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Zoli\Documents\Work\5Papers\2021\Karlocai\Revision eLife\"/>
    </mc:Choice>
  </mc:AlternateContent>
  <xr:revisionPtr revIDLastSave="0" documentId="8_{C64C4754-DDA6-4917-8562-BB296C05B2E5}" xr6:coauthVersionLast="46" xr6:coauthVersionMax="46" xr10:uidLastSave="{00000000-0000-0000-0000-000000000000}"/>
  <bookViews>
    <workbookView xWindow="4512" yWindow="0" windowWidth="23508" windowHeight="16296" tabRatio="637" xr2:uid="{00000000-000D-0000-FFFF-FFFF00000000}"/>
  </bookViews>
  <sheets>
    <sheet name="Fig4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9" l="1"/>
  <c r="Z5" i="9" l="1"/>
  <c r="AG5" i="9"/>
  <c r="AD5" i="9"/>
  <c r="AE5" i="9"/>
  <c r="AF5" i="9" s="1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AA83" i="9"/>
  <c r="AA84" i="9"/>
  <c r="AA85" i="9"/>
  <c r="AA86" i="9"/>
  <c r="AA87" i="9"/>
  <c r="AA88" i="9"/>
  <c r="AA89" i="9"/>
  <c r="AA90" i="9"/>
  <c r="AA91" i="9"/>
  <c r="AA92" i="9"/>
  <c r="AA93" i="9"/>
  <c r="AA94" i="9"/>
  <c r="AA95" i="9"/>
  <c r="AA96" i="9"/>
  <c r="AA97" i="9"/>
  <c r="AA98" i="9"/>
  <c r="AA99" i="9"/>
  <c r="AA100" i="9"/>
  <c r="AA101" i="9"/>
  <c r="AA102" i="9"/>
  <c r="AA103" i="9"/>
  <c r="AA104" i="9"/>
  <c r="AA105" i="9"/>
  <c r="AA106" i="9"/>
  <c r="AA107" i="9"/>
  <c r="AA108" i="9"/>
  <c r="AA109" i="9"/>
  <c r="AA110" i="9"/>
  <c r="AA111" i="9"/>
  <c r="AA112" i="9"/>
  <c r="AA113" i="9"/>
  <c r="AA114" i="9"/>
  <c r="AA115" i="9"/>
  <c r="AA116" i="9"/>
  <c r="AA117" i="9"/>
  <c r="AA118" i="9"/>
  <c r="AA14" i="9"/>
  <c r="U5" i="9"/>
  <c r="AB5" i="9" l="1"/>
  <c r="AC5" i="9" s="1"/>
  <c r="AA5" i="9"/>
  <c r="X5" i="9" l="1"/>
  <c r="W5" i="9"/>
  <c r="T6" i="9"/>
  <c r="S6" i="9"/>
  <c r="T5" i="9"/>
  <c r="S5" i="9"/>
  <c r="M5" i="9"/>
  <c r="L5" i="9"/>
  <c r="M8" i="9"/>
  <c r="M7" i="9"/>
  <c r="L8" i="9"/>
  <c r="L7" i="9"/>
  <c r="M6" i="9"/>
  <c r="L6" i="9"/>
  <c r="H8" i="9"/>
  <c r="H7" i="9"/>
  <c r="H6" i="9"/>
  <c r="G8" i="9"/>
  <c r="G7" i="9"/>
  <c r="G6" i="9"/>
  <c r="H5" i="9"/>
  <c r="E8" i="9"/>
  <c r="D8" i="9"/>
  <c r="E7" i="9"/>
  <c r="D7" i="9"/>
  <c r="E6" i="9"/>
  <c r="D6" i="9"/>
  <c r="E5" i="9"/>
  <c r="D5" i="9"/>
  <c r="C8" i="9"/>
  <c r="C7" i="9"/>
  <c r="C6" i="9"/>
  <c r="C5" i="9"/>
  <c r="Y5" i="9" l="1"/>
  <c r="L10" i="9"/>
  <c r="L9" i="9"/>
  <c r="D10" i="9"/>
  <c r="D9" i="9"/>
  <c r="G10" i="9"/>
  <c r="G9" i="9"/>
  <c r="N5" i="9"/>
  <c r="F5" i="9"/>
  <c r="I8" i="9"/>
  <c r="F7" i="9"/>
  <c r="I5" i="9"/>
  <c r="F6" i="9"/>
  <c r="F8" i="9"/>
  <c r="N7" i="9"/>
  <c r="N8" i="9"/>
  <c r="N6" i="9"/>
  <c r="I7" i="9"/>
  <c r="I6" i="9"/>
  <c r="N10" i="9" l="1"/>
  <c r="N9" i="9"/>
  <c r="F10" i="9"/>
  <c r="F9" i="9"/>
  <c r="I10" i="9"/>
  <c r="I9" i="9"/>
</calcChain>
</file>

<file path=xl/sharedStrings.xml><?xml version="1.0" encoding="utf-8"?>
<sst xmlns="http://schemas.openxmlformats.org/spreadsheetml/2006/main" count="939" uniqueCount="213">
  <si>
    <t>N</t>
  </si>
  <si>
    <t>CV</t>
  </si>
  <si>
    <t>Synapse name</t>
  </si>
  <si>
    <t>AZ area (um2)</t>
  </si>
  <si>
    <t>Gold number</t>
  </si>
  <si>
    <t>Density (gold/um2)</t>
  </si>
  <si>
    <t>FRL-050520-No5-6</t>
  </si>
  <si>
    <t>Kv3D-03-No6-25k-s01</t>
  </si>
  <si>
    <t>Kv3D-03-No6-25k-s03</t>
  </si>
  <si>
    <t>Kv3D-03-No6-25k-s04</t>
  </si>
  <si>
    <t>Kv3D-04-No6-40k</t>
  </si>
  <si>
    <t>Kv3D-05-No6-30k-s10</t>
  </si>
  <si>
    <t>Kv3D-05-No6-30k-s1</t>
  </si>
  <si>
    <t>Kv3D-05-No6-30k-s2</t>
  </si>
  <si>
    <t>Kv3D-05-No6-30k-s3</t>
  </si>
  <si>
    <t>Kv3D-05-No6-30k-s4</t>
  </si>
  <si>
    <t>Kv3D-05-No6-30k-s5</t>
  </si>
  <si>
    <t>Kv3D-05-No6-30k-s6</t>
  </si>
  <si>
    <t>Kv3D-05-No6-30k-s7</t>
  </si>
  <si>
    <t>Kv3D-05-No6-30k-s8</t>
  </si>
  <si>
    <t>Kv3D-05-No6-30k-s9</t>
  </si>
  <si>
    <t>Kv3D-07-No6-30k</t>
  </si>
  <si>
    <t>Kv3mG-D-01-No6-25k-s1</t>
  </si>
  <si>
    <t>Kv3mG-D-01-No6-25k-s2</t>
  </si>
  <si>
    <t>Kv3mG-D-01-No6-25k-s3</t>
  </si>
  <si>
    <t>Kv3mG-D-01-No6-25k-s4</t>
  </si>
  <si>
    <t>Kv3mG-D-01-No6-25k-s7</t>
  </si>
  <si>
    <t>Kv3mG-D-01-No6-25k-s8</t>
  </si>
  <si>
    <t>Kv3mG-D-02-No6-25k-s01</t>
  </si>
  <si>
    <t>Kv3mG-D-02-No6-25k-s02</t>
  </si>
  <si>
    <t>Kv3mG-D-02-No6-25k-s03</t>
  </si>
  <si>
    <t>Kv3mG-D-02-No6-25k-s04</t>
  </si>
  <si>
    <t>Kv3mG-D-02-No6-25k-s05</t>
  </si>
  <si>
    <t>Kv3mG-D-02-No6-25k-s06</t>
  </si>
  <si>
    <t>Kv3mG-D-02-No6-25k-s08</t>
  </si>
  <si>
    <t>Kv3mG-D-02-No6-25k-s09</t>
  </si>
  <si>
    <t>Kv3mG-D-02-No6-25k-s11</t>
  </si>
  <si>
    <t>Kv3mG-D-02-No6-25k-s12</t>
  </si>
  <si>
    <t>Kv3mG-D-02-No6-25k-s13</t>
  </si>
  <si>
    <t>Kv3mG-D-02-No6-25k-s14</t>
  </si>
  <si>
    <t>Kv3So-06-No6-30k-s1</t>
  </si>
  <si>
    <t>Kv3So-06-No6-30k-s2</t>
  </si>
  <si>
    <t>Kv3So-06-No6-30k-s3</t>
  </si>
  <si>
    <t>FRL020720-No9-10</t>
  </si>
  <si>
    <t>K3m1aSo02-s01-No10-30k</t>
  </si>
  <si>
    <t>K3m1aSo02-s02-No10-30k</t>
  </si>
  <si>
    <t>K3m1aSo02-s03-No10-30k</t>
  </si>
  <si>
    <t>K3m1aSo02-s04-No10-30k</t>
  </si>
  <si>
    <t>K3m1aSo02-s05-No10-30k</t>
  </si>
  <si>
    <t>K3m1aSo02-s06-No10-30k</t>
  </si>
  <si>
    <t>K3m1aSo02-s07-No10-30k</t>
  </si>
  <si>
    <t>K3m1aSo02-s08-No10-30k</t>
  </si>
  <si>
    <t>K3m1aSo02-s09-No10-30k</t>
  </si>
  <si>
    <t>K3m1aSo02-s10-No10-30k</t>
  </si>
  <si>
    <t>K3m1aSo02-s11-No10-30k</t>
  </si>
  <si>
    <t>K3m1aSo02-s12-No10-30k</t>
  </si>
  <si>
    <t>K3m1aSo02-s13-No10-30k</t>
  </si>
  <si>
    <t>K3m1aSo02-s14-No10-30k</t>
  </si>
  <si>
    <t>K3m1aSo02-s15-No10-30k</t>
  </si>
  <si>
    <t>K3m1aSo02-s16-No10-30k</t>
  </si>
  <si>
    <t>K3m1aSo02-s17-No10-30k</t>
  </si>
  <si>
    <t>K3m1aSo02-s19-No10-30k</t>
  </si>
  <si>
    <t>K3m1aSo02-s20-No10-30k</t>
  </si>
  <si>
    <t>K3m1aSo02-s21-No10-30k</t>
  </si>
  <si>
    <t>K3m1aSo02-s22-No10-30k</t>
  </si>
  <si>
    <t>K3m1aSo02-s23-No10-30k</t>
  </si>
  <si>
    <t>K3m1aSo02-s24-No10-30kb</t>
  </si>
  <si>
    <t>K3m1aSo02-s25-No10-30k</t>
  </si>
  <si>
    <t>K3m1aSo02-s26-No10-30k</t>
  </si>
  <si>
    <t>K3m1aSo02-s27-No10-30k</t>
  </si>
  <si>
    <t>K3m1aSo02-s28-No10-30k</t>
  </si>
  <si>
    <t>K3m1aSo02-s29-No10-30k</t>
  </si>
  <si>
    <t>K3m1aSo02-s30-No10-30k</t>
  </si>
  <si>
    <t>K3m1aSo02-s31-No10-30k</t>
  </si>
  <si>
    <t>K3m1aSo02-s31-s35-No10-30k</t>
  </si>
  <si>
    <t>K3m1aSo02-s32-No10-30k</t>
  </si>
  <si>
    <t>K3m1aSo02-s36-No10-30k</t>
  </si>
  <si>
    <t>K3m1aSo02-s38-No10-30k</t>
  </si>
  <si>
    <t>K3m1aSo02-s39-No10-30k</t>
  </si>
  <si>
    <t>K3m1aSo02-s40-No10-30k</t>
  </si>
  <si>
    <t>K3m1aSo02-s41-No10-40k</t>
  </si>
  <si>
    <t>Kv3m1aSo03-No10-30k-s10</t>
  </si>
  <si>
    <t>Kv3m1aSo03-No10-30k-s11</t>
  </si>
  <si>
    <t>Kv3m1aSo03-No10-30k-s12</t>
  </si>
  <si>
    <t>Kv3m1aSo03-No10-30k-s13</t>
  </si>
  <si>
    <t>Kv3m1aSo03-No10-30k-s14</t>
  </si>
  <si>
    <t>Kv3m1aSo03-No10-30k-s15</t>
  </si>
  <si>
    <t>Kv3m1aSo03-No10-30k-s1</t>
  </si>
  <si>
    <t>Kv3m1aSo03-No10-30k-s21</t>
  </si>
  <si>
    <t>Kv3m1aSo03-No10-30k-s22</t>
  </si>
  <si>
    <t>Kv3m1aSo03-No10-30k-s23</t>
  </si>
  <si>
    <t>Kv3m1aSo03-No10-30k-s24</t>
  </si>
  <si>
    <t>Kv3m1aSo03-No10-30k-s25</t>
  </si>
  <si>
    <t>Kv3m1aSo03-No10-30k-s27</t>
  </si>
  <si>
    <t>Kv3m1aSo03-No10-30k-s28</t>
  </si>
  <si>
    <t>Kv3m1aSo03-No10-30k-s29</t>
  </si>
  <si>
    <t>Kv3m1aSo03-No10-30k-s2</t>
  </si>
  <si>
    <t>Kv3m1aSo03-No10-30k-s3</t>
  </si>
  <si>
    <t>Kv3m1aSo03-No10-30k-s4</t>
  </si>
  <si>
    <t>Kv3m1aSo03-No10-30k-s5-s6</t>
  </si>
  <si>
    <t>Kv3m1aSo03-No10-30k-s5</t>
  </si>
  <si>
    <t>Kv3m1aSo03-No10-30k-s7</t>
  </si>
  <si>
    <t>Kv3m1aSo03-No10-30k-s8</t>
  </si>
  <si>
    <t>Kv3m1aSo03-No10-30k-s9</t>
  </si>
  <si>
    <t>m1aKv3-SoD-01-s1-No10-30k</t>
  </si>
  <si>
    <t>m1aKv3-SoD-01-s2-No10-30k</t>
  </si>
  <si>
    <t>m1aKv3-SoD-01-s5-No10-30k</t>
  </si>
  <si>
    <t>m1aKv3D-02-s1-No10-30k</t>
  </si>
  <si>
    <t>m1aKv3D-02-s2-No10-30k</t>
  </si>
  <si>
    <t>FRL0505020-No1-2</t>
  </si>
  <si>
    <t>Kv3-mG1-So-01-No2-s1-2-20k</t>
  </si>
  <si>
    <t>Kv3-mG1-So-01-s3-No2-25k</t>
  </si>
  <si>
    <t>Kv3-mG1-So-01-s5-No2-25k</t>
  </si>
  <si>
    <t>Kv3D-04-No2-25k-s1-s2</t>
  </si>
  <si>
    <t>Kv3D-04-No2-25k-s1</t>
  </si>
  <si>
    <t>Kv3D-04-No2-25k-s3</t>
  </si>
  <si>
    <t>Kv3D-04-No2-25k-s4</t>
  </si>
  <si>
    <t>Kv3D-05-No2-25k-s01</t>
  </si>
  <si>
    <t>Kv3D-05-No2-25k-s02</t>
  </si>
  <si>
    <t>Kv3D-05-No2-25k-s03</t>
  </si>
  <si>
    <t>Kv3D-05-No2-25k-s05</t>
  </si>
  <si>
    <t>Kv3D-05-No2-25k-s06</t>
  </si>
  <si>
    <t>Kv3D-05-No2-25k-s08</t>
  </si>
  <si>
    <t>Kv3D-05-No2-25k-s10b</t>
  </si>
  <si>
    <t>Kv3D-05-No2-25k-s11</t>
  </si>
  <si>
    <t>Kv3D-05-No2-25k-s12</t>
  </si>
  <si>
    <t>Kv3D-05-No2-25k-s13</t>
  </si>
  <si>
    <t>Kv3D-05-No2-25k-s14</t>
  </si>
  <si>
    <t>Kv3D-05-No2-25k-s15</t>
  </si>
  <si>
    <t>Kv3D-05-No2-25k-s16</t>
  </si>
  <si>
    <t>Kv3D-05-No2-25k-s17</t>
  </si>
  <si>
    <t>Kv3D-05-No2-25k-s18</t>
  </si>
  <si>
    <t>Kv3D-06-No2-25k-s1</t>
  </si>
  <si>
    <t>Kv3D-06-No2-25k-s2</t>
  </si>
  <si>
    <t>Kv3D-07-No2-25k</t>
  </si>
  <si>
    <t>Kv3D-08-No2-25k-s1</t>
  </si>
  <si>
    <t>Kv3D-08-No2-25k-s2</t>
  </si>
  <si>
    <t>Kv3D-08-No2-25k-s3</t>
  </si>
  <si>
    <t>Kv3D-08-No2-25k-s4</t>
  </si>
  <si>
    <t>Kv3D-rad-No2-25k-s10</t>
  </si>
  <si>
    <t>Kv3D-rad-No2-25k-s11</t>
  </si>
  <si>
    <t>Kv3D-rad-No2-25k-s12</t>
  </si>
  <si>
    <t>Kv3D-rad-No2-25k-s13</t>
  </si>
  <si>
    <t>Kv3D-rad-No2-25k-s1</t>
  </si>
  <si>
    <t>Kv3D-rad-No2-25k-s2</t>
  </si>
  <si>
    <t>Kv3D-rad-No2-25k-s3</t>
  </si>
  <si>
    <t>Kv3D-rad-No2-25k-s4</t>
  </si>
  <si>
    <t>Kv3D-rad-No2-25k-s5</t>
  </si>
  <si>
    <t>Kv3D-rad-No2-25k-s7</t>
  </si>
  <si>
    <t>Kv3D-rad-No2-25k-s8</t>
  </si>
  <si>
    <t>Kv3D-rad-No2-25k-s9</t>
  </si>
  <si>
    <t>Kv3So-01-No2-s1-25k</t>
  </si>
  <si>
    <t>Kv3So-01-No2-s2-25k</t>
  </si>
  <si>
    <t>Kv3So-02-No2-s1-25k</t>
  </si>
  <si>
    <t>Kv3So-02-No2-s2-25k</t>
  </si>
  <si>
    <t>Kv3So-03-No2-25k-s2</t>
  </si>
  <si>
    <t>Kv3So-03-No2-25k-s3</t>
  </si>
  <si>
    <t>Kv3So-03-No2-25k-s4</t>
  </si>
  <si>
    <t>FRL0505020-No3-4</t>
  </si>
  <si>
    <t>Kv3D-01-No4-30k-s1</t>
  </si>
  <si>
    <t>Kv3D-03-No4-30k-s1</t>
  </si>
  <si>
    <t>Kv3D-03-No4-30k-s2</t>
  </si>
  <si>
    <t>Kv3D-03-No4-30k-s3</t>
  </si>
  <si>
    <t>Kv3D-04-Pyr-No4-30k-s1</t>
  </si>
  <si>
    <t>Kv3D-04-Pyr-No4-30k-s2</t>
  </si>
  <si>
    <t>Kv3D-04-Pyr-No4-30k-s3</t>
  </si>
  <si>
    <t>Kv3D-04-Pyr-No4-30k-s4</t>
  </si>
  <si>
    <t>Kv3D-04-Pyr-No4-30k-s5</t>
  </si>
  <si>
    <t>Kv3D-04-Pyr-No4-30k-s8</t>
  </si>
  <si>
    <t>Exp mean NND (um2)</t>
  </si>
  <si>
    <t>Random mean NND (um2)</t>
  </si>
  <si>
    <t>Experiment</t>
  </si>
  <si>
    <t>Mo1_Exp1</t>
  </si>
  <si>
    <t>Mo2_Exp2</t>
  </si>
  <si>
    <t>Mo1_Exp3</t>
  </si>
  <si>
    <t>Mo3_Exp4</t>
  </si>
  <si>
    <t>Exp_ID for figure</t>
  </si>
  <si>
    <t xml:space="preserve">Mean </t>
  </si>
  <si>
    <t>SD</t>
  </si>
  <si>
    <t>Raw data</t>
  </si>
  <si>
    <t>Gold /area correlation</t>
  </si>
  <si>
    <r>
      <t>R</t>
    </r>
    <r>
      <rPr>
        <b/>
        <sz val="8"/>
        <color theme="1"/>
        <rFont val="Calibri"/>
        <family val="2"/>
        <charset val="238"/>
        <scheme val="minor"/>
      </rPr>
      <t>S</t>
    </r>
  </si>
  <si>
    <t>p-value</t>
  </si>
  <si>
    <r>
      <rPr>
        <b/>
        <sz val="10"/>
        <color theme="1"/>
        <rFont val="Calibri"/>
        <family val="2"/>
        <charset val="238"/>
        <scheme val="minor"/>
      </rPr>
      <t>R</t>
    </r>
    <r>
      <rPr>
        <b/>
        <sz val="8"/>
        <color theme="1"/>
        <rFont val="Calibri"/>
        <family val="2"/>
        <scheme val="minor"/>
      </rPr>
      <t>S</t>
    </r>
  </si>
  <si>
    <t>AZ Area</t>
  </si>
  <si>
    <t># of clusters</t>
  </si>
  <si>
    <t>Exp NND vs Random NND</t>
  </si>
  <si>
    <t>Wilcoxon p-value</t>
  </si>
  <si>
    <t># of clusters /area correlation</t>
  </si>
  <si>
    <t>Density /AZ area correlation</t>
  </si>
  <si>
    <t>Munc13-1 (Rb, ZN1312, Synaptic Systems, 126103, 1:200)_5nmGAR</t>
  </si>
  <si>
    <t>Mean</t>
  </si>
  <si>
    <r>
      <t>Cluster density (1/</t>
    </r>
    <r>
      <rPr>
        <b/>
        <sz val="9"/>
        <color theme="1"/>
        <rFont val="Symbol"/>
        <family val="1"/>
        <charset val="2"/>
      </rPr>
      <t>m</t>
    </r>
    <r>
      <rPr>
        <b/>
        <sz val="9"/>
        <color theme="1"/>
        <rFont val="Calibri"/>
        <family val="2"/>
        <charset val="238"/>
        <scheme val="minor"/>
      </rPr>
      <t>m2)</t>
    </r>
  </si>
  <si>
    <t># of gold /cluster</t>
  </si>
  <si>
    <r>
      <t>Cluster density (1/</t>
    </r>
    <r>
      <rPr>
        <b/>
        <sz val="10"/>
        <color theme="1"/>
        <rFont val="Symbol"/>
        <family val="1"/>
        <charset val="2"/>
      </rPr>
      <t>m</t>
    </r>
    <r>
      <rPr>
        <b/>
        <sz val="10"/>
        <color theme="1"/>
        <rFont val="Calibri"/>
        <family val="2"/>
        <charset val="238"/>
        <scheme val="minor"/>
      </rPr>
      <t>m2)</t>
    </r>
  </si>
  <si>
    <t># of gold /cluster1</t>
  </si>
  <si>
    <t># of gold /cluster2</t>
  </si>
  <si>
    <t># of gold /cluster3</t>
  </si>
  <si>
    <t># of gold /cluster4</t>
  </si>
  <si>
    <t># of gold /cluster5</t>
  </si>
  <si>
    <t># of gold /cluster6</t>
  </si>
  <si>
    <t># of gold /cluster7</t>
  </si>
  <si>
    <t># of gold /cluster8</t>
  </si>
  <si>
    <t># of gold /cluster9</t>
  </si>
  <si>
    <t># of gold /cluster10</t>
  </si>
  <si>
    <t># of gold /cluster11</t>
  </si>
  <si>
    <t># of gold /cluster12</t>
  </si>
  <si>
    <t># of gold /cluster13</t>
  </si>
  <si>
    <t>Text</t>
  </si>
  <si>
    <t>Raw data Fig.5 panel I and J</t>
  </si>
  <si>
    <t>Fig.4 panels I and J</t>
  </si>
  <si>
    <t>Fig.4 panel K</t>
  </si>
  <si>
    <t>Fig.4 panel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</si>
</sst>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E+00"/>
  </numFmts>
  <fonts count="2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Symbol"/>
      <family val="1"/>
      <charset val="2"/>
    </font>
    <font>
      <sz val="11"/>
      <color theme="8" tint="-0.249977111117893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Fill="1"/>
    <xf numFmtId="0" fontId="0" fillId="0" borderId="0" xfId="0" applyFont="1"/>
    <xf numFmtId="0" fontId="0" fillId="0" borderId="0" xfId="0" applyFill="1" applyBorder="1"/>
    <xf numFmtId="0" fontId="0" fillId="0" borderId="0" xfId="0" applyNumberFormat="1" applyFill="1" applyBorder="1" applyAlignment="1">
      <alignment horizontal="right"/>
    </xf>
    <xf numFmtId="0" fontId="0" fillId="0" borderId="0" xfId="0" applyNumberFormat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Font="1" applyBorder="1"/>
    <xf numFmtId="0" fontId="6" fillId="0" borderId="6" xfId="0" applyFont="1" applyBorder="1" applyAlignment="1">
      <alignment horizontal="right"/>
    </xf>
    <xf numFmtId="0" fontId="0" fillId="0" borderId="9" xfId="0" applyFont="1" applyBorder="1"/>
    <xf numFmtId="0" fontId="12" fillId="0" borderId="0" xfId="0" applyFont="1"/>
    <xf numFmtId="0" fontId="9" fillId="2" borderId="20" xfId="0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0" borderId="30" xfId="0" applyFont="1" applyFill="1" applyBorder="1" applyAlignment="1">
      <alignment horizontal="right" vertical="center"/>
    </xf>
    <xf numFmtId="164" fontId="0" fillId="0" borderId="28" xfId="0" applyNumberFormat="1" applyBorder="1"/>
    <xf numFmtId="164" fontId="4" fillId="0" borderId="31" xfId="0" applyNumberFormat="1" applyFont="1" applyBorder="1"/>
    <xf numFmtId="0" fontId="9" fillId="0" borderId="26" xfId="0" applyFont="1" applyFill="1" applyBorder="1" applyAlignment="1">
      <alignment horizontal="right" vertical="center"/>
    </xf>
    <xf numFmtId="164" fontId="14" fillId="0" borderId="0" xfId="0" applyNumberFormat="1" applyFont="1" applyFill="1" applyBorder="1"/>
    <xf numFmtId="164" fontId="10" fillId="0" borderId="0" xfId="0" applyNumberFormat="1" applyFont="1" applyFill="1" applyBorder="1"/>
    <xf numFmtId="0" fontId="9" fillId="2" borderId="23" xfId="0" applyFont="1" applyFill="1" applyBorder="1" applyAlignment="1">
      <alignment horizontal="right" vertical="center"/>
    </xf>
    <xf numFmtId="165" fontId="4" fillId="0" borderId="6" xfId="0" applyNumberFormat="1" applyFont="1" applyBorder="1"/>
    <xf numFmtId="2" fontId="4" fillId="0" borderId="7" xfId="0" applyNumberFormat="1" applyFont="1" applyBorder="1"/>
    <xf numFmtId="164" fontId="0" fillId="0" borderId="6" xfId="0" applyNumberFormat="1" applyBorder="1"/>
    <xf numFmtId="2" fontId="0" fillId="0" borderId="7" xfId="0" applyNumberFormat="1" applyBorder="1"/>
    <xf numFmtId="0" fontId="0" fillId="0" borderId="34" xfId="0" applyBorder="1"/>
    <xf numFmtId="0" fontId="12" fillId="0" borderId="3" xfId="0" applyFont="1" applyBorder="1"/>
    <xf numFmtId="0" fontId="5" fillId="0" borderId="0" xfId="0" applyFont="1" applyBorder="1" applyAlignment="1">
      <alignment horizontal="right" wrapText="1"/>
    </xf>
    <xf numFmtId="164" fontId="0" fillId="0" borderId="5" xfId="0" applyNumberFormat="1" applyFont="1" applyBorder="1" applyAlignment="1">
      <alignment horizontal="right"/>
    </xf>
    <xf numFmtId="164" fontId="0" fillId="0" borderId="0" xfId="0" applyNumberFormat="1" applyFont="1" applyBorder="1"/>
    <xf numFmtId="164" fontId="0" fillId="0" borderId="5" xfId="0" applyNumberFormat="1" applyFont="1" applyBorder="1"/>
    <xf numFmtId="0" fontId="0" fillId="0" borderId="0" xfId="0" applyNumberFormat="1" applyFont="1" applyFill="1" applyBorder="1" applyAlignment="1">
      <alignment horizontal="right"/>
    </xf>
    <xf numFmtId="164" fontId="0" fillId="0" borderId="5" xfId="0" applyNumberFormat="1" applyFont="1" applyFill="1" applyBorder="1" applyAlignment="1">
      <alignment horizontal="right"/>
    </xf>
    <xf numFmtId="0" fontId="0" fillId="0" borderId="9" xfId="0" applyNumberFormat="1" applyBorder="1" applyAlignment="1">
      <alignment horizontal="right"/>
    </xf>
    <xf numFmtId="164" fontId="0" fillId="0" borderId="7" xfId="0" applyNumberFormat="1" applyFont="1" applyBorder="1" applyAlignment="1">
      <alignment horizontal="right"/>
    </xf>
    <xf numFmtId="0" fontId="6" fillId="4" borderId="4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right"/>
    </xf>
    <xf numFmtId="0" fontId="0" fillId="0" borderId="0" xfId="0" applyNumberFormat="1" applyFont="1" applyFill="1" applyBorder="1"/>
    <xf numFmtId="0" fontId="1" fillId="5" borderId="4" xfId="0" applyFont="1" applyFill="1" applyBorder="1" applyAlignment="1">
      <alignment horizontal="right"/>
    </xf>
    <xf numFmtId="0" fontId="1" fillId="5" borderId="6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0" fontId="0" fillId="0" borderId="9" xfId="0" applyNumberFormat="1" applyFont="1" applyFill="1" applyBorder="1" applyAlignment="1">
      <alignment horizontal="right"/>
    </xf>
    <xf numFmtId="164" fontId="0" fillId="0" borderId="4" xfId="0" applyNumberFormat="1" applyFont="1" applyBorder="1" applyAlignment="1">
      <alignment horizontal="right"/>
    </xf>
    <xf numFmtId="164" fontId="0" fillId="0" borderId="4" xfId="0" applyNumberFormat="1" applyFont="1" applyBorder="1"/>
    <xf numFmtId="164" fontId="0" fillId="0" borderId="4" xfId="0" applyNumberFormat="1" applyFont="1" applyFill="1" applyBorder="1" applyAlignment="1">
      <alignment horizontal="right"/>
    </xf>
    <xf numFmtId="164" fontId="0" fillId="0" borderId="6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/>
    <xf numFmtId="165" fontId="0" fillId="0" borderId="5" xfId="0" applyNumberFormat="1" applyFill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6" fillId="0" borderId="17" xfId="0" applyFont="1" applyFill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6" fillId="0" borderId="18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 wrapText="1"/>
    </xf>
    <xf numFmtId="0" fontId="15" fillId="0" borderId="18" xfId="0" applyFont="1" applyFill="1" applyBorder="1" applyAlignment="1">
      <alignment horizontal="left"/>
    </xf>
    <xf numFmtId="0" fontId="16" fillId="0" borderId="18" xfId="0" applyFont="1" applyBorder="1"/>
    <xf numFmtId="0" fontId="6" fillId="0" borderId="18" xfId="0" applyFont="1" applyBorder="1"/>
    <xf numFmtId="0" fontId="17" fillId="0" borderId="18" xfId="0" applyFont="1" applyBorder="1"/>
    <xf numFmtId="0" fontId="6" fillId="0" borderId="18" xfId="0" applyFont="1" applyFill="1" applyBorder="1"/>
    <xf numFmtId="0" fontId="16" fillId="0" borderId="18" xfId="0" applyFont="1" applyFill="1" applyBorder="1"/>
    <xf numFmtId="0" fontId="17" fillId="0" borderId="18" xfId="0" applyFont="1" applyFill="1" applyBorder="1"/>
    <xf numFmtId="0" fontId="6" fillId="0" borderId="28" xfId="0" applyFont="1" applyBorder="1"/>
    <xf numFmtId="0" fontId="2" fillId="0" borderId="23" xfId="0" applyFont="1" applyFill="1" applyBorder="1" applyAlignment="1">
      <alignment horizontal="right"/>
    </xf>
    <xf numFmtId="0" fontId="2" fillId="0" borderId="13" xfId="0" applyFont="1" applyBorder="1" applyAlignment="1">
      <alignment horizontal="right" wrapText="1"/>
    </xf>
    <xf numFmtId="0" fontId="5" fillId="0" borderId="23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0" fontId="0" fillId="0" borderId="4" xfId="0" applyNumberFormat="1" applyBorder="1" applyAlignment="1">
      <alignment horizontal="right"/>
    </xf>
    <xf numFmtId="0" fontId="0" fillId="0" borderId="4" xfId="0" applyNumberForma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0" borderId="6" xfId="0" applyNumberFormat="1" applyBorder="1" applyAlignment="1">
      <alignment horizontal="right"/>
    </xf>
    <xf numFmtId="0" fontId="2" fillId="0" borderId="32" xfId="0" applyFont="1" applyFill="1" applyBorder="1" applyAlignment="1">
      <alignment horizontal="right"/>
    </xf>
    <xf numFmtId="0" fontId="2" fillId="0" borderId="26" xfId="0" applyFont="1" applyBorder="1" applyAlignment="1">
      <alignment horizontal="right" wrapText="1"/>
    </xf>
    <xf numFmtId="0" fontId="2" fillId="0" borderId="29" xfId="0" applyFont="1" applyBorder="1" applyAlignment="1">
      <alignment horizontal="right" wrapText="1"/>
    </xf>
    <xf numFmtId="0" fontId="9" fillId="0" borderId="1" xfId="0" applyFont="1" applyFill="1" applyBorder="1" applyAlignment="1">
      <alignment horizontal="right" vertical="center"/>
    </xf>
    <xf numFmtId="164" fontId="4" fillId="0" borderId="1" xfId="0" applyNumberFormat="1" applyFont="1" applyFill="1" applyBorder="1"/>
    <xf numFmtId="0" fontId="5" fillId="0" borderId="12" xfId="0" applyFont="1" applyBorder="1" applyAlignment="1">
      <alignment horizontal="right" wrapText="1"/>
    </xf>
    <xf numFmtId="0" fontId="0" fillId="0" borderId="13" xfId="0" applyBorder="1"/>
    <xf numFmtId="0" fontId="5" fillId="0" borderId="36" xfId="0" applyFont="1" applyBorder="1" applyAlignment="1">
      <alignment horizontal="right"/>
    </xf>
    <xf numFmtId="164" fontId="4" fillId="0" borderId="37" xfId="0" applyNumberFormat="1" applyFont="1" applyFill="1" applyBorder="1"/>
    <xf numFmtId="0" fontId="0" fillId="0" borderId="38" xfId="0" applyBorder="1"/>
    <xf numFmtId="0" fontId="8" fillId="0" borderId="6" xfId="0" applyFont="1" applyBorder="1" applyAlignment="1">
      <alignment horizontal="right"/>
    </xf>
    <xf numFmtId="11" fontId="0" fillId="0" borderId="9" xfId="0" applyNumberFormat="1" applyBorder="1"/>
    <xf numFmtId="0" fontId="12" fillId="0" borderId="14" xfId="0" applyFont="1" applyBorder="1"/>
    <xf numFmtId="0" fontId="0" fillId="0" borderId="9" xfId="0" applyFill="1" applyBorder="1"/>
    <xf numFmtId="0" fontId="0" fillId="0" borderId="7" xfId="0" applyFill="1" applyBorder="1"/>
    <xf numFmtId="0" fontId="0" fillId="0" borderId="26" xfId="0" applyFill="1" applyBorder="1"/>
    <xf numFmtId="0" fontId="8" fillId="0" borderId="13" xfId="0" applyFont="1" applyFill="1" applyBorder="1" applyAlignment="1">
      <alignment horizontal="right" vertical="center"/>
    </xf>
    <xf numFmtId="2" fontId="0" fillId="0" borderId="40" xfId="0" applyNumberFormat="1" applyFill="1" applyBorder="1"/>
    <xf numFmtId="0" fontId="9" fillId="0" borderId="32" xfId="0" applyFont="1" applyFill="1" applyBorder="1" applyAlignment="1">
      <alignment horizontal="right" vertical="center"/>
    </xf>
    <xf numFmtId="2" fontId="0" fillId="0" borderId="25" xfId="0" applyNumberFormat="1" applyFill="1" applyBorder="1"/>
    <xf numFmtId="0" fontId="0" fillId="0" borderId="27" xfId="0" applyFill="1" applyBorder="1"/>
    <xf numFmtId="0" fontId="0" fillId="0" borderId="35" xfId="0" applyBorder="1"/>
    <xf numFmtId="164" fontId="0" fillId="0" borderId="23" xfId="0" applyNumberFormat="1" applyBorder="1"/>
    <xf numFmtId="165" fontId="0" fillId="0" borderId="1" xfId="0" applyNumberFormat="1" applyBorder="1"/>
    <xf numFmtId="0" fontId="6" fillId="0" borderId="31" xfId="0" applyFont="1" applyFill="1" applyBorder="1" applyAlignment="1">
      <alignment horizontal="right"/>
    </xf>
    <xf numFmtId="0" fontId="6" fillId="0" borderId="23" xfId="0" applyFont="1" applyFill="1" applyBorder="1" applyAlignment="1">
      <alignment horizontal="right" wrapText="1"/>
    </xf>
    <xf numFmtId="0" fontId="6" fillId="0" borderId="13" xfId="0" applyFont="1" applyFill="1" applyBorder="1" applyAlignment="1">
      <alignment horizontal="right"/>
    </xf>
    <xf numFmtId="0" fontId="0" fillId="0" borderId="33" xfId="0" applyBorder="1"/>
    <xf numFmtId="2" fontId="0" fillId="0" borderId="24" xfId="0" applyNumberFormat="1" applyBorder="1"/>
    <xf numFmtId="166" fontId="4" fillId="0" borderId="13" xfId="0" applyNumberFormat="1" applyFont="1" applyFill="1" applyBorder="1"/>
    <xf numFmtId="165" fontId="4" fillId="0" borderId="23" xfId="0" applyNumberFormat="1" applyFont="1" applyBorder="1"/>
    <xf numFmtId="2" fontId="4" fillId="0" borderId="24" xfId="0" applyNumberFormat="1" applyFont="1" applyBorder="1"/>
    <xf numFmtId="0" fontId="1" fillId="0" borderId="32" xfId="0" applyFont="1" applyBorder="1" applyAlignment="1">
      <alignment horizontal="right"/>
    </xf>
    <xf numFmtId="0" fontId="6" fillId="0" borderId="30" xfId="0" applyFont="1" applyFill="1" applyBorder="1" applyAlignment="1">
      <alignment horizontal="right"/>
    </xf>
    <xf numFmtId="164" fontId="0" fillId="0" borderId="32" xfId="0" applyNumberFormat="1" applyBorder="1"/>
    <xf numFmtId="2" fontId="0" fillId="0" borderId="27" xfId="0" applyNumberFormat="1" applyBorder="1"/>
    <xf numFmtId="166" fontId="4" fillId="0" borderId="30" xfId="0" applyNumberFormat="1" applyFont="1" applyBorder="1"/>
    <xf numFmtId="165" fontId="4" fillId="0" borderId="32" xfId="0" applyNumberFormat="1" applyFont="1" applyBorder="1"/>
    <xf numFmtId="2" fontId="4" fillId="0" borderId="27" xfId="0" applyNumberFormat="1" applyFont="1" applyBorder="1"/>
    <xf numFmtId="0" fontId="1" fillId="0" borderId="23" xfId="0" applyFont="1" applyBorder="1" applyAlignment="1">
      <alignment horizontal="right"/>
    </xf>
    <xf numFmtId="166" fontId="4" fillId="0" borderId="13" xfId="0" applyNumberFormat="1" applyFont="1" applyBorder="1"/>
    <xf numFmtId="0" fontId="9" fillId="0" borderId="27" xfId="0" applyFont="1" applyBorder="1" applyAlignment="1">
      <alignment horizontal="right" vertical="center"/>
    </xf>
    <xf numFmtId="164" fontId="19" fillId="0" borderId="20" xfId="0" applyNumberFormat="1" applyFont="1" applyFill="1" applyBorder="1"/>
    <xf numFmtId="164" fontId="19" fillId="0" borderId="13" xfId="0" applyNumberFormat="1" applyFont="1" applyFill="1" applyBorder="1"/>
    <xf numFmtId="164" fontId="4" fillId="0" borderId="26" xfId="0" applyNumberFormat="1" applyFont="1" applyFill="1" applyBorder="1"/>
    <xf numFmtId="164" fontId="4" fillId="0" borderId="30" xfId="0" applyNumberFormat="1" applyFont="1" applyFill="1" applyBorder="1"/>
    <xf numFmtId="164" fontId="4" fillId="0" borderId="9" xfId="0" applyNumberFormat="1" applyFont="1" applyFill="1" applyBorder="1"/>
    <xf numFmtId="164" fontId="4" fillId="0" borderId="31" xfId="0" applyNumberFormat="1" applyFont="1" applyFill="1" applyBorder="1"/>
    <xf numFmtId="164" fontId="4" fillId="0" borderId="9" xfId="0" applyNumberFormat="1" applyFont="1" applyBorder="1"/>
    <xf numFmtId="164" fontId="4" fillId="0" borderId="7" xfId="0" applyNumberFormat="1" applyFont="1" applyFill="1" applyBorder="1"/>
    <xf numFmtId="0" fontId="8" fillId="0" borderId="4" xfId="0" applyFont="1" applyBorder="1" applyAlignment="1">
      <alignment horizontal="right"/>
    </xf>
    <xf numFmtId="11" fontId="0" fillId="0" borderId="0" xfId="0" applyNumberFormat="1" applyBorder="1"/>
    <xf numFmtId="0" fontId="9" fillId="0" borderId="4" xfId="0" applyFont="1" applyFill="1" applyBorder="1" applyAlignment="1">
      <alignment horizontal="right" vertical="center"/>
    </xf>
    <xf numFmtId="11" fontId="0" fillId="0" borderId="0" xfId="0" applyNumberFormat="1" applyFill="1" applyBorder="1"/>
    <xf numFmtId="0" fontId="0" fillId="0" borderId="5" xfId="0" applyFill="1" applyBorder="1"/>
    <xf numFmtId="0" fontId="6" fillId="0" borderId="2" xfId="0" applyFont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164" fontId="4" fillId="0" borderId="8" xfId="0" applyNumberFormat="1" applyFont="1" applyBorder="1"/>
    <xf numFmtId="164" fontId="4" fillId="0" borderId="8" xfId="0" applyNumberFormat="1" applyFont="1" applyFill="1" applyBorder="1"/>
    <xf numFmtId="164" fontId="4" fillId="0" borderId="3" xfId="0" applyNumberFormat="1" applyFont="1" applyFill="1" applyBorder="1"/>
    <xf numFmtId="164" fontId="0" fillId="0" borderId="1" xfId="0" applyNumberFormat="1" applyBorder="1"/>
    <xf numFmtId="164" fontId="0" fillId="0" borderId="10" xfId="0" applyNumberFormat="1" applyBorder="1"/>
    <xf numFmtId="164" fontId="0" fillId="0" borderId="48" xfId="0" applyNumberFormat="1" applyBorder="1"/>
    <xf numFmtId="165" fontId="0" fillId="0" borderId="48" xfId="0" applyNumberFormat="1" applyBorder="1"/>
    <xf numFmtId="0" fontId="7" fillId="0" borderId="26" xfId="0" applyFont="1" applyFill="1" applyBorder="1" applyAlignment="1">
      <alignment horizontal="right" vertical="center"/>
    </xf>
    <xf numFmtId="164" fontId="4" fillId="0" borderId="19" xfId="0" applyNumberFormat="1" applyFont="1" applyFill="1" applyBorder="1"/>
    <xf numFmtId="164" fontId="4" fillId="0" borderId="19" xfId="0" applyNumberFormat="1" applyFont="1" applyBorder="1"/>
    <xf numFmtId="164" fontId="4" fillId="0" borderId="26" xfId="0" applyNumberFormat="1" applyFont="1" applyBorder="1"/>
    <xf numFmtId="0" fontId="3" fillId="0" borderId="2" xfId="0" applyFont="1" applyBorder="1" applyAlignment="1">
      <alignment horizontal="right"/>
    </xf>
    <xf numFmtId="164" fontId="0" fillId="0" borderId="3" xfId="0" applyNumberFormat="1" applyBorder="1"/>
    <xf numFmtId="0" fontId="3" fillId="0" borderId="6" xfId="0" applyFont="1" applyBorder="1" applyAlignment="1">
      <alignment horizontal="right"/>
    </xf>
    <xf numFmtId="164" fontId="0" fillId="0" borderId="7" xfId="0" applyNumberFormat="1" applyBorder="1"/>
    <xf numFmtId="164" fontId="0" fillId="0" borderId="47" xfId="0" applyNumberFormat="1" applyBorder="1"/>
    <xf numFmtId="164" fontId="0" fillId="0" borderId="15" xfId="0" applyNumberFormat="1" applyBorder="1"/>
    <xf numFmtId="0" fontId="8" fillId="0" borderId="2" xfId="0" applyFont="1" applyBorder="1" applyAlignment="1">
      <alignment horizontal="right"/>
    </xf>
    <xf numFmtId="11" fontId="0" fillId="0" borderId="8" xfId="0" applyNumberFormat="1" applyBorder="1"/>
    <xf numFmtId="0" fontId="9" fillId="2" borderId="1" xfId="0" applyFont="1" applyFill="1" applyBorder="1" applyAlignment="1">
      <alignment horizontal="right" vertical="center"/>
    </xf>
    <xf numFmtId="2" fontId="0" fillId="0" borderId="3" xfId="0" applyNumberFormat="1" applyBorder="1"/>
    <xf numFmtId="165" fontId="0" fillId="0" borderId="2" xfId="0" applyNumberFormat="1" applyBorder="1"/>
    <xf numFmtId="165" fontId="0" fillId="0" borderId="6" xfId="0" applyNumberFormat="1" applyBorder="1"/>
    <xf numFmtId="165" fontId="4" fillId="0" borderId="1" xfId="0" applyNumberFormat="1" applyFont="1" applyBorder="1"/>
    <xf numFmtId="165" fontId="4" fillId="0" borderId="10" xfId="0" applyNumberFormat="1" applyFont="1" applyBorder="1"/>
    <xf numFmtId="165" fontId="4" fillId="0" borderId="48" xfId="0" applyNumberFormat="1" applyFont="1" applyBorder="1"/>
    <xf numFmtId="0" fontId="9" fillId="0" borderId="2" xfId="0" applyFont="1" applyFill="1" applyBorder="1" applyAlignment="1">
      <alignment horizontal="right" vertical="center"/>
    </xf>
    <xf numFmtId="11" fontId="0" fillId="0" borderId="8" xfId="0" applyNumberFormat="1" applyFill="1" applyBorder="1"/>
    <xf numFmtId="0" fontId="0" fillId="0" borderId="8" xfId="0" applyFill="1" applyBorder="1"/>
    <xf numFmtId="0" fontId="0" fillId="0" borderId="3" xfId="0" applyFill="1" applyBorder="1"/>
    <xf numFmtId="0" fontId="9" fillId="0" borderId="25" xfId="0" applyFont="1" applyFill="1" applyBorder="1" applyAlignment="1">
      <alignment horizontal="right" vertical="center"/>
    </xf>
    <xf numFmtId="165" fontId="0" fillId="0" borderId="40" xfId="0" applyNumberFormat="1" applyFill="1" applyBorder="1"/>
    <xf numFmtId="0" fontId="8" fillId="0" borderId="16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right" vertical="center"/>
    </xf>
    <xf numFmtId="165" fontId="0" fillId="0" borderId="49" xfId="0" applyNumberFormat="1" applyFill="1" applyBorder="1"/>
    <xf numFmtId="0" fontId="9" fillId="0" borderId="12" xfId="0" applyFont="1" applyFill="1" applyBorder="1" applyAlignment="1">
      <alignment horizontal="right" vertical="center"/>
    </xf>
    <xf numFmtId="165" fontId="0" fillId="0" borderId="4" xfId="0" applyNumberFormat="1" applyBorder="1"/>
    <xf numFmtId="0" fontId="0" fillId="0" borderId="21" xfId="0" applyBorder="1"/>
    <xf numFmtId="0" fontId="0" fillId="0" borderId="22" xfId="0" applyBorder="1"/>
    <xf numFmtId="165" fontId="0" fillId="0" borderId="39" xfId="0" applyNumberFormat="1" applyBorder="1"/>
    <xf numFmtId="165" fontId="0" fillId="0" borderId="40" xfId="0" applyNumberFormat="1" applyBorder="1"/>
    <xf numFmtId="0" fontId="0" fillId="0" borderId="51" xfId="0" applyBorder="1"/>
    <xf numFmtId="0" fontId="2" fillId="0" borderId="29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8" fillId="0" borderId="13" xfId="0" applyFont="1" applyBorder="1" applyAlignment="1">
      <alignment horizontal="right" vertical="center"/>
    </xf>
    <xf numFmtId="0" fontId="0" fillId="0" borderId="9" xfId="0" applyNumberFormat="1" applyFont="1" applyFill="1" applyBorder="1"/>
    <xf numFmtId="0" fontId="2" fillId="0" borderId="32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9" fillId="0" borderId="14" xfId="0" applyFont="1" applyFill="1" applyBorder="1" applyAlignment="1">
      <alignment horizontal="right" vertical="center"/>
    </xf>
    <xf numFmtId="2" fontId="0" fillId="0" borderId="36" xfId="0" applyNumberFormat="1" applyFill="1" applyBorder="1"/>
    <xf numFmtId="1" fontId="0" fillId="0" borderId="51" xfId="0" applyNumberFormat="1" applyFill="1" applyBorder="1"/>
    <xf numFmtId="2" fontId="0" fillId="0" borderId="50" xfId="0" applyNumberFormat="1" applyFill="1" applyBorder="1"/>
    <xf numFmtId="2" fontId="0" fillId="0" borderId="38" xfId="0" applyNumberFormat="1" applyFill="1" applyBorder="1"/>
    <xf numFmtId="0" fontId="13" fillId="0" borderId="11" xfId="0" applyFont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/>
    </xf>
    <xf numFmtId="0" fontId="22" fillId="0" borderId="0" xfId="0" applyNumberFormat="1" applyFont="1" applyFill="1" applyBorder="1" applyAlignment="1">
      <alignment horizontal="right"/>
    </xf>
    <xf numFmtId="0" fontId="22" fillId="0" borderId="0" xfId="0" applyNumberFormat="1" applyFont="1" applyFill="1" applyBorder="1"/>
    <xf numFmtId="0" fontId="23" fillId="0" borderId="0" xfId="0" applyFont="1" applyFill="1" applyBorder="1" applyAlignment="1">
      <alignment horizontal="right"/>
    </xf>
    <xf numFmtId="0" fontId="24" fillId="0" borderId="0" xfId="0" applyNumberFormat="1" applyFont="1" applyFill="1" applyBorder="1"/>
    <xf numFmtId="0" fontId="16" fillId="0" borderId="0" xfId="0" applyFont="1" applyFill="1" applyBorder="1" applyAlignment="1">
      <alignment horizontal="right"/>
    </xf>
    <xf numFmtId="0" fontId="20" fillId="0" borderId="0" xfId="0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25" fillId="0" borderId="0" xfId="0" applyFont="1" applyFill="1" applyBorder="1" applyAlignment="1">
      <alignment horizontal="right"/>
    </xf>
    <xf numFmtId="0" fontId="26" fillId="0" borderId="0" xfId="0" applyNumberFormat="1" applyFont="1" applyFill="1" applyBorder="1"/>
    <xf numFmtId="0" fontId="27" fillId="0" borderId="0" xfId="0" applyFont="1" applyBorder="1" applyAlignment="1">
      <alignment horizontal="right"/>
    </xf>
    <xf numFmtId="0" fontId="28" fillId="0" borderId="4" xfId="0" applyNumberFormat="1" applyFont="1" applyBorder="1" applyAlignment="1">
      <alignment horizontal="right"/>
    </xf>
    <xf numFmtId="0" fontId="28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6" fillId="0" borderId="4" xfId="0" applyNumberFormat="1" applyFont="1" applyBorder="1"/>
    <xf numFmtId="0" fontId="26" fillId="0" borderId="0" xfId="0" applyNumberFormat="1" applyFont="1" applyBorder="1"/>
    <xf numFmtId="0" fontId="23" fillId="0" borderId="0" xfId="0" applyFont="1" applyBorder="1" applyAlignment="1">
      <alignment horizontal="right"/>
    </xf>
    <xf numFmtId="0" fontId="24" fillId="0" borderId="4" xfId="0" applyNumberFormat="1" applyFont="1" applyBorder="1"/>
    <xf numFmtId="0" fontId="24" fillId="0" borderId="0" xfId="0" applyNumberFormat="1" applyFont="1" applyBorder="1"/>
    <xf numFmtId="0" fontId="20" fillId="0" borderId="4" xfId="0" applyNumberFormat="1" applyFont="1" applyBorder="1" applyAlignment="1">
      <alignment horizontal="right"/>
    </xf>
    <xf numFmtId="0" fontId="20" fillId="0" borderId="0" xfId="0" applyNumberFormat="1" applyFont="1" applyBorder="1" applyAlignment="1">
      <alignment horizontal="right"/>
    </xf>
    <xf numFmtId="166" fontId="0" fillId="0" borderId="18" xfId="0" applyNumberFormat="1" applyFill="1" applyBorder="1"/>
    <xf numFmtId="165" fontId="0" fillId="0" borderId="23" xfId="0" applyNumberFormat="1" applyBorder="1"/>
    <xf numFmtId="165" fontId="0" fillId="0" borderId="32" xfId="0" applyNumberFormat="1" applyBorder="1"/>
    <xf numFmtId="165" fontId="0" fillId="0" borderId="10" xfId="0" applyNumberFormat="1" applyBorder="1"/>
    <xf numFmtId="0" fontId="1" fillId="0" borderId="25" xfId="0" applyFont="1" applyFill="1" applyBorder="1" applyAlignment="1"/>
    <xf numFmtId="0" fontId="2" fillId="0" borderId="32" xfId="0" applyFont="1" applyBorder="1" applyAlignment="1">
      <alignment horizontal="right" wrapText="1"/>
    </xf>
    <xf numFmtId="0" fontId="2" fillId="0" borderId="27" xfId="0" applyFont="1" applyBorder="1" applyAlignment="1">
      <alignment horizontal="right" wrapText="1"/>
    </xf>
    <xf numFmtId="0" fontId="9" fillId="0" borderId="33" xfId="0" applyFont="1" applyBorder="1" applyAlignment="1">
      <alignment horizontal="right" vertical="center"/>
    </xf>
    <xf numFmtId="165" fontId="28" fillId="0" borderId="5" xfId="0" applyNumberFormat="1" applyFont="1" applyFill="1" applyBorder="1" applyAlignment="1">
      <alignment horizontal="right"/>
    </xf>
    <xf numFmtId="165" fontId="24" fillId="0" borderId="5" xfId="0" applyNumberFormat="1" applyFont="1" applyFill="1" applyBorder="1"/>
    <xf numFmtId="165" fontId="20" fillId="0" borderId="5" xfId="0" applyNumberFormat="1" applyFont="1" applyFill="1" applyBorder="1" applyAlignment="1">
      <alignment horizontal="right"/>
    </xf>
    <xf numFmtId="165" fontId="26" fillId="0" borderId="5" xfId="0" applyNumberFormat="1" applyFont="1" applyFill="1" applyBorder="1"/>
    <xf numFmtId="164" fontId="0" fillId="0" borderId="5" xfId="0" applyNumberFormat="1" applyFill="1" applyBorder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FFFF00"/>
      <color rgb="FF3C07BF"/>
      <color rgb="FF009999"/>
      <color rgb="FF00FF00"/>
      <color rgb="FF66FF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152400</xdr:rowOff>
    </xdr:from>
    <xdr:to>
      <xdr:col>9</xdr:col>
      <xdr:colOff>69332</xdr:colOff>
      <xdr:row>32</xdr:row>
      <xdr:rowOff>25399</xdr:rowOff>
    </xdr:to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23553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3887450" y="26803350"/>
          <a:ext cx="4571482" cy="9778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152400</xdr:rowOff>
    </xdr:from>
    <xdr:to>
      <xdr:col>9</xdr:col>
      <xdr:colOff>70629</xdr:colOff>
      <xdr:row>32</xdr:row>
      <xdr:rowOff>25399</xdr:rowOff>
    </xdr:to>
    <xdr:sp macro="" textlink="">
      <xdr:nvSpPr>
        <xdr:cNvPr id="3" name="Object 1" hidden="1">
          <a:extLst>
            <a:ext uri="{63B3BB69-23CF-44E3-9099-C40C66FF867C}">
              <a14:compatExt xmlns:a14="http://schemas.microsoft.com/office/drawing/2010/main" spid="_x0000_s23553"/>
            </a:ex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 bwMode="auto">
        <a:xfrm>
          <a:off x="13887450" y="26803350"/>
          <a:ext cx="4572779" cy="9778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172"/>
  <sheetViews>
    <sheetView tabSelected="1" workbookViewId="0">
      <selection activeCell="I15" sqref="I15"/>
    </sheetView>
  </sheetViews>
  <sheetFormatPr defaultRowHeight="14.4" x14ac:dyDescent="0.3"/>
  <cols>
    <col min="1" max="1" width="10.44140625" customWidth="1"/>
    <col min="2" max="2" width="15.77734375" customWidth="1"/>
    <col min="3" max="3" width="6.21875" customWidth="1"/>
    <col min="4" max="4" width="14.44140625" customWidth="1"/>
    <col min="8" max="9" width="8.77734375" style="10"/>
    <col min="10" max="10" width="7.44140625" customWidth="1"/>
    <col min="11" max="11" width="10.5546875" customWidth="1"/>
    <col min="15" max="15" width="8.21875" customWidth="1"/>
    <col min="17" max="17" width="5.21875" customWidth="1"/>
    <col min="18" max="18" width="21.21875" customWidth="1"/>
    <col min="19" max="19" width="16.21875" customWidth="1"/>
    <col min="21" max="21" width="10.44140625" customWidth="1"/>
    <col min="22" max="22" width="6.5546875" customWidth="1"/>
    <col min="23" max="23" width="14.77734375" customWidth="1"/>
    <col min="24" max="24" width="19.21875" style="9" customWidth="1"/>
    <col min="25" max="25" width="7.44140625" style="9" customWidth="1"/>
    <col min="26" max="26" width="10.77734375" style="9" customWidth="1"/>
  </cols>
  <sheetData>
    <row r="1" spans="1:42" ht="15" thickBot="1" x14ac:dyDescent="0.35"/>
    <row r="2" spans="1:42" ht="18.600000000000001" thickBot="1" x14ac:dyDescent="0.4">
      <c r="A2" s="260" t="s">
        <v>190</v>
      </c>
      <c r="B2" s="261"/>
      <c r="C2" s="258" t="s">
        <v>210</v>
      </c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9"/>
      <c r="Q2" s="62"/>
      <c r="R2" s="238" t="s">
        <v>211</v>
      </c>
      <c r="S2" s="239"/>
      <c r="T2" s="239"/>
      <c r="U2" s="240"/>
      <c r="W2" s="238" t="s">
        <v>212</v>
      </c>
      <c r="X2" s="239"/>
      <c r="Y2" s="239"/>
      <c r="Z2" s="240"/>
      <c r="AA2" s="244" t="s">
        <v>208</v>
      </c>
      <c r="AB2" s="245"/>
      <c r="AC2" s="246"/>
      <c r="AD2" s="244" t="s">
        <v>208</v>
      </c>
      <c r="AE2" s="245"/>
      <c r="AF2" s="245"/>
      <c r="AG2" s="246"/>
    </row>
    <row r="3" spans="1:42" s="20" customFormat="1" ht="22.5" customHeight="1" thickBot="1" x14ac:dyDescent="0.35">
      <c r="A3" s="262"/>
      <c r="B3" s="263"/>
      <c r="C3" s="36"/>
      <c r="D3" s="272" t="s">
        <v>3</v>
      </c>
      <c r="E3" s="273"/>
      <c r="F3" s="273"/>
      <c r="G3" s="274" t="s">
        <v>4</v>
      </c>
      <c r="H3" s="275"/>
      <c r="I3" s="276"/>
      <c r="J3" s="277" t="s">
        <v>180</v>
      </c>
      <c r="K3" s="278"/>
      <c r="L3" s="279" t="s">
        <v>5</v>
      </c>
      <c r="M3" s="277"/>
      <c r="N3" s="278"/>
      <c r="O3" s="264" t="s">
        <v>189</v>
      </c>
      <c r="P3" s="265"/>
      <c r="Q3" s="63"/>
      <c r="R3" s="280"/>
      <c r="S3" s="281"/>
      <c r="T3" s="281"/>
      <c r="U3" s="282"/>
      <c r="W3" s="241" t="s">
        <v>185</v>
      </c>
      <c r="X3" s="242"/>
      <c r="Y3" s="242"/>
      <c r="Z3" s="243"/>
      <c r="AA3" s="247" t="s">
        <v>194</v>
      </c>
      <c r="AB3" s="247"/>
      <c r="AC3" s="248"/>
      <c r="AD3" s="252" t="s">
        <v>193</v>
      </c>
      <c r="AE3" s="253"/>
      <c r="AF3" s="253"/>
      <c r="AG3" s="254"/>
    </row>
    <row r="4" spans="1:42" s="20" customFormat="1" ht="21" customHeight="1" x14ac:dyDescent="0.3">
      <c r="A4" s="202" t="s">
        <v>176</v>
      </c>
      <c r="B4" s="131" t="s">
        <v>171</v>
      </c>
      <c r="C4" s="232" t="s">
        <v>0</v>
      </c>
      <c r="D4" s="30" t="s">
        <v>177</v>
      </c>
      <c r="E4" s="166" t="s">
        <v>178</v>
      </c>
      <c r="F4" s="21" t="s">
        <v>1</v>
      </c>
      <c r="G4" s="30" t="s">
        <v>177</v>
      </c>
      <c r="H4" s="166" t="s">
        <v>178</v>
      </c>
      <c r="I4" s="23" t="s">
        <v>1</v>
      </c>
      <c r="J4" s="154" t="s">
        <v>183</v>
      </c>
      <c r="K4" s="24" t="s">
        <v>182</v>
      </c>
      <c r="L4" s="30" t="s">
        <v>177</v>
      </c>
      <c r="M4" s="166" t="s">
        <v>178</v>
      </c>
      <c r="N4" s="23" t="s">
        <v>1</v>
      </c>
      <c r="O4" s="27" t="s">
        <v>181</v>
      </c>
      <c r="P4" s="24" t="s">
        <v>182</v>
      </c>
      <c r="Q4" s="64"/>
      <c r="R4" s="102"/>
      <c r="S4" s="22" t="s">
        <v>177</v>
      </c>
      <c r="T4" s="22" t="s">
        <v>178</v>
      </c>
      <c r="U4" s="24" t="s">
        <v>0</v>
      </c>
      <c r="W4" s="197" t="s">
        <v>177</v>
      </c>
      <c r="X4" s="177" t="s">
        <v>178</v>
      </c>
      <c r="Y4" s="195" t="s">
        <v>1</v>
      </c>
      <c r="Z4" s="196" t="s">
        <v>0</v>
      </c>
      <c r="AA4" s="180" t="s">
        <v>177</v>
      </c>
      <c r="AB4" s="93" t="s">
        <v>178</v>
      </c>
      <c r="AC4" s="106" t="s">
        <v>1</v>
      </c>
      <c r="AD4" s="182" t="s">
        <v>177</v>
      </c>
      <c r="AE4" s="93" t="s">
        <v>178</v>
      </c>
      <c r="AF4" s="179" t="s">
        <v>1</v>
      </c>
      <c r="AG4" s="192" t="s">
        <v>0</v>
      </c>
    </row>
    <row r="5" spans="1:42" ht="15" thickBot="1" x14ac:dyDescent="0.35">
      <c r="A5" s="115" t="s">
        <v>172</v>
      </c>
      <c r="B5" s="116" t="s">
        <v>6</v>
      </c>
      <c r="C5" s="117">
        <f>COUNTA(B14:B49)</f>
        <v>36</v>
      </c>
      <c r="D5" s="112">
        <f>AVERAGE(E14:E49)</f>
        <v>7.116666666666667E-2</v>
      </c>
      <c r="E5" s="150">
        <f>STDEV(E14:E49)</f>
        <v>2.6396428329821964E-2</v>
      </c>
      <c r="F5" s="118">
        <f>E5/D5</f>
        <v>0.37090999995065993</v>
      </c>
      <c r="G5" s="226">
        <f>AVERAGE(F14:F49)</f>
        <v>32.694444444444443</v>
      </c>
      <c r="H5" s="113">
        <f>STDEV(F14:F49)</f>
        <v>12.356188604314717</v>
      </c>
      <c r="I5" s="118">
        <f>H5/G5</f>
        <v>0.37792930310563283</v>
      </c>
      <c r="J5" s="155">
        <v>0.69625000000000004</v>
      </c>
      <c r="K5" s="119">
        <v>2.4113199999999998E-6</v>
      </c>
      <c r="L5" s="120">
        <f>AVERAGE(G14:G49)</f>
        <v>476.55562830208339</v>
      </c>
      <c r="M5" s="170">
        <f>STDEV(G14:G49)</f>
        <v>120.7952312954057</v>
      </c>
      <c r="N5" s="121">
        <f>M5/L5</f>
        <v>0.25347561569209909</v>
      </c>
      <c r="O5" s="132">
        <v>-0.29826999999999998</v>
      </c>
      <c r="P5" s="133">
        <v>7.7240000000000003E-2</v>
      </c>
      <c r="Q5" s="28"/>
      <c r="R5" s="95" t="s">
        <v>169</v>
      </c>
      <c r="S5" s="94">
        <f>AVERAGE(T14:T172)</f>
        <v>2.5677746709972953E-2</v>
      </c>
      <c r="T5" s="94">
        <f>STDEV(T14:T172)</f>
        <v>9.5055972843742925E-3</v>
      </c>
      <c r="U5" s="96">
        <f>COUNT(T14:T172)</f>
        <v>159</v>
      </c>
      <c r="W5" s="198">
        <f>AVERAGE(Z14:Z118)</f>
        <v>5.4380952380952383</v>
      </c>
      <c r="X5" s="107">
        <f>STDEV(Z14:Z118)</f>
        <v>2.5035505922121022</v>
      </c>
      <c r="Y5" s="200">
        <f>X5/W5</f>
        <v>0.46037270084460724</v>
      </c>
      <c r="Z5" s="199">
        <f>COUNT(Z14:Z118)</f>
        <v>105</v>
      </c>
      <c r="AA5" s="181">
        <f>AVERAGE(AA14:AA118)</f>
        <v>72.967333776161567</v>
      </c>
      <c r="AB5" s="178">
        <f>STDEV(AA14:AA118)</f>
        <v>26.530678769797021</v>
      </c>
      <c r="AC5" s="201">
        <f>AB5/AA5</f>
        <v>0.36359665889922643</v>
      </c>
      <c r="AD5" s="186">
        <f>AVERAGE(AD14:AP118)</f>
        <v>4.525394045534151</v>
      </c>
      <c r="AE5" s="187">
        <f>STDEV(AD14:AP118)</f>
        <v>3.0216707898114197</v>
      </c>
      <c r="AF5" s="200">
        <f>AE5/AD5</f>
        <v>0.6677144044049228</v>
      </c>
      <c r="AG5" s="188">
        <f>COUNT(AD14:AP118)</f>
        <v>571</v>
      </c>
    </row>
    <row r="6" spans="1:42" ht="20.100000000000001" customHeight="1" thickTop="1" thickBot="1" x14ac:dyDescent="0.35">
      <c r="A6" s="129" t="s">
        <v>173</v>
      </c>
      <c r="B6" s="116" t="s">
        <v>43</v>
      </c>
      <c r="C6" s="117">
        <f>COUNTA(B50:B114)</f>
        <v>65</v>
      </c>
      <c r="D6" s="112">
        <f>AVERAGE(E50:E114)</f>
        <v>5.6061538461538447E-2</v>
      </c>
      <c r="E6" s="150">
        <f>STDEV(E50:E114)</f>
        <v>2.7132128627259531E-2</v>
      </c>
      <c r="F6" s="118">
        <f>E6/D6</f>
        <v>0.48397046124365256</v>
      </c>
      <c r="G6" s="226">
        <f>AVERAGE(F50:F114)</f>
        <v>20.184615384615384</v>
      </c>
      <c r="H6" s="113">
        <f>STDEV(F50:F114)</f>
        <v>11.398865496854702</v>
      </c>
      <c r="I6" s="118">
        <f>H6/G6</f>
        <v>0.56473037903624668</v>
      </c>
      <c r="J6" s="156">
        <v>0.72265000000000001</v>
      </c>
      <c r="K6" s="130">
        <v>1.07452E-11</v>
      </c>
      <c r="L6" s="120">
        <f>AVERAGE(G50:G114)</f>
        <v>368.247532674517</v>
      </c>
      <c r="M6" s="170">
        <f>STDEV(G50:G114)</f>
        <v>142.61276158894387</v>
      </c>
      <c r="N6" s="121">
        <f>M6/L6</f>
        <v>0.38727418091079252</v>
      </c>
      <c r="O6" s="132">
        <v>-9.5689999999999997E-2</v>
      </c>
      <c r="P6" s="133">
        <v>0.44828000000000001</v>
      </c>
      <c r="Q6" s="28"/>
      <c r="R6" s="97" t="s">
        <v>170</v>
      </c>
      <c r="S6" s="98">
        <f>AVERAGE(U14:U172)</f>
        <v>3.2524424697406927E-2</v>
      </c>
      <c r="T6" s="98">
        <f>STDEV(U14:U172)</f>
        <v>9.0185306375333198E-3</v>
      </c>
      <c r="U6" s="99"/>
      <c r="W6" s="255" t="s">
        <v>188</v>
      </c>
      <c r="X6" s="256"/>
      <c r="Y6" s="256"/>
      <c r="Z6" s="257"/>
      <c r="AA6" s="1"/>
      <c r="AB6" s="1"/>
      <c r="AC6" s="4"/>
      <c r="AD6" s="3"/>
      <c r="AE6" s="1"/>
      <c r="AF6" s="1"/>
      <c r="AG6" s="4"/>
    </row>
    <row r="7" spans="1:42" ht="15" thickTop="1" x14ac:dyDescent="0.3">
      <c r="A7" s="122" t="s">
        <v>174</v>
      </c>
      <c r="B7" s="123" t="s">
        <v>109</v>
      </c>
      <c r="C7" s="111">
        <f>COUNTA(B115:B162)</f>
        <v>48</v>
      </c>
      <c r="D7" s="124">
        <f>AVERAGE(E115:E162)</f>
        <v>8.9187500000000017E-2</v>
      </c>
      <c r="E7" s="151">
        <f>STDEV(E115:E162)</f>
        <v>4.2516407971611492E-2</v>
      </c>
      <c r="F7" s="125">
        <f>E7/D7</f>
        <v>0.47670814824511826</v>
      </c>
      <c r="G7" s="227">
        <f>AVERAGE(F115:F162)</f>
        <v>25.5625</v>
      </c>
      <c r="H7" s="228">
        <f>STDEV(F115:F162)</f>
        <v>12.581489696324653</v>
      </c>
      <c r="I7" s="125">
        <f>H7/G7</f>
        <v>0.49218541599314042</v>
      </c>
      <c r="J7" s="157">
        <v>0.70333999999999997</v>
      </c>
      <c r="K7" s="126">
        <v>2.4785899999999999E-8</v>
      </c>
      <c r="L7" s="127">
        <f>AVERAGE(G115:G162)</f>
        <v>304.4872530363333</v>
      </c>
      <c r="M7" s="171">
        <f>STDEV(G115:G162)</f>
        <v>117.5313626914279</v>
      </c>
      <c r="N7" s="128">
        <f>M7/L7</f>
        <v>0.38599764528534575</v>
      </c>
      <c r="O7" s="134">
        <v>-0.36324000000000001</v>
      </c>
      <c r="P7" s="135">
        <v>1.116E-2</v>
      </c>
      <c r="Q7" s="29"/>
      <c r="R7" s="269" t="s">
        <v>186</v>
      </c>
      <c r="S7" s="270"/>
      <c r="T7" s="270"/>
      <c r="U7" s="271"/>
      <c r="W7" s="108" t="s">
        <v>181</v>
      </c>
      <c r="X7" s="109">
        <v>0.69327000000000005</v>
      </c>
      <c r="Y7" s="105"/>
      <c r="Z7" s="110"/>
      <c r="AA7" s="1"/>
      <c r="AB7" s="1"/>
      <c r="AC7" s="4"/>
      <c r="AD7" s="3"/>
      <c r="AE7" s="1"/>
      <c r="AF7" s="1"/>
      <c r="AG7" s="4"/>
    </row>
    <row r="8" spans="1:42" ht="15" thickBot="1" x14ac:dyDescent="0.35">
      <c r="A8" s="18" t="s">
        <v>175</v>
      </c>
      <c r="B8" s="114" t="s">
        <v>158</v>
      </c>
      <c r="C8" s="35">
        <f>COUNTA(B163:B172)</f>
        <v>10</v>
      </c>
      <c r="D8" s="33">
        <f>AVERAGE(E163:E172)</f>
        <v>6.6799999999999998E-2</v>
      </c>
      <c r="E8" s="152">
        <f>STDEV(E163:E172)</f>
        <v>2.467477344261634E-2</v>
      </c>
      <c r="F8" s="34">
        <f>E8/D8</f>
        <v>0.36938283596731047</v>
      </c>
      <c r="G8" s="169">
        <f>AVERAGE(F163:F172)</f>
        <v>25.7</v>
      </c>
      <c r="H8" s="153">
        <f>STDEV(F163:F172)</f>
        <v>13.098345951556889</v>
      </c>
      <c r="I8" s="34">
        <f>H8/G8</f>
        <v>0.50966326659754435</v>
      </c>
      <c r="J8" s="138">
        <v>0.85106999999999999</v>
      </c>
      <c r="K8" s="26">
        <v>1.7899999999999999E-3</v>
      </c>
      <c r="L8" s="31">
        <f>AVERAGE(G163:G172)</f>
        <v>384.52755208880001</v>
      </c>
      <c r="M8" s="172">
        <f>STDEV(G163:G172)</f>
        <v>118.59165797077779</v>
      </c>
      <c r="N8" s="32">
        <f>M8/L8</f>
        <v>0.30840874035312582</v>
      </c>
      <c r="O8" s="136">
        <v>-0.10303</v>
      </c>
      <c r="P8" s="137">
        <v>0.77700000000000002</v>
      </c>
      <c r="Q8" s="29"/>
      <c r="R8" s="100" t="s">
        <v>187</v>
      </c>
      <c r="S8" s="101">
        <v>1.1610808075678201E-25</v>
      </c>
      <c r="T8" s="8"/>
      <c r="U8" s="6"/>
      <c r="W8" s="142" t="s">
        <v>182</v>
      </c>
      <c r="X8" s="225">
        <v>2.4904900000000001E-16</v>
      </c>
      <c r="Y8" s="11"/>
      <c r="Z8" s="144"/>
      <c r="AA8" s="1"/>
      <c r="AB8" s="1"/>
      <c r="AC8" s="4"/>
      <c r="AD8" s="3"/>
      <c r="AE8" s="1"/>
      <c r="AF8" s="1"/>
      <c r="AG8" s="4"/>
    </row>
    <row r="9" spans="1:42" x14ac:dyDescent="0.3">
      <c r="A9" s="145"/>
      <c r="B9" s="146"/>
      <c r="C9" s="158" t="s">
        <v>191</v>
      </c>
      <c r="D9" s="162">
        <f>AVERAGE(D5:D8)</f>
        <v>7.0803926282051288E-2</v>
      </c>
      <c r="E9" s="163"/>
      <c r="F9" s="159">
        <f>AVERAGE(F5:F8)</f>
        <v>0.42524286135168532</v>
      </c>
      <c r="G9" s="168">
        <f>AVERAGE(G5:G8)</f>
        <v>26.035389957264957</v>
      </c>
      <c r="H9" s="163"/>
      <c r="I9" s="167">
        <f>AVERAGE(I5:I8)</f>
        <v>0.48612709118314112</v>
      </c>
      <c r="J9" s="147"/>
      <c r="K9" s="147"/>
      <c r="L9" s="168">
        <f>AVERAGE(L5:L8)</f>
        <v>383.45449152543335</v>
      </c>
      <c r="M9" s="163"/>
      <c r="N9" s="167">
        <f>AVERAGE(N5:N8)</f>
        <v>0.33378904556034084</v>
      </c>
      <c r="O9" s="148"/>
      <c r="P9" s="149"/>
      <c r="Q9" s="29"/>
      <c r="R9" s="164"/>
      <c r="S9" s="165"/>
      <c r="T9" s="7"/>
      <c r="U9" s="2"/>
      <c r="W9" s="173"/>
      <c r="X9" s="174"/>
      <c r="Y9" s="175"/>
      <c r="Z9" s="176"/>
      <c r="AA9" s="1"/>
      <c r="AB9" s="1"/>
      <c r="AC9" s="4"/>
      <c r="AD9" s="3"/>
      <c r="AE9" s="1"/>
      <c r="AF9" s="1"/>
      <c r="AG9" s="4"/>
    </row>
    <row r="10" spans="1:42" s="1" customFormat="1" ht="15" thickBot="1" x14ac:dyDescent="0.35">
      <c r="A10" s="18"/>
      <c r="B10" s="56"/>
      <c r="C10" s="160" t="s">
        <v>178</v>
      </c>
      <c r="D10" s="25">
        <f>STDEV(D5:D8)</f>
        <v>1.3801651924708015E-2</v>
      </c>
      <c r="E10" s="152"/>
      <c r="F10" s="161">
        <f>STDEV(F5:F8)</f>
        <v>6.3691990621689926E-2</v>
      </c>
      <c r="G10" s="169">
        <f>STDEV(G5:G8)</f>
        <v>5.1286996759511529</v>
      </c>
      <c r="H10" s="152"/>
      <c r="I10" s="34">
        <f>STDEV(I5:I8)</f>
        <v>7.8476945784148086E-2</v>
      </c>
      <c r="J10" s="138"/>
      <c r="K10" s="138"/>
      <c r="L10" s="169">
        <f>STDEV(L5:L8)</f>
        <v>71.030625977262417</v>
      </c>
      <c r="M10" s="152"/>
      <c r="N10" s="34">
        <f>STDEV(N5:N8)</f>
        <v>6.501488162545084E-2</v>
      </c>
      <c r="O10" s="136"/>
      <c r="P10" s="139"/>
      <c r="Q10" s="29"/>
      <c r="R10" s="140"/>
      <c r="S10" s="141"/>
      <c r="U10" s="4"/>
      <c r="W10" s="142"/>
      <c r="X10" s="143"/>
      <c r="Y10" s="11"/>
      <c r="Z10" s="144"/>
      <c r="AC10" s="4"/>
      <c r="AD10" s="3"/>
      <c r="AG10" s="4"/>
    </row>
    <row r="11" spans="1:42" ht="15" thickBot="1" x14ac:dyDescent="0.35">
      <c r="A11" s="5"/>
      <c r="B11" s="8"/>
      <c r="C11" s="8"/>
      <c r="D11" s="8"/>
      <c r="E11" s="8"/>
      <c r="F11" s="8"/>
      <c r="G11" s="8"/>
      <c r="H11" s="19"/>
      <c r="I11" s="19"/>
      <c r="J11" s="8"/>
      <c r="K11" s="8"/>
      <c r="L11" s="8"/>
      <c r="M11" s="8"/>
      <c r="N11" s="8"/>
      <c r="O11" s="8"/>
      <c r="P11" s="6"/>
      <c r="R11" s="5"/>
      <c r="S11" s="8"/>
      <c r="T11" s="8"/>
      <c r="U11" s="6"/>
      <c r="W11" s="5"/>
      <c r="X11" s="103"/>
      <c r="Y11" s="103"/>
      <c r="Z11" s="104"/>
      <c r="AA11" s="1"/>
      <c r="AB11" s="1"/>
      <c r="AC11" s="4"/>
      <c r="AD11" s="5"/>
      <c r="AE11" s="8"/>
      <c r="AF11" s="8"/>
      <c r="AG11" s="6"/>
    </row>
    <row r="12" spans="1:42" ht="15" thickBot="1" x14ac:dyDescent="0.35">
      <c r="A12" s="3"/>
      <c r="B12" s="266" t="s">
        <v>209</v>
      </c>
      <c r="C12" s="267"/>
      <c r="D12" s="267"/>
      <c r="E12" s="267"/>
      <c r="F12" s="267"/>
      <c r="G12" s="268"/>
      <c r="H12" s="17"/>
      <c r="I12" s="17"/>
      <c r="J12" s="1"/>
      <c r="K12" s="1"/>
      <c r="L12" s="1"/>
      <c r="M12" s="1"/>
      <c r="N12" s="1"/>
      <c r="O12" s="1"/>
      <c r="P12" s="4"/>
      <c r="R12" s="244" t="s">
        <v>179</v>
      </c>
      <c r="S12" s="245"/>
      <c r="T12" s="245"/>
      <c r="U12" s="246"/>
      <c r="V12" s="65"/>
      <c r="W12" s="249" t="s">
        <v>179</v>
      </c>
      <c r="X12" s="250"/>
      <c r="Y12" s="250"/>
      <c r="Z12" s="250"/>
      <c r="AA12" s="249" t="s">
        <v>179</v>
      </c>
      <c r="AB12" s="250"/>
      <c r="AC12" s="251"/>
      <c r="AD12" s="250" t="s">
        <v>179</v>
      </c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1"/>
    </row>
    <row r="13" spans="1:42" ht="36.6" x14ac:dyDescent="0.3">
      <c r="A13" s="3"/>
      <c r="B13" s="90" t="s">
        <v>171</v>
      </c>
      <c r="C13" s="229"/>
      <c r="D13" s="91" t="s">
        <v>2</v>
      </c>
      <c r="E13" s="230" t="s">
        <v>3</v>
      </c>
      <c r="F13" s="91" t="s">
        <v>4</v>
      </c>
      <c r="G13" s="231" t="s">
        <v>5</v>
      </c>
      <c r="H13" s="17"/>
      <c r="I13" s="17"/>
      <c r="J13" s="1"/>
      <c r="K13" s="1"/>
      <c r="L13" s="1"/>
      <c r="M13" s="1"/>
      <c r="N13" s="1"/>
      <c r="O13" s="1"/>
      <c r="P13" s="4"/>
      <c r="R13" s="82" t="s">
        <v>171</v>
      </c>
      <c r="S13" s="83" t="s">
        <v>2</v>
      </c>
      <c r="T13" s="84" t="s">
        <v>169</v>
      </c>
      <c r="U13" s="85" t="s">
        <v>170</v>
      </c>
      <c r="V13" s="37"/>
      <c r="W13" s="194" t="s">
        <v>171</v>
      </c>
      <c r="X13" s="50" t="s">
        <v>2</v>
      </c>
      <c r="Y13" s="51" t="s">
        <v>184</v>
      </c>
      <c r="Z13" s="51" t="s">
        <v>185</v>
      </c>
      <c r="AA13" s="92" t="s">
        <v>192</v>
      </c>
      <c r="AB13" s="184"/>
      <c r="AC13" s="185"/>
      <c r="AD13" s="189" t="s">
        <v>195</v>
      </c>
      <c r="AE13" s="190" t="s">
        <v>196</v>
      </c>
      <c r="AF13" s="190" t="s">
        <v>197</v>
      </c>
      <c r="AG13" s="190" t="s">
        <v>198</v>
      </c>
      <c r="AH13" s="190" t="s">
        <v>199</v>
      </c>
      <c r="AI13" s="190" t="s">
        <v>200</v>
      </c>
      <c r="AJ13" s="190" t="s">
        <v>201</v>
      </c>
      <c r="AK13" s="190" t="s">
        <v>202</v>
      </c>
      <c r="AL13" s="190" t="s">
        <v>203</v>
      </c>
      <c r="AM13" s="190" t="s">
        <v>204</v>
      </c>
      <c r="AN13" s="190" t="s">
        <v>205</v>
      </c>
      <c r="AO13" s="190" t="s">
        <v>206</v>
      </c>
      <c r="AP13" s="191" t="s">
        <v>207</v>
      </c>
    </row>
    <row r="14" spans="1:42" x14ac:dyDescent="0.3">
      <c r="A14" s="3"/>
      <c r="B14" s="45" t="s">
        <v>6</v>
      </c>
      <c r="C14" s="72"/>
      <c r="D14" s="16" t="s">
        <v>7</v>
      </c>
      <c r="E14" s="86">
        <v>0.1</v>
      </c>
      <c r="F14" s="13">
        <v>57</v>
      </c>
      <c r="G14" s="66">
        <v>570</v>
      </c>
      <c r="H14" s="17"/>
      <c r="I14" s="17"/>
      <c r="J14" s="1"/>
      <c r="K14" s="1"/>
      <c r="L14" s="1"/>
      <c r="M14" s="1"/>
      <c r="N14" s="1"/>
      <c r="O14" s="1"/>
      <c r="P14" s="4"/>
      <c r="R14" s="45" t="s">
        <v>6</v>
      </c>
      <c r="S14" s="69" t="s">
        <v>7</v>
      </c>
      <c r="T14" s="58">
        <v>1.94676446267E-2</v>
      </c>
      <c r="U14" s="38">
        <v>2.4082049512900001E-2</v>
      </c>
      <c r="V14" s="15"/>
      <c r="W14" s="52" t="s">
        <v>6</v>
      </c>
      <c r="X14" s="47" t="s">
        <v>8</v>
      </c>
      <c r="Y14" s="41">
        <v>5.3999999999999999E-2</v>
      </c>
      <c r="Z14" s="53">
        <v>5</v>
      </c>
      <c r="AA14" s="183">
        <f>Z14/Y14</f>
        <v>92.592592592592595</v>
      </c>
      <c r="AB14" s="1"/>
      <c r="AC14" s="4"/>
      <c r="AD14" s="3">
        <v>5</v>
      </c>
      <c r="AE14" s="1">
        <v>3</v>
      </c>
      <c r="AF14" s="1">
        <v>2</v>
      </c>
      <c r="AG14" s="1">
        <v>6</v>
      </c>
      <c r="AH14" s="1">
        <v>2</v>
      </c>
      <c r="AI14" s="1"/>
      <c r="AJ14" s="1"/>
      <c r="AK14" s="1"/>
      <c r="AL14" s="1"/>
      <c r="AM14" s="1"/>
      <c r="AN14" s="1"/>
      <c r="AO14" s="1"/>
      <c r="AP14" s="4"/>
    </row>
    <row r="15" spans="1:42" x14ac:dyDescent="0.3">
      <c r="A15" s="3"/>
      <c r="B15" s="45" t="s">
        <v>6</v>
      </c>
      <c r="C15" s="72"/>
      <c r="D15" s="16" t="s">
        <v>8</v>
      </c>
      <c r="E15" s="86">
        <v>5.3999999999999999E-2</v>
      </c>
      <c r="F15" s="13">
        <v>22</v>
      </c>
      <c r="G15" s="66">
        <v>407.40740740699999</v>
      </c>
      <c r="H15" s="17"/>
      <c r="I15" s="17"/>
      <c r="J15" s="1"/>
      <c r="K15" s="1"/>
      <c r="L15" s="1"/>
      <c r="M15" s="1"/>
      <c r="N15" s="1"/>
      <c r="O15" s="1"/>
      <c r="P15" s="4"/>
      <c r="R15" s="45" t="s">
        <v>6</v>
      </c>
      <c r="S15" s="69" t="s">
        <v>8</v>
      </c>
      <c r="T15" s="58">
        <v>2.4665681041799999E-2</v>
      </c>
      <c r="U15" s="38">
        <v>2.8838297481900001E-2</v>
      </c>
      <c r="V15" s="15"/>
      <c r="W15" s="52" t="s">
        <v>6</v>
      </c>
      <c r="X15" s="203" t="s">
        <v>9</v>
      </c>
      <c r="Y15" s="204">
        <v>5.0999999999999997E-2</v>
      </c>
      <c r="Z15" s="205">
        <v>4</v>
      </c>
      <c r="AA15" s="183">
        <f t="shared" ref="AA15:AA78" si="0">Z15/Y15</f>
        <v>78.431372549019613</v>
      </c>
      <c r="AB15" s="1"/>
      <c r="AC15" s="4"/>
      <c r="AD15" s="3">
        <v>17</v>
      </c>
      <c r="AE15" s="1">
        <v>3</v>
      </c>
      <c r="AF15" s="1">
        <v>15</v>
      </c>
      <c r="AG15" s="1">
        <v>2</v>
      </c>
      <c r="AH15" s="1"/>
      <c r="AI15" s="1"/>
      <c r="AJ15" s="1"/>
      <c r="AK15" s="1"/>
      <c r="AL15" s="1"/>
      <c r="AM15" s="1"/>
      <c r="AN15" s="1"/>
      <c r="AO15" s="1"/>
      <c r="AP15" s="4"/>
    </row>
    <row r="16" spans="1:42" x14ac:dyDescent="0.3">
      <c r="A16" s="3"/>
      <c r="B16" s="45" t="s">
        <v>6</v>
      </c>
      <c r="C16" s="72"/>
      <c r="D16" s="213" t="s">
        <v>9</v>
      </c>
      <c r="E16" s="214">
        <v>5.0999999999999997E-2</v>
      </c>
      <c r="F16" s="215">
        <v>37</v>
      </c>
      <c r="G16" s="233">
        <v>725.49019607800005</v>
      </c>
      <c r="H16" s="17"/>
      <c r="I16" s="17"/>
      <c r="J16" s="1"/>
      <c r="K16" s="1"/>
      <c r="L16" s="1"/>
      <c r="M16" s="1"/>
      <c r="N16" s="1"/>
      <c r="O16" s="1"/>
      <c r="P16" s="4"/>
      <c r="R16" s="45" t="s">
        <v>6</v>
      </c>
      <c r="S16" s="69" t="s">
        <v>9</v>
      </c>
      <c r="T16" s="58">
        <v>1.6643951795799999E-2</v>
      </c>
      <c r="U16" s="38">
        <v>2.2206750163899999E-2</v>
      </c>
      <c r="V16" s="15"/>
      <c r="W16" s="52" t="s">
        <v>6</v>
      </c>
      <c r="X16" s="206" t="s">
        <v>12</v>
      </c>
      <c r="Y16" s="207">
        <v>0.108</v>
      </c>
      <c r="Z16" s="207">
        <v>9</v>
      </c>
      <c r="AA16" s="183">
        <f t="shared" si="0"/>
        <v>83.333333333333329</v>
      </c>
      <c r="AB16" s="1"/>
      <c r="AC16" s="4"/>
      <c r="AD16" s="3">
        <v>10</v>
      </c>
      <c r="AE16" s="1">
        <v>2</v>
      </c>
      <c r="AF16" s="1">
        <v>3</v>
      </c>
      <c r="AG16" s="1">
        <v>6</v>
      </c>
      <c r="AH16" s="1">
        <v>4</v>
      </c>
      <c r="AI16" s="1">
        <v>4</v>
      </c>
      <c r="AJ16" s="1">
        <v>4</v>
      </c>
      <c r="AK16" s="1">
        <v>2</v>
      </c>
      <c r="AL16" s="1">
        <v>5</v>
      </c>
      <c r="AM16" s="1"/>
      <c r="AN16" s="1"/>
      <c r="AO16" s="1"/>
      <c r="AP16" s="4"/>
    </row>
    <row r="17" spans="1:42" x14ac:dyDescent="0.3">
      <c r="A17" s="3"/>
      <c r="B17" s="45" t="s">
        <v>6</v>
      </c>
      <c r="C17" s="72"/>
      <c r="D17" s="16" t="s">
        <v>10</v>
      </c>
      <c r="E17" s="86">
        <v>4.1000000000000002E-2</v>
      </c>
      <c r="F17" s="13">
        <v>21</v>
      </c>
      <c r="G17" s="66">
        <v>512.19512195100003</v>
      </c>
      <c r="H17" s="17"/>
      <c r="I17" s="17"/>
      <c r="J17" s="1"/>
      <c r="K17" s="1"/>
      <c r="L17" s="1"/>
      <c r="M17" s="1"/>
      <c r="N17" s="1"/>
      <c r="O17" s="1"/>
      <c r="P17" s="4"/>
      <c r="R17" s="45" t="s">
        <v>6</v>
      </c>
      <c r="S17" s="69" t="s">
        <v>10</v>
      </c>
      <c r="T17" s="58">
        <v>2.3493221002499998E-2</v>
      </c>
      <c r="U17" s="38">
        <v>2.65814255918E-2</v>
      </c>
      <c r="V17" s="15"/>
      <c r="W17" s="52" t="s">
        <v>6</v>
      </c>
      <c r="X17" s="47" t="s">
        <v>11</v>
      </c>
      <c r="Y17" s="41">
        <v>4.7E-2</v>
      </c>
      <c r="Z17" s="53">
        <v>6</v>
      </c>
      <c r="AA17" s="183">
        <f t="shared" si="0"/>
        <v>127.65957446808511</v>
      </c>
      <c r="AB17" s="1"/>
      <c r="AC17" s="4"/>
      <c r="AD17" s="3">
        <v>8</v>
      </c>
      <c r="AE17" s="1">
        <v>10</v>
      </c>
      <c r="AF17" s="1">
        <v>5</v>
      </c>
      <c r="AG17" s="1">
        <v>2</v>
      </c>
      <c r="AH17" s="1">
        <v>2</v>
      </c>
      <c r="AI17" s="1">
        <v>8</v>
      </c>
      <c r="AJ17" s="1"/>
      <c r="AK17" s="1"/>
      <c r="AL17" s="1"/>
      <c r="AM17" s="1"/>
      <c r="AN17" s="1"/>
      <c r="AO17" s="1"/>
      <c r="AP17" s="4"/>
    </row>
    <row r="18" spans="1:42" x14ac:dyDescent="0.3">
      <c r="A18" s="3"/>
      <c r="B18" s="45" t="s">
        <v>6</v>
      </c>
      <c r="C18" s="72"/>
      <c r="D18" s="16" t="s">
        <v>11</v>
      </c>
      <c r="E18" s="86">
        <v>4.7E-2</v>
      </c>
      <c r="F18" s="13">
        <v>36</v>
      </c>
      <c r="G18" s="66">
        <v>765.95744680899998</v>
      </c>
      <c r="H18" s="17"/>
      <c r="I18" s="17"/>
      <c r="J18" s="1"/>
      <c r="K18" s="1"/>
      <c r="L18" s="1"/>
      <c r="M18" s="1"/>
      <c r="N18" s="1"/>
      <c r="O18" s="1"/>
      <c r="P18" s="4"/>
      <c r="R18" s="45" t="s">
        <v>6</v>
      </c>
      <c r="S18" s="69" t="s">
        <v>11</v>
      </c>
      <c r="T18" s="58">
        <v>1.43312103752E-2</v>
      </c>
      <c r="U18" s="38">
        <v>2.1665240050299999E-2</v>
      </c>
      <c r="V18" s="15"/>
      <c r="W18" s="52" t="s">
        <v>6</v>
      </c>
      <c r="X18" s="208" t="s">
        <v>13</v>
      </c>
      <c r="Y18" s="209">
        <v>0.121</v>
      </c>
      <c r="Z18" s="210">
        <v>4</v>
      </c>
      <c r="AA18" s="183">
        <f t="shared" si="0"/>
        <v>33.057851239669425</v>
      </c>
      <c r="AB18" s="1"/>
      <c r="AC18" s="4"/>
      <c r="AD18" s="3">
        <v>2</v>
      </c>
      <c r="AE18" s="1">
        <v>2</v>
      </c>
      <c r="AF18" s="1">
        <v>3</v>
      </c>
      <c r="AG18" s="1">
        <v>9</v>
      </c>
      <c r="AH18" s="1"/>
      <c r="AI18" s="1"/>
      <c r="AJ18" s="1"/>
      <c r="AK18" s="1"/>
      <c r="AL18" s="1"/>
      <c r="AM18" s="1"/>
      <c r="AN18" s="1"/>
      <c r="AO18" s="1"/>
      <c r="AP18" s="4"/>
    </row>
    <row r="19" spans="1:42" x14ac:dyDescent="0.3">
      <c r="A19" s="3"/>
      <c r="B19" s="45" t="s">
        <v>6</v>
      </c>
      <c r="C19" s="73"/>
      <c r="D19" s="220" t="s">
        <v>12</v>
      </c>
      <c r="E19" s="221">
        <v>0.108</v>
      </c>
      <c r="F19" s="222">
        <v>46</v>
      </c>
      <c r="G19" s="234">
        <v>425.92592592599999</v>
      </c>
      <c r="H19" s="17"/>
      <c r="I19" s="17"/>
      <c r="J19" s="1"/>
      <c r="K19" s="1"/>
      <c r="L19" s="1"/>
      <c r="M19" s="1"/>
      <c r="N19" s="1"/>
      <c r="O19" s="1"/>
      <c r="P19" s="4"/>
      <c r="R19" s="45" t="s">
        <v>6</v>
      </c>
      <c r="S19" s="69" t="s">
        <v>12</v>
      </c>
      <c r="T19" s="59">
        <v>2.3380159674299999E-2</v>
      </c>
      <c r="U19" s="40">
        <v>2.7419865880600001E-2</v>
      </c>
      <c r="V19" s="39"/>
      <c r="W19" s="52" t="s">
        <v>6</v>
      </c>
      <c r="X19" s="47" t="s">
        <v>14</v>
      </c>
      <c r="Y19" s="41">
        <v>6.2E-2</v>
      </c>
      <c r="Z19" s="53">
        <v>7</v>
      </c>
      <c r="AA19" s="183">
        <f t="shared" si="0"/>
        <v>112.90322580645162</v>
      </c>
      <c r="AB19" s="1"/>
      <c r="AC19" s="4"/>
      <c r="AD19" s="3">
        <v>2</v>
      </c>
      <c r="AE19" s="1">
        <v>8</v>
      </c>
      <c r="AF19" s="1">
        <v>2</v>
      </c>
      <c r="AG19" s="1">
        <v>6</v>
      </c>
      <c r="AH19" s="1">
        <v>4</v>
      </c>
      <c r="AI19" s="1">
        <v>6</v>
      </c>
      <c r="AJ19" s="1">
        <v>6</v>
      </c>
      <c r="AK19" s="1"/>
      <c r="AL19" s="1"/>
      <c r="AM19" s="1"/>
      <c r="AN19" s="1"/>
      <c r="AO19" s="1"/>
      <c r="AP19" s="4"/>
    </row>
    <row r="20" spans="1:42" x14ac:dyDescent="0.3">
      <c r="A20" s="3"/>
      <c r="B20" s="45" t="s">
        <v>6</v>
      </c>
      <c r="C20" s="72"/>
      <c r="D20" s="216" t="s">
        <v>13</v>
      </c>
      <c r="E20" s="223">
        <v>0.121</v>
      </c>
      <c r="F20" s="224">
        <v>22</v>
      </c>
      <c r="G20" s="235">
        <v>181.818181818</v>
      </c>
      <c r="H20" s="17"/>
      <c r="I20" s="17"/>
      <c r="J20" s="1"/>
      <c r="K20" s="1"/>
      <c r="L20" s="1"/>
      <c r="M20" s="1"/>
      <c r="N20" s="1"/>
      <c r="O20" s="1"/>
      <c r="P20" s="4"/>
      <c r="R20" s="45" t="s">
        <v>6</v>
      </c>
      <c r="S20" s="69" t="s">
        <v>13</v>
      </c>
      <c r="T20" s="58">
        <v>2.4622631706899999E-2</v>
      </c>
      <c r="U20" s="38">
        <v>4.1941879904499997E-2</v>
      </c>
      <c r="V20" s="15"/>
      <c r="W20" s="52" t="s">
        <v>6</v>
      </c>
      <c r="X20" s="47" t="s">
        <v>15</v>
      </c>
      <c r="Y20" s="41">
        <v>3.7999999999999999E-2</v>
      </c>
      <c r="Z20" s="53">
        <v>2</v>
      </c>
      <c r="AA20" s="183">
        <f t="shared" si="0"/>
        <v>52.631578947368425</v>
      </c>
      <c r="AB20" s="1"/>
      <c r="AC20" s="4"/>
      <c r="AD20" s="3">
        <v>5</v>
      </c>
      <c r="AE20" s="1">
        <v>10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</row>
    <row r="21" spans="1:42" x14ac:dyDescent="0.3">
      <c r="A21" s="3"/>
      <c r="B21" s="45" t="s">
        <v>6</v>
      </c>
      <c r="C21" s="72"/>
      <c r="D21" s="16" t="s">
        <v>14</v>
      </c>
      <c r="E21" s="86">
        <v>6.2E-2</v>
      </c>
      <c r="F21" s="13">
        <v>35</v>
      </c>
      <c r="G21" s="66">
        <v>564.51612903199998</v>
      </c>
      <c r="H21" s="17"/>
      <c r="I21" s="17"/>
      <c r="J21" s="1"/>
      <c r="K21" s="1"/>
      <c r="L21" s="1"/>
      <c r="M21" s="1"/>
      <c r="N21" s="1"/>
      <c r="O21" s="1"/>
      <c r="P21" s="4"/>
      <c r="R21" s="45" t="s">
        <v>6</v>
      </c>
      <c r="S21" s="69" t="s">
        <v>14</v>
      </c>
      <c r="T21" s="58">
        <v>1.9531827483399999E-2</v>
      </c>
      <c r="U21" s="38">
        <v>2.4594088543199999E-2</v>
      </c>
      <c r="V21" s="15"/>
      <c r="W21" s="52" t="s">
        <v>6</v>
      </c>
      <c r="X21" s="47" t="s">
        <v>16</v>
      </c>
      <c r="Y21" s="41">
        <v>7.0999999999999994E-2</v>
      </c>
      <c r="Z21" s="53">
        <v>5</v>
      </c>
      <c r="AA21" s="183">
        <f t="shared" si="0"/>
        <v>70.422535211267615</v>
      </c>
      <c r="AB21" s="1"/>
      <c r="AC21" s="4"/>
      <c r="AD21" s="3">
        <v>8</v>
      </c>
      <c r="AE21" s="1">
        <v>5</v>
      </c>
      <c r="AF21" s="1">
        <v>4</v>
      </c>
      <c r="AG21" s="1">
        <v>5</v>
      </c>
      <c r="AH21" s="1">
        <v>3</v>
      </c>
      <c r="AI21" s="1"/>
      <c r="AJ21" s="1"/>
      <c r="AK21" s="1"/>
      <c r="AL21" s="1"/>
      <c r="AM21" s="1"/>
      <c r="AN21" s="1"/>
      <c r="AO21" s="1"/>
      <c r="AP21" s="4"/>
    </row>
    <row r="22" spans="1:42" x14ac:dyDescent="0.3">
      <c r="A22" s="3"/>
      <c r="B22" s="45" t="s">
        <v>6</v>
      </c>
      <c r="C22" s="72"/>
      <c r="D22" s="16" t="s">
        <v>15</v>
      </c>
      <c r="E22" s="86">
        <v>3.7999999999999999E-2</v>
      </c>
      <c r="F22" s="13">
        <v>16</v>
      </c>
      <c r="G22" s="66">
        <v>421.05263157899998</v>
      </c>
      <c r="H22" s="17"/>
      <c r="I22" s="17"/>
      <c r="J22" s="1"/>
      <c r="K22" s="1"/>
      <c r="L22" s="1"/>
      <c r="M22" s="1"/>
      <c r="N22" s="1"/>
      <c r="O22" s="1"/>
      <c r="P22" s="4"/>
      <c r="R22" s="45" t="s">
        <v>6</v>
      </c>
      <c r="S22" s="69" t="s">
        <v>15</v>
      </c>
      <c r="T22" s="58">
        <v>2.1800140726800001E-2</v>
      </c>
      <c r="U22" s="38">
        <v>2.8833035352300002E-2</v>
      </c>
      <c r="V22" s="15"/>
      <c r="W22" s="52" t="s">
        <v>6</v>
      </c>
      <c r="X22" s="47" t="s">
        <v>17</v>
      </c>
      <c r="Y22" s="41">
        <v>7.2999999999999995E-2</v>
      </c>
      <c r="Z22" s="53">
        <v>4</v>
      </c>
      <c r="AA22" s="183">
        <f t="shared" si="0"/>
        <v>54.794520547945211</v>
      </c>
      <c r="AB22" s="1"/>
      <c r="AC22" s="4"/>
      <c r="AD22" s="3">
        <v>4</v>
      </c>
      <c r="AE22" s="1">
        <v>2</v>
      </c>
      <c r="AF22" s="1">
        <v>7</v>
      </c>
      <c r="AG22" s="1">
        <v>20</v>
      </c>
      <c r="AH22" s="1"/>
      <c r="AI22" s="1"/>
      <c r="AJ22" s="1"/>
      <c r="AK22" s="1"/>
      <c r="AL22" s="1"/>
      <c r="AM22" s="1"/>
      <c r="AN22" s="1"/>
      <c r="AO22" s="1"/>
      <c r="AP22" s="4"/>
    </row>
    <row r="23" spans="1:42" x14ac:dyDescent="0.3">
      <c r="A23" s="3"/>
      <c r="B23" s="45" t="s">
        <v>6</v>
      </c>
      <c r="C23" s="72"/>
      <c r="D23" s="16" t="s">
        <v>16</v>
      </c>
      <c r="E23" s="86">
        <v>7.0999999999999994E-2</v>
      </c>
      <c r="F23" s="13">
        <v>29</v>
      </c>
      <c r="G23" s="66">
        <v>408.45070422499998</v>
      </c>
      <c r="H23" s="17"/>
      <c r="I23" s="17"/>
      <c r="J23" s="1"/>
      <c r="K23" s="1"/>
      <c r="L23" s="1"/>
      <c r="M23" s="1"/>
      <c r="N23" s="1"/>
      <c r="O23" s="1"/>
      <c r="P23" s="4"/>
      <c r="R23" s="45" t="s">
        <v>6</v>
      </c>
      <c r="S23" s="69" t="s">
        <v>16</v>
      </c>
      <c r="T23" s="58">
        <v>2.2951850705199998E-2</v>
      </c>
      <c r="U23" s="38">
        <v>2.8411959647499999E-2</v>
      </c>
      <c r="V23" s="15"/>
      <c r="W23" s="52" t="s">
        <v>6</v>
      </c>
      <c r="X23" s="47" t="s">
        <v>18</v>
      </c>
      <c r="Y23" s="41">
        <v>0.11600000000000001</v>
      </c>
      <c r="Z23" s="53">
        <v>11</v>
      </c>
      <c r="AA23" s="183">
        <f t="shared" si="0"/>
        <v>94.827586206896541</v>
      </c>
      <c r="AB23" s="1"/>
      <c r="AC23" s="4"/>
      <c r="AD23" s="3">
        <v>11</v>
      </c>
      <c r="AE23" s="1">
        <v>9</v>
      </c>
      <c r="AF23" s="1">
        <v>12</v>
      </c>
      <c r="AG23" s="1">
        <v>9</v>
      </c>
      <c r="AH23" s="1">
        <v>2</v>
      </c>
      <c r="AI23" s="1">
        <v>4</v>
      </c>
      <c r="AJ23" s="1">
        <v>3</v>
      </c>
      <c r="AK23" s="1">
        <v>4</v>
      </c>
      <c r="AL23" s="1">
        <v>2</v>
      </c>
      <c r="AM23" s="1">
        <v>6</v>
      </c>
      <c r="AN23" s="1">
        <v>2</v>
      </c>
      <c r="AO23" s="1"/>
      <c r="AP23" s="4"/>
    </row>
    <row r="24" spans="1:42" x14ac:dyDescent="0.3">
      <c r="A24" s="3"/>
      <c r="B24" s="45" t="s">
        <v>6</v>
      </c>
      <c r="C24" s="72"/>
      <c r="D24" s="16" t="s">
        <v>17</v>
      </c>
      <c r="E24" s="86">
        <v>7.2999999999999995E-2</v>
      </c>
      <c r="F24" s="13">
        <v>35</v>
      </c>
      <c r="G24" s="66">
        <v>479.45205479499998</v>
      </c>
      <c r="H24" s="17"/>
      <c r="I24" s="17"/>
      <c r="J24" s="1"/>
      <c r="K24" s="1"/>
      <c r="L24" s="1"/>
      <c r="M24" s="1"/>
      <c r="N24" s="1"/>
      <c r="O24" s="1"/>
      <c r="P24" s="4"/>
      <c r="R24" s="45" t="s">
        <v>6</v>
      </c>
      <c r="S24" s="69" t="s">
        <v>17</v>
      </c>
      <c r="T24" s="58">
        <v>1.9969515309599999E-2</v>
      </c>
      <c r="U24" s="38">
        <v>2.6539736294699998E-2</v>
      </c>
      <c r="V24" s="15"/>
      <c r="W24" s="52" t="s">
        <v>6</v>
      </c>
      <c r="X24" s="47" t="s">
        <v>19</v>
      </c>
      <c r="Y24" s="41">
        <v>0.108</v>
      </c>
      <c r="Z24" s="53">
        <v>8</v>
      </c>
      <c r="AA24" s="183">
        <f t="shared" si="0"/>
        <v>74.074074074074076</v>
      </c>
      <c r="AB24" s="1"/>
      <c r="AC24" s="4"/>
      <c r="AD24" s="3">
        <v>3</v>
      </c>
      <c r="AE24" s="1">
        <v>2</v>
      </c>
      <c r="AF24" s="1">
        <v>12</v>
      </c>
      <c r="AG24" s="1">
        <v>14</v>
      </c>
      <c r="AH24" s="1">
        <v>2</v>
      </c>
      <c r="AI24" s="1">
        <v>2</v>
      </c>
      <c r="AJ24" s="1">
        <v>4</v>
      </c>
      <c r="AK24" s="1">
        <v>7</v>
      </c>
      <c r="AL24" s="1"/>
      <c r="AM24" s="1"/>
      <c r="AN24" s="1"/>
      <c r="AO24" s="1"/>
      <c r="AP24" s="4"/>
    </row>
    <row r="25" spans="1:42" x14ac:dyDescent="0.3">
      <c r="A25" s="3"/>
      <c r="B25" s="45" t="s">
        <v>6</v>
      </c>
      <c r="C25" s="72"/>
      <c r="D25" s="16" t="s">
        <v>18</v>
      </c>
      <c r="E25" s="86">
        <v>0.11600000000000001</v>
      </c>
      <c r="F25" s="13">
        <v>70</v>
      </c>
      <c r="G25" s="66">
        <v>603.44827586199995</v>
      </c>
      <c r="H25" s="17"/>
      <c r="I25" s="17"/>
      <c r="J25" s="1"/>
      <c r="K25" s="1"/>
      <c r="L25" s="1"/>
      <c r="M25" s="1"/>
      <c r="N25" s="1"/>
      <c r="O25" s="1"/>
      <c r="P25" s="4"/>
      <c r="R25" s="45" t="s">
        <v>6</v>
      </c>
      <c r="S25" s="69" t="s">
        <v>18</v>
      </c>
      <c r="T25" s="58">
        <v>1.9193097075200002E-2</v>
      </c>
      <c r="U25" s="38">
        <v>2.3530650228300001E-2</v>
      </c>
      <c r="V25" s="15"/>
      <c r="W25" s="52" t="s">
        <v>6</v>
      </c>
      <c r="X25" s="47" t="s">
        <v>20</v>
      </c>
      <c r="Y25" s="41">
        <v>6.5000000000000002E-2</v>
      </c>
      <c r="Z25" s="53">
        <v>5</v>
      </c>
      <c r="AA25" s="183">
        <f t="shared" si="0"/>
        <v>76.92307692307692</v>
      </c>
      <c r="AB25" s="1"/>
      <c r="AC25" s="4"/>
      <c r="AD25" s="3">
        <v>4</v>
      </c>
      <c r="AE25" s="1">
        <v>6</v>
      </c>
      <c r="AF25" s="1">
        <v>3</v>
      </c>
      <c r="AG25" s="1">
        <v>7</v>
      </c>
      <c r="AH25" s="1">
        <v>4</v>
      </c>
      <c r="AI25" s="1"/>
      <c r="AJ25" s="1"/>
      <c r="AK25" s="1"/>
      <c r="AL25" s="1"/>
      <c r="AM25" s="1"/>
      <c r="AN25" s="1"/>
      <c r="AO25" s="1"/>
      <c r="AP25" s="4"/>
    </row>
    <row r="26" spans="1:42" x14ac:dyDescent="0.3">
      <c r="A26" s="3"/>
      <c r="B26" s="45" t="s">
        <v>6</v>
      </c>
      <c r="C26" s="72"/>
      <c r="D26" s="16" t="s">
        <v>19</v>
      </c>
      <c r="E26" s="86">
        <v>0.108</v>
      </c>
      <c r="F26" s="13">
        <v>50</v>
      </c>
      <c r="G26" s="66">
        <v>462.962962963</v>
      </c>
      <c r="H26" s="17"/>
      <c r="I26" s="17"/>
      <c r="J26" s="1"/>
      <c r="K26" s="1"/>
      <c r="L26" s="1"/>
      <c r="M26" s="1"/>
      <c r="N26" s="1"/>
      <c r="O26" s="1"/>
      <c r="P26" s="4"/>
      <c r="R26" s="45" t="s">
        <v>6</v>
      </c>
      <c r="S26" s="69" t="s">
        <v>19</v>
      </c>
      <c r="T26" s="58">
        <v>2.0580261932999999E-2</v>
      </c>
      <c r="U26" s="38">
        <v>2.65262771067E-2</v>
      </c>
      <c r="V26" s="15"/>
      <c r="W26" s="52" t="s">
        <v>6</v>
      </c>
      <c r="X26" s="47" t="s">
        <v>21</v>
      </c>
      <c r="Y26" s="41">
        <v>0.10100000000000001</v>
      </c>
      <c r="Z26" s="53">
        <v>5</v>
      </c>
      <c r="AA26" s="183">
        <f t="shared" si="0"/>
        <v>49.504950495049499</v>
      </c>
      <c r="AB26" s="1"/>
      <c r="AC26" s="4"/>
      <c r="AD26" s="3">
        <v>11</v>
      </c>
      <c r="AE26" s="1">
        <v>4</v>
      </c>
      <c r="AF26" s="1">
        <v>4</v>
      </c>
      <c r="AG26" s="1">
        <v>14</v>
      </c>
      <c r="AH26" s="1">
        <v>2</v>
      </c>
      <c r="AI26" s="1"/>
      <c r="AJ26" s="1"/>
      <c r="AK26" s="1"/>
      <c r="AL26" s="1"/>
      <c r="AM26" s="1"/>
      <c r="AN26" s="1"/>
      <c r="AO26" s="1"/>
      <c r="AP26" s="4"/>
    </row>
    <row r="27" spans="1:42" x14ac:dyDescent="0.3">
      <c r="A27" s="3"/>
      <c r="B27" s="45" t="s">
        <v>6</v>
      </c>
      <c r="C27" s="72"/>
      <c r="D27" s="16" t="s">
        <v>20</v>
      </c>
      <c r="E27" s="86">
        <v>6.5000000000000002E-2</v>
      </c>
      <c r="F27" s="13">
        <v>26</v>
      </c>
      <c r="G27" s="66">
        <v>400</v>
      </c>
      <c r="H27" s="17"/>
      <c r="I27" s="17"/>
      <c r="J27" s="1"/>
      <c r="K27" s="1"/>
      <c r="L27" s="1"/>
      <c r="M27" s="1"/>
      <c r="N27" s="1"/>
      <c r="O27" s="1"/>
      <c r="P27" s="4"/>
      <c r="R27" s="45" t="s">
        <v>6</v>
      </c>
      <c r="S27" s="69" t="s">
        <v>20</v>
      </c>
      <c r="T27" s="58">
        <v>1.8547073376800002E-2</v>
      </c>
      <c r="U27" s="38">
        <v>2.9424780612999999E-2</v>
      </c>
      <c r="V27" s="15"/>
      <c r="W27" s="52" t="s">
        <v>6</v>
      </c>
      <c r="X27" s="47" t="s">
        <v>22</v>
      </c>
      <c r="Y27" s="41">
        <v>7.8E-2</v>
      </c>
      <c r="Z27" s="53">
        <v>6</v>
      </c>
      <c r="AA27" s="183">
        <f t="shared" si="0"/>
        <v>76.92307692307692</v>
      </c>
      <c r="AB27" s="1"/>
      <c r="AC27" s="4"/>
      <c r="AD27" s="3">
        <v>7</v>
      </c>
      <c r="AE27" s="1">
        <v>4</v>
      </c>
      <c r="AF27" s="1">
        <v>3</v>
      </c>
      <c r="AG27" s="1">
        <v>14</v>
      </c>
      <c r="AH27" s="1">
        <v>2</v>
      </c>
      <c r="AI27" s="1">
        <v>4</v>
      </c>
      <c r="AJ27" s="1"/>
      <c r="AK27" s="1"/>
      <c r="AL27" s="1"/>
      <c r="AM27" s="1"/>
      <c r="AN27" s="1"/>
      <c r="AO27" s="1"/>
      <c r="AP27" s="4"/>
    </row>
    <row r="28" spans="1:42" x14ac:dyDescent="0.3">
      <c r="A28" s="3"/>
      <c r="B28" s="45" t="s">
        <v>6</v>
      </c>
      <c r="C28" s="72"/>
      <c r="D28" s="16" t="s">
        <v>21</v>
      </c>
      <c r="E28" s="86">
        <v>0.10100000000000001</v>
      </c>
      <c r="F28" s="13">
        <v>43</v>
      </c>
      <c r="G28" s="66">
        <v>425.742574257</v>
      </c>
      <c r="H28" s="17"/>
      <c r="I28" s="17"/>
      <c r="J28" s="1"/>
      <c r="K28" s="1"/>
      <c r="L28" s="1"/>
      <c r="M28" s="1"/>
      <c r="N28" s="1"/>
      <c r="O28" s="1"/>
      <c r="P28" s="4"/>
      <c r="R28" s="45" t="s">
        <v>6</v>
      </c>
      <c r="S28" s="69" t="s">
        <v>21</v>
      </c>
      <c r="T28" s="58">
        <v>2.59724968247E-2</v>
      </c>
      <c r="U28" s="38">
        <v>2.7512655668199999E-2</v>
      </c>
      <c r="V28" s="15"/>
      <c r="W28" s="52" t="s">
        <v>6</v>
      </c>
      <c r="X28" s="47" t="s">
        <v>23</v>
      </c>
      <c r="Y28" s="41">
        <v>7.8E-2</v>
      </c>
      <c r="Z28" s="53">
        <v>9</v>
      </c>
      <c r="AA28" s="183">
        <f t="shared" si="0"/>
        <v>115.38461538461539</v>
      </c>
      <c r="AB28" s="1"/>
      <c r="AC28" s="4"/>
      <c r="AD28" s="3">
        <v>4</v>
      </c>
      <c r="AE28" s="1">
        <v>3</v>
      </c>
      <c r="AF28" s="1">
        <v>7</v>
      </c>
      <c r="AG28" s="1">
        <v>6</v>
      </c>
      <c r="AH28" s="1">
        <v>5</v>
      </c>
      <c r="AI28" s="1">
        <v>3</v>
      </c>
      <c r="AJ28" s="1">
        <v>6</v>
      </c>
      <c r="AK28" s="1">
        <v>2</v>
      </c>
      <c r="AL28" s="1">
        <v>2</v>
      </c>
      <c r="AM28" s="1"/>
      <c r="AN28" s="1"/>
      <c r="AO28" s="1"/>
      <c r="AP28" s="4"/>
    </row>
    <row r="29" spans="1:42" x14ac:dyDescent="0.3">
      <c r="A29" s="3"/>
      <c r="B29" s="45" t="s">
        <v>6</v>
      </c>
      <c r="C29" s="72"/>
      <c r="D29" s="16" t="s">
        <v>22</v>
      </c>
      <c r="E29" s="86">
        <v>7.8E-2</v>
      </c>
      <c r="F29" s="13">
        <v>43</v>
      </c>
      <c r="G29" s="66">
        <v>551.282051282</v>
      </c>
      <c r="H29" s="17"/>
      <c r="I29" s="17"/>
      <c r="J29" s="1"/>
      <c r="K29" s="1"/>
      <c r="L29" s="1"/>
      <c r="M29" s="1"/>
      <c r="N29" s="1"/>
      <c r="O29" s="1"/>
      <c r="P29" s="4"/>
      <c r="R29" s="45" t="s">
        <v>6</v>
      </c>
      <c r="S29" s="69" t="s">
        <v>22</v>
      </c>
      <c r="T29" s="58">
        <v>2.1726415362600001E-2</v>
      </c>
      <c r="U29" s="38">
        <v>2.4676296645700001E-2</v>
      </c>
      <c r="V29" s="15"/>
      <c r="W29" s="52" t="s">
        <v>6</v>
      </c>
      <c r="X29" s="47" t="s">
        <v>24</v>
      </c>
      <c r="Y29" s="41">
        <v>5.6000000000000001E-2</v>
      </c>
      <c r="Z29" s="53">
        <v>6</v>
      </c>
      <c r="AA29" s="183">
        <f t="shared" si="0"/>
        <v>107.14285714285714</v>
      </c>
      <c r="AB29" s="1"/>
      <c r="AC29" s="4"/>
      <c r="AD29" s="3">
        <v>3</v>
      </c>
      <c r="AE29" s="1">
        <v>4</v>
      </c>
      <c r="AF29" s="1">
        <v>14</v>
      </c>
      <c r="AG29" s="1">
        <v>3</v>
      </c>
      <c r="AH29" s="1">
        <v>3</v>
      </c>
      <c r="AI29" s="1">
        <v>2</v>
      </c>
      <c r="AJ29" s="1"/>
      <c r="AK29" s="1"/>
      <c r="AL29" s="1"/>
      <c r="AM29" s="1"/>
      <c r="AN29" s="1"/>
      <c r="AO29" s="1"/>
      <c r="AP29" s="4"/>
    </row>
    <row r="30" spans="1:42" x14ac:dyDescent="0.3">
      <c r="A30" s="3"/>
      <c r="B30" s="45" t="s">
        <v>6</v>
      </c>
      <c r="C30" s="73"/>
      <c r="D30" s="16" t="s">
        <v>23</v>
      </c>
      <c r="E30" s="86">
        <v>7.8E-2</v>
      </c>
      <c r="F30" s="13">
        <v>40</v>
      </c>
      <c r="G30" s="66">
        <v>512.82051282099997</v>
      </c>
      <c r="H30" s="17"/>
      <c r="I30" s="17"/>
      <c r="J30" s="1"/>
      <c r="K30" s="1"/>
      <c r="L30" s="1"/>
      <c r="M30" s="1"/>
      <c r="N30" s="1"/>
      <c r="O30" s="1"/>
      <c r="P30" s="4"/>
      <c r="R30" s="45" t="s">
        <v>6</v>
      </c>
      <c r="S30" s="69" t="s">
        <v>23</v>
      </c>
      <c r="T30" s="58">
        <v>2.0777971441599999E-2</v>
      </c>
      <c r="U30" s="38">
        <v>2.5880942443500001E-2</v>
      </c>
      <c r="V30" s="15"/>
      <c r="W30" s="52" t="s">
        <v>6</v>
      </c>
      <c r="X30" s="47" t="s">
        <v>25</v>
      </c>
      <c r="Y30" s="41">
        <v>0.107</v>
      </c>
      <c r="Z30" s="53">
        <v>6</v>
      </c>
      <c r="AA30" s="183">
        <f t="shared" si="0"/>
        <v>56.074766355140191</v>
      </c>
      <c r="AB30" s="1"/>
      <c r="AC30" s="4"/>
      <c r="AD30" s="3">
        <v>2</v>
      </c>
      <c r="AE30" s="1">
        <v>2</v>
      </c>
      <c r="AF30" s="1">
        <v>7</v>
      </c>
      <c r="AG30" s="1">
        <v>5</v>
      </c>
      <c r="AH30" s="1">
        <v>10</v>
      </c>
      <c r="AI30" s="1">
        <v>2</v>
      </c>
      <c r="AJ30" s="1"/>
      <c r="AK30" s="1"/>
      <c r="AL30" s="1"/>
      <c r="AM30" s="1"/>
      <c r="AN30" s="1"/>
      <c r="AO30" s="1"/>
      <c r="AP30" s="4"/>
    </row>
    <row r="31" spans="1:42" x14ac:dyDescent="0.3">
      <c r="A31" s="3"/>
      <c r="B31" s="45" t="s">
        <v>6</v>
      </c>
      <c r="C31" s="73"/>
      <c r="D31" s="16" t="s">
        <v>24</v>
      </c>
      <c r="E31" s="86">
        <v>5.6000000000000001E-2</v>
      </c>
      <c r="F31" s="13">
        <v>32</v>
      </c>
      <c r="G31" s="66">
        <v>571.42857142900004</v>
      </c>
      <c r="H31" s="17"/>
      <c r="I31" s="17"/>
      <c r="J31" s="1"/>
      <c r="K31" s="1"/>
      <c r="L31" s="1"/>
      <c r="M31" s="1"/>
      <c r="N31" s="1"/>
      <c r="O31" s="1"/>
      <c r="P31" s="4"/>
      <c r="R31" s="45" t="s">
        <v>6</v>
      </c>
      <c r="S31" s="69" t="s">
        <v>24</v>
      </c>
      <c r="T31" s="58">
        <v>1.7927943274100001E-2</v>
      </c>
      <c r="U31" s="38">
        <v>2.4844437184799999E-2</v>
      </c>
      <c r="V31" s="15"/>
      <c r="W31" s="52" t="s">
        <v>6</v>
      </c>
      <c r="X31" s="47" t="s">
        <v>26</v>
      </c>
      <c r="Y31" s="41">
        <v>0.109</v>
      </c>
      <c r="Z31" s="53">
        <v>4</v>
      </c>
      <c r="AA31" s="183">
        <f t="shared" si="0"/>
        <v>36.697247706422019</v>
      </c>
      <c r="AB31" s="1"/>
      <c r="AC31" s="4"/>
      <c r="AD31" s="3">
        <v>12</v>
      </c>
      <c r="AE31" s="1">
        <v>4</v>
      </c>
      <c r="AF31" s="1">
        <v>10</v>
      </c>
      <c r="AG31" s="1">
        <v>2</v>
      </c>
      <c r="AH31" s="1"/>
      <c r="AI31" s="1"/>
      <c r="AJ31" s="1"/>
      <c r="AK31" s="1"/>
      <c r="AL31" s="1"/>
      <c r="AM31" s="1"/>
      <c r="AN31" s="1"/>
      <c r="AO31" s="1"/>
      <c r="AP31" s="4"/>
    </row>
    <row r="32" spans="1:42" x14ac:dyDescent="0.3">
      <c r="A32" s="3"/>
      <c r="B32" s="45" t="s">
        <v>6</v>
      </c>
      <c r="C32" s="74"/>
      <c r="D32" s="16" t="s">
        <v>25</v>
      </c>
      <c r="E32" s="86">
        <v>0.107</v>
      </c>
      <c r="F32" s="13">
        <v>36</v>
      </c>
      <c r="G32" s="66">
        <v>336.44859813099998</v>
      </c>
      <c r="H32" s="17"/>
      <c r="I32" s="17"/>
      <c r="J32" s="1"/>
      <c r="K32" s="1"/>
      <c r="L32" s="1"/>
      <c r="M32" s="1"/>
      <c r="N32" s="1"/>
      <c r="O32" s="1"/>
      <c r="P32" s="4"/>
      <c r="R32" s="45" t="s">
        <v>6</v>
      </c>
      <c r="S32" s="69" t="s">
        <v>25</v>
      </c>
      <c r="T32" s="58">
        <v>2.42085289892E-2</v>
      </c>
      <c r="U32" s="38">
        <v>3.0926656975200001E-2</v>
      </c>
      <c r="V32" s="15"/>
      <c r="W32" s="52" t="s">
        <v>6</v>
      </c>
      <c r="X32" s="47" t="s">
        <v>28</v>
      </c>
      <c r="Y32" s="41">
        <v>7.3999999999999996E-2</v>
      </c>
      <c r="Z32" s="53">
        <v>4</v>
      </c>
      <c r="AA32" s="183">
        <f t="shared" si="0"/>
        <v>54.054054054054056</v>
      </c>
      <c r="AB32" s="1"/>
      <c r="AC32" s="4"/>
      <c r="AD32" s="3">
        <v>5</v>
      </c>
      <c r="AE32" s="1">
        <v>3</v>
      </c>
      <c r="AF32" s="1">
        <v>4</v>
      </c>
      <c r="AG32" s="1">
        <v>4</v>
      </c>
      <c r="AH32" s="1"/>
      <c r="AI32" s="1"/>
      <c r="AJ32" s="1"/>
      <c r="AK32" s="1"/>
      <c r="AL32" s="1"/>
      <c r="AM32" s="1"/>
      <c r="AN32" s="1"/>
      <c r="AO32" s="1"/>
      <c r="AP32" s="4"/>
    </row>
    <row r="33" spans="1:42" x14ac:dyDescent="0.3">
      <c r="A33" s="3"/>
      <c r="B33" s="45" t="s">
        <v>6</v>
      </c>
      <c r="C33" s="72"/>
      <c r="D33" s="16" t="s">
        <v>26</v>
      </c>
      <c r="E33" s="86">
        <v>0.109</v>
      </c>
      <c r="F33" s="13">
        <v>35</v>
      </c>
      <c r="G33" s="66">
        <v>321.10091743100003</v>
      </c>
      <c r="H33" s="17"/>
      <c r="I33" s="17"/>
      <c r="J33" s="1"/>
      <c r="K33" s="1"/>
      <c r="L33" s="1"/>
      <c r="M33" s="1"/>
      <c r="N33" s="1"/>
      <c r="O33" s="1"/>
      <c r="P33" s="4"/>
      <c r="R33" s="45" t="s">
        <v>6</v>
      </c>
      <c r="S33" s="69" t="s">
        <v>26</v>
      </c>
      <c r="T33" s="58">
        <v>2.6221026547299998E-2</v>
      </c>
      <c r="U33" s="38">
        <v>3.1616489482500003E-2</v>
      </c>
      <c r="V33" s="15"/>
      <c r="W33" s="52" t="s">
        <v>6</v>
      </c>
      <c r="X33" s="47" t="s">
        <v>31</v>
      </c>
      <c r="Y33" s="41">
        <v>6.5000000000000002E-2</v>
      </c>
      <c r="Z33" s="53">
        <v>3</v>
      </c>
      <c r="AA33" s="183">
        <f t="shared" si="0"/>
        <v>46.153846153846153</v>
      </c>
      <c r="AB33" s="1"/>
      <c r="AC33" s="4"/>
      <c r="AD33" s="3">
        <v>4</v>
      </c>
      <c r="AE33" s="1">
        <v>2</v>
      </c>
      <c r="AF33" s="1">
        <v>18</v>
      </c>
      <c r="AG33" s="1"/>
      <c r="AH33" s="1"/>
      <c r="AI33" s="1"/>
      <c r="AJ33" s="1"/>
      <c r="AK33" s="1"/>
      <c r="AL33" s="1"/>
      <c r="AM33" s="1"/>
      <c r="AN33" s="1"/>
      <c r="AO33" s="1"/>
      <c r="AP33" s="4"/>
    </row>
    <row r="34" spans="1:42" x14ac:dyDescent="0.3">
      <c r="A34" s="3"/>
      <c r="B34" s="45" t="s">
        <v>6</v>
      </c>
      <c r="C34" s="72"/>
      <c r="D34" s="16" t="s">
        <v>27</v>
      </c>
      <c r="E34" s="86">
        <v>0.105</v>
      </c>
      <c r="F34" s="13">
        <v>33</v>
      </c>
      <c r="G34" s="66">
        <v>314.28571428599997</v>
      </c>
      <c r="H34" s="17"/>
      <c r="I34" s="17"/>
      <c r="J34" s="1"/>
      <c r="K34" s="1"/>
      <c r="L34" s="1"/>
      <c r="M34" s="1"/>
      <c r="N34" s="1"/>
      <c r="O34" s="1"/>
      <c r="P34" s="4"/>
      <c r="R34" s="45" t="s">
        <v>6</v>
      </c>
      <c r="S34" s="69" t="s">
        <v>27</v>
      </c>
      <c r="T34" s="58">
        <v>2.6580220835600001E-2</v>
      </c>
      <c r="U34" s="38">
        <v>3.2198379270999999E-2</v>
      </c>
      <c r="V34" s="15"/>
      <c r="W34" s="52" t="s">
        <v>6</v>
      </c>
      <c r="X34" s="47" t="s">
        <v>32</v>
      </c>
      <c r="Y34" s="41">
        <v>7.4999999999999997E-2</v>
      </c>
      <c r="Z34" s="53">
        <v>5</v>
      </c>
      <c r="AA34" s="183">
        <f t="shared" si="0"/>
        <v>66.666666666666671</v>
      </c>
      <c r="AB34" s="1"/>
      <c r="AC34" s="4"/>
      <c r="AD34" s="3">
        <v>4</v>
      </c>
      <c r="AE34" s="1">
        <v>13</v>
      </c>
      <c r="AF34" s="1">
        <v>19</v>
      </c>
      <c r="AG34" s="1">
        <v>3</v>
      </c>
      <c r="AH34" s="1">
        <v>5</v>
      </c>
      <c r="AI34" s="1"/>
      <c r="AJ34" s="1"/>
      <c r="AK34" s="1"/>
      <c r="AL34" s="1"/>
      <c r="AM34" s="1"/>
      <c r="AN34" s="1"/>
      <c r="AO34" s="1"/>
      <c r="AP34" s="4"/>
    </row>
    <row r="35" spans="1:42" x14ac:dyDescent="0.3">
      <c r="A35" s="3"/>
      <c r="B35" s="45" t="s">
        <v>6</v>
      </c>
      <c r="C35" s="72"/>
      <c r="D35" s="16" t="s">
        <v>28</v>
      </c>
      <c r="E35" s="86">
        <v>7.3999999999999996E-2</v>
      </c>
      <c r="F35" s="13">
        <v>20</v>
      </c>
      <c r="G35" s="66">
        <v>270.27027027000003</v>
      </c>
      <c r="H35" s="17"/>
      <c r="I35" s="17"/>
      <c r="J35" s="1"/>
      <c r="K35" s="1"/>
      <c r="L35" s="1"/>
      <c r="M35" s="1"/>
      <c r="N35" s="1"/>
      <c r="O35" s="1"/>
      <c r="P35" s="4"/>
      <c r="R35" s="45" t="s">
        <v>6</v>
      </c>
      <c r="S35" s="69" t="s">
        <v>28</v>
      </c>
      <c r="T35" s="58">
        <v>2.4876777921100001E-2</v>
      </c>
      <c r="U35" s="38">
        <v>3.45617492975E-2</v>
      </c>
      <c r="V35" s="15"/>
      <c r="W35" s="52" t="s">
        <v>6</v>
      </c>
      <c r="X35" s="211" t="s">
        <v>33</v>
      </c>
      <c r="Y35" s="212">
        <v>5.0999999999999997E-2</v>
      </c>
      <c r="Z35" s="212">
        <v>2</v>
      </c>
      <c r="AA35" s="183">
        <f t="shared" si="0"/>
        <v>39.215686274509807</v>
      </c>
      <c r="AB35" s="1"/>
      <c r="AC35" s="4"/>
      <c r="AD35" s="3">
        <v>6</v>
      </c>
      <c r="AE35" s="1">
        <v>10</v>
      </c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4"/>
    </row>
    <row r="36" spans="1:42" x14ac:dyDescent="0.3">
      <c r="A36" s="3"/>
      <c r="B36" s="45" t="s">
        <v>6</v>
      </c>
      <c r="C36" s="72"/>
      <c r="D36" s="16" t="s">
        <v>29</v>
      </c>
      <c r="E36" s="86">
        <v>5.2999999999999999E-2</v>
      </c>
      <c r="F36" s="13">
        <v>31</v>
      </c>
      <c r="G36" s="66">
        <v>584.905660377</v>
      </c>
      <c r="H36" s="17"/>
      <c r="I36" s="17"/>
      <c r="J36" s="1"/>
      <c r="K36" s="1"/>
      <c r="L36" s="1"/>
      <c r="M36" s="1"/>
      <c r="N36" s="1"/>
      <c r="O36" s="1"/>
      <c r="P36" s="4"/>
      <c r="R36" s="45" t="s">
        <v>6</v>
      </c>
      <c r="S36" s="69" t="s">
        <v>29</v>
      </c>
      <c r="T36" s="58">
        <v>2.0682828609899999E-2</v>
      </c>
      <c r="U36" s="38">
        <v>2.4230193770900001E-2</v>
      </c>
      <c r="V36" s="15"/>
      <c r="W36" s="52" t="s">
        <v>6</v>
      </c>
      <c r="X36" s="47" t="s">
        <v>34</v>
      </c>
      <c r="Y36" s="41">
        <v>5.7000000000000002E-2</v>
      </c>
      <c r="Z36" s="53">
        <v>4</v>
      </c>
      <c r="AA36" s="183">
        <f t="shared" si="0"/>
        <v>70.175438596491219</v>
      </c>
      <c r="AB36" s="1"/>
      <c r="AC36" s="4"/>
      <c r="AD36" s="3">
        <v>6</v>
      </c>
      <c r="AE36" s="1">
        <v>2</v>
      </c>
      <c r="AF36" s="1">
        <v>5</v>
      </c>
      <c r="AG36" s="1">
        <v>8</v>
      </c>
      <c r="AH36" s="1"/>
      <c r="AI36" s="1"/>
      <c r="AJ36" s="1"/>
      <c r="AK36" s="1"/>
      <c r="AL36" s="1"/>
      <c r="AM36" s="1"/>
      <c r="AN36" s="1"/>
      <c r="AO36" s="1"/>
      <c r="AP36" s="4"/>
    </row>
    <row r="37" spans="1:42" x14ac:dyDescent="0.3">
      <c r="A37" s="3"/>
      <c r="B37" s="45" t="s">
        <v>6</v>
      </c>
      <c r="C37" s="72"/>
      <c r="D37" s="16" t="s">
        <v>30</v>
      </c>
      <c r="E37" s="86">
        <v>0.04</v>
      </c>
      <c r="F37" s="13">
        <v>24</v>
      </c>
      <c r="G37" s="66">
        <v>600</v>
      </c>
      <c r="H37" s="17"/>
      <c r="I37" s="17"/>
      <c r="J37" s="1"/>
      <c r="K37" s="1"/>
      <c r="L37" s="1"/>
      <c r="M37" s="1"/>
      <c r="N37" s="1"/>
      <c r="O37" s="1"/>
      <c r="P37" s="4"/>
      <c r="R37" s="45" t="s">
        <v>6</v>
      </c>
      <c r="S37" s="69" t="s">
        <v>30</v>
      </c>
      <c r="T37" s="58">
        <v>2.0398110075299999E-2</v>
      </c>
      <c r="U37" s="38">
        <v>2.4463386865299998E-2</v>
      </c>
      <c r="V37" s="15"/>
      <c r="W37" s="52" t="s">
        <v>6</v>
      </c>
      <c r="X37" s="47" t="s">
        <v>35</v>
      </c>
      <c r="Y37" s="41">
        <v>5.6000000000000001E-2</v>
      </c>
      <c r="Z37" s="53">
        <v>5</v>
      </c>
      <c r="AA37" s="183">
        <f t="shared" si="0"/>
        <v>89.285714285714278</v>
      </c>
      <c r="AB37" s="1"/>
      <c r="AC37" s="4"/>
      <c r="AD37" s="3">
        <v>6</v>
      </c>
      <c r="AE37" s="1">
        <v>3</v>
      </c>
      <c r="AF37" s="1">
        <v>3</v>
      </c>
      <c r="AG37" s="1">
        <v>3</v>
      </c>
      <c r="AH37" s="1">
        <v>2</v>
      </c>
      <c r="AI37" s="1"/>
      <c r="AJ37" s="1"/>
      <c r="AK37" s="1"/>
      <c r="AL37" s="1"/>
      <c r="AM37" s="1"/>
      <c r="AN37" s="1"/>
      <c r="AO37" s="1"/>
      <c r="AP37" s="4"/>
    </row>
    <row r="38" spans="1:42" x14ac:dyDescent="0.3">
      <c r="A38" s="3"/>
      <c r="B38" s="45" t="s">
        <v>6</v>
      </c>
      <c r="C38" s="72"/>
      <c r="D38" s="16" t="s">
        <v>31</v>
      </c>
      <c r="E38" s="86">
        <v>6.5000000000000002E-2</v>
      </c>
      <c r="F38" s="13">
        <v>28</v>
      </c>
      <c r="G38" s="66">
        <v>430.76923076899999</v>
      </c>
      <c r="H38" s="17"/>
      <c r="I38" s="17"/>
      <c r="J38" s="1"/>
      <c r="K38" s="1"/>
      <c r="L38" s="1"/>
      <c r="M38" s="1"/>
      <c r="N38" s="1"/>
      <c r="O38" s="1"/>
      <c r="P38" s="4"/>
      <c r="R38" s="45" t="s">
        <v>6</v>
      </c>
      <c r="S38" s="69" t="s">
        <v>31</v>
      </c>
      <c r="T38" s="58">
        <v>2.0889909120400001E-2</v>
      </c>
      <c r="U38" s="38">
        <v>2.77296521303E-2</v>
      </c>
      <c r="V38" s="15"/>
      <c r="W38" s="52" t="s">
        <v>6</v>
      </c>
      <c r="X38" s="47" t="s">
        <v>36</v>
      </c>
      <c r="Y38" s="41">
        <v>4.3999999999999997E-2</v>
      </c>
      <c r="Z38" s="53">
        <v>4</v>
      </c>
      <c r="AA38" s="183">
        <f t="shared" si="0"/>
        <v>90.909090909090921</v>
      </c>
      <c r="AB38" s="1"/>
      <c r="AC38" s="4"/>
      <c r="AD38" s="3">
        <v>6</v>
      </c>
      <c r="AE38" s="1">
        <v>2</v>
      </c>
      <c r="AF38" s="1">
        <v>9</v>
      </c>
      <c r="AG38" s="1">
        <v>3</v>
      </c>
      <c r="AH38" s="1"/>
      <c r="AI38" s="1"/>
      <c r="AJ38" s="1"/>
      <c r="AK38" s="1"/>
      <c r="AL38" s="1"/>
      <c r="AM38" s="1"/>
      <c r="AN38" s="1"/>
      <c r="AO38" s="1"/>
      <c r="AP38" s="4"/>
    </row>
    <row r="39" spans="1:42" x14ac:dyDescent="0.3">
      <c r="A39" s="3"/>
      <c r="B39" s="45" t="s">
        <v>6</v>
      </c>
      <c r="C39" s="72"/>
      <c r="D39" s="16" t="s">
        <v>32</v>
      </c>
      <c r="E39" s="86">
        <v>7.4999999999999997E-2</v>
      </c>
      <c r="F39" s="13">
        <v>45</v>
      </c>
      <c r="G39" s="66">
        <v>600</v>
      </c>
      <c r="H39" s="17"/>
      <c r="I39" s="17"/>
      <c r="J39" s="1"/>
      <c r="K39" s="1"/>
      <c r="L39" s="1"/>
      <c r="M39" s="1"/>
      <c r="N39" s="1"/>
      <c r="O39" s="1"/>
      <c r="P39" s="4"/>
      <c r="R39" s="45" t="s">
        <v>6</v>
      </c>
      <c r="S39" s="69" t="s">
        <v>32</v>
      </c>
      <c r="T39" s="58">
        <v>1.6783142143100001E-2</v>
      </c>
      <c r="U39" s="38">
        <v>2.3911420181600002E-2</v>
      </c>
      <c r="V39" s="15"/>
      <c r="W39" s="52" t="s">
        <v>6</v>
      </c>
      <c r="X39" s="47" t="s">
        <v>37</v>
      </c>
      <c r="Y39" s="41">
        <v>7.3999999999999996E-2</v>
      </c>
      <c r="Z39" s="53">
        <v>7</v>
      </c>
      <c r="AA39" s="183">
        <f t="shared" si="0"/>
        <v>94.594594594594597</v>
      </c>
      <c r="AB39" s="1"/>
      <c r="AC39" s="4"/>
      <c r="AD39" s="3">
        <v>7</v>
      </c>
      <c r="AE39" s="1">
        <v>11</v>
      </c>
      <c r="AF39" s="1">
        <v>6</v>
      </c>
      <c r="AG39" s="1">
        <v>3</v>
      </c>
      <c r="AH39" s="1">
        <v>2</v>
      </c>
      <c r="AI39" s="1">
        <v>5</v>
      </c>
      <c r="AJ39" s="1">
        <v>7</v>
      </c>
      <c r="AK39" s="1"/>
      <c r="AL39" s="1"/>
      <c r="AM39" s="1"/>
      <c r="AN39" s="1"/>
      <c r="AO39" s="1"/>
      <c r="AP39" s="4"/>
    </row>
    <row r="40" spans="1:42" x14ac:dyDescent="0.3">
      <c r="A40" s="3"/>
      <c r="B40" s="45" t="s">
        <v>6</v>
      </c>
      <c r="C40" s="72"/>
      <c r="D40" s="217" t="s">
        <v>33</v>
      </c>
      <c r="E40" s="218">
        <v>5.0999999999999997E-2</v>
      </c>
      <c r="F40" s="219">
        <v>21</v>
      </c>
      <c r="G40" s="236">
        <v>411.76470588199999</v>
      </c>
      <c r="H40" s="17"/>
      <c r="I40" s="17"/>
      <c r="J40" s="1"/>
      <c r="K40" s="1"/>
      <c r="L40" s="1"/>
      <c r="M40" s="1"/>
      <c r="N40" s="1"/>
      <c r="O40" s="1"/>
      <c r="P40" s="4"/>
      <c r="R40" s="45" t="s">
        <v>6</v>
      </c>
      <c r="S40" s="69" t="s">
        <v>33</v>
      </c>
      <c r="T40" s="59">
        <v>2.3017982295799998E-2</v>
      </c>
      <c r="U40" s="40">
        <v>2.8821269054700002E-2</v>
      </c>
      <c r="V40" s="39"/>
      <c r="W40" s="52" t="s">
        <v>6</v>
      </c>
      <c r="X40" s="47" t="s">
        <v>39</v>
      </c>
      <c r="Y40" s="41">
        <v>4.7E-2</v>
      </c>
      <c r="Z40" s="53">
        <v>4</v>
      </c>
      <c r="AA40" s="183">
        <f t="shared" si="0"/>
        <v>85.106382978723403</v>
      </c>
      <c r="AB40" s="1"/>
      <c r="AC40" s="4"/>
      <c r="AD40" s="3">
        <v>3</v>
      </c>
      <c r="AE40" s="1">
        <v>5</v>
      </c>
      <c r="AF40" s="1">
        <v>3</v>
      </c>
      <c r="AG40" s="1">
        <v>8</v>
      </c>
      <c r="AH40" s="1"/>
      <c r="AI40" s="1"/>
      <c r="AJ40" s="1"/>
      <c r="AK40" s="1"/>
      <c r="AL40" s="1"/>
      <c r="AM40" s="1"/>
      <c r="AN40" s="1"/>
      <c r="AO40" s="1"/>
      <c r="AP40" s="4"/>
    </row>
    <row r="41" spans="1:42" x14ac:dyDescent="0.3">
      <c r="A41" s="3"/>
      <c r="B41" s="45" t="s">
        <v>6</v>
      </c>
      <c r="C41" s="72"/>
      <c r="D41" s="16" t="s">
        <v>34</v>
      </c>
      <c r="E41" s="86">
        <v>5.7000000000000002E-2</v>
      </c>
      <c r="F41" s="13">
        <v>24</v>
      </c>
      <c r="G41" s="66">
        <v>421.05263157899998</v>
      </c>
      <c r="H41" s="17"/>
      <c r="I41" s="17"/>
      <c r="J41" s="1"/>
      <c r="K41" s="1"/>
      <c r="L41" s="1"/>
      <c r="M41" s="1"/>
      <c r="N41" s="1"/>
      <c r="O41" s="1"/>
      <c r="P41" s="4"/>
      <c r="R41" s="45" t="s">
        <v>6</v>
      </c>
      <c r="S41" s="69" t="s">
        <v>34</v>
      </c>
      <c r="T41" s="58">
        <v>1.8900578332800001E-2</v>
      </c>
      <c r="U41" s="38">
        <v>2.86706276148E-2</v>
      </c>
      <c r="V41" s="15"/>
      <c r="W41" s="52" t="s">
        <v>6</v>
      </c>
      <c r="X41" s="47" t="s">
        <v>40</v>
      </c>
      <c r="Y41" s="41">
        <v>3.5000000000000003E-2</v>
      </c>
      <c r="Z41" s="53">
        <v>4</v>
      </c>
      <c r="AA41" s="183">
        <f t="shared" si="0"/>
        <v>114.28571428571428</v>
      </c>
      <c r="AB41" s="1"/>
      <c r="AC41" s="4"/>
      <c r="AD41" s="3">
        <v>6</v>
      </c>
      <c r="AE41" s="1">
        <v>7</v>
      </c>
      <c r="AF41" s="1">
        <v>2</v>
      </c>
      <c r="AG41" s="1">
        <v>6</v>
      </c>
      <c r="AH41" s="1"/>
      <c r="AI41" s="1"/>
      <c r="AJ41" s="1"/>
      <c r="AK41" s="1"/>
      <c r="AL41" s="1"/>
      <c r="AM41" s="1"/>
      <c r="AN41" s="1"/>
      <c r="AO41" s="1"/>
      <c r="AP41" s="4"/>
    </row>
    <row r="42" spans="1:42" x14ac:dyDescent="0.3">
      <c r="A42" s="3"/>
      <c r="B42" s="45" t="s">
        <v>6</v>
      </c>
      <c r="C42" s="72"/>
      <c r="D42" s="16" t="s">
        <v>35</v>
      </c>
      <c r="E42" s="86">
        <v>5.6000000000000001E-2</v>
      </c>
      <c r="F42" s="13">
        <v>22</v>
      </c>
      <c r="G42" s="66">
        <v>392.85714285699999</v>
      </c>
      <c r="H42" s="17"/>
      <c r="I42" s="17"/>
      <c r="J42" s="1"/>
      <c r="K42" s="1"/>
      <c r="L42" s="1"/>
      <c r="M42" s="1"/>
      <c r="N42" s="1"/>
      <c r="O42" s="1"/>
      <c r="P42" s="4"/>
      <c r="R42" s="45" t="s">
        <v>6</v>
      </c>
      <c r="S42" s="69" t="s">
        <v>35</v>
      </c>
      <c r="T42" s="58">
        <v>2.2912895774300002E-2</v>
      </c>
      <c r="U42" s="38">
        <v>2.9558471744E-2</v>
      </c>
      <c r="V42" s="15"/>
      <c r="W42" s="52" t="s">
        <v>6</v>
      </c>
      <c r="X42" s="47" t="s">
        <v>41</v>
      </c>
      <c r="Y42" s="41">
        <v>0.11</v>
      </c>
      <c r="Z42" s="53">
        <v>9</v>
      </c>
      <c r="AA42" s="183">
        <f t="shared" si="0"/>
        <v>81.818181818181813</v>
      </c>
      <c r="AB42" s="1"/>
      <c r="AC42" s="4"/>
      <c r="AD42" s="3">
        <v>11</v>
      </c>
      <c r="AE42" s="1">
        <v>5</v>
      </c>
      <c r="AF42" s="1">
        <v>3</v>
      </c>
      <c r="AG42" s="1">
        <v>7</v>
      </c>
      <c r="AH42" s="1">
        <v>3</v>
      </c>
      <c r="AI42" s="1">
        <v>4</v>
      </c>
      <c r="AJ42" s="1">
        <v>3</v>
      </c>
      <c r="AK42" s="1">
        <v>6</v>
      </c>
      <c r="AL42" s="1">
        <v>4</v>
      </c>
      <c r="AM42" s="1"/>
      <c r="AN42" s="1"/>
      <c r="AO42" s="1"/>
      <c r="AP42" s="4"/>
    </row>
    <row r="43" spans="1:42" x14ac:dyDescent="0.3">
      <c r="A43" s="3"/>
      <c r="B43" s="45" t="s">
        <v>6</v>
      </c>
      <c r="C43" s="72"/>
      <c r="D43" s="16" t="s">
        <v>36</v>
      </c>
      <c r="E43" s="86">
        <v>4.3999999999999997E-2</v>
      </c>
      <c r="F43" s="13">
        <v>22</v>
      </c>
      <c r="G43" s="66">
        <v>500</v>
      </c>
      <c r="H43" s="17"/>
      <c r="I43" s="17"/>
      <c r="J43" s="1"/>
      <c r="K43" s="1"/>
      <c r="L43" s="1"/>
      <c r="M43" s="1"/>
      <c r="N43" s="1"/>
      <c r="O43" s="1"/>
      <c r="P43" s="4"/>
      <c r="R43" s="45" t="s">
        <v>6</v>
      </c>
      <c r="S43" s="69" t="s">
        <v>36</v>
      </c>
      <c r="T43" s="58">
        <v>2.2002375424799998E-2</v>
      </c>
      <c r="U43" s="38">
        <v>2.6550110008100002E-2</v>
      </c>
      <c r="V43" s="15"/>
      <c r="W43" s="52" t="s">
        <v>6</v>
      </c>
      <c r="X43" s="47" t="s">
        <v>42</v>
      </c>
      <c r="Y43" s="41">
        <v>5.7000000000000002E-2</v>
      </c>
      <c r="Z43" s="53">
        <v>4</v>
      </c>
      <c r="AA43" s="183">
        <f t="shared" si="0"/>
        <v>70.175438596491219</v>
      </c>
      <c r="AB43" s="1"/>
      <c r="AC43" s="4"/>
      <c r="AD43" s="3">
        <v>8</v>
      </c>
      <c r="AE43" s="1">
        <v>5</v>
      </c>
      <c r="AF43" s="1">
        <v>5</v>
      </c>
      <c r="AG43" s="1">
        <v>4</v>
      </c>
      <c r="AH43" s="1"/>
      <c r="AI43" s="1"/>
      <c r="AJ43" s="1"/>
      <c r="AK43" s="1"/>
      <c r="AL43" s="1"/>
      <c r="AM43" s="1"/>
      <c r="AN43" s="1"/>
      <c r="AO43" s="1"/>
      <c r="AP43" s="4"/>
    </row>
    <row r="44" spans="1:42" x14ac:dyDescent="0.3">
      <c r="A44" s="3"/>
      <c r="B44" s="45" t="s">
        <v>6</v>
      </c>
      <c r="C44" s="72"/>
      <c r="D44" s="16" t="s">
        <v>37</v>
      </c>
      <c r="E44" s="86">
        <v>7.3999999999999996E-2</v>
      </c>
      <c r="F44" s="13">
        <v>44</v>
      </c>
      <c r="G44" s="66">
        <v>594.59459459499999</v>
      </c>
      <c r="H44" s="17"/>
      <c r="I44" s="17"/>
      <c r="J44" s="1"/>
      <c r="K44" s="1"/>
      <c r="L44" s="1"/>
      <c r="M44" s="1"/>
      <c r="N44" s="1"/>
      <c r="O44" s="1"/>
      <c r="P44" s="4"/>
      <c r="R44" s="45" t="s">
        <v>6</v>
      </c>
      <c r="S44" s="69" t="s">
        <v>37</v>
      </c>
      <c r="T44" s="58">
        <v>2.0803160699600001E-2</v>
      </c>
      <c r="U44" s="38">
        <v>2.3813454700599999E-2</v>
      </c>
      <c r="V44" s="15"/>
      <c r="W44" s="54" t="s">
        <v>109</v>
      </c>
      <c r="X44" s="47" t="s">
        <v>111</v>
      </c>
      <c r="Y44" s="41">
        <v>0.112</v>
      </c>
      <c r="Z44" s="53">
        <v>3</v>
      </c>
      <c r="AA44" s="183">
        <f t="shared" si="0"/>
        <v>26.785714285714285</v>
      </c>
      <c r="AB44" s="1"/>
      <c r="AC44" s="4"/>
      <c r="AD44" s="3">
        <v>3</v>
      </c>
      <c r="AE44" s="1">
        <v>2</v>
      </c>
      <c r="AF44" s="1">
        <v>12</v>
      </c>
      <c r="AG44" s="1"/>
      <c r="AH44" s="1"/>
      <c r="AI44" s="1"/>
      <c r="AJ44" s="1"/>
      <c r="AK44" s="1"/>
      <c r="AL44" s="1"/>
      <c r="AM44" s="1"/>
      <c r="AN44" s="1"/>
      <c r="AO44" s="1"/>
      <c r="AP44" s="4"/>
    </row>
    <row r="45" spans="1:42" x14ac:dyDescent="0.3">
      <c r="A45" s="3"/>
      <c r="B45" s="45" t="s">
        <v>6</v>
      </c>
      <c r="C45" s="72"/>
      <c r="D45" s="16" t="s">
        <v>38</v>
      </c>
      <c r="E45" s="86">
        <v>3.5000000000000003E-2</v>
      </c>
      <c r="F45" s="13">
        <v>16</v>
      </c>
      <c r="G45" s="66">
        <v>457.14285714300001</v>
      </c>
      <c r="H45" s="17"/>
      <c r="I45" s="17"/>
      <c r="J45" s="1"/>
      <c r="K45" s="1"/>
      <c r="L45" s="1"/>
      <c r="M45" s="1"/>
      <c r="N45" s="1"/>
      <c r="O45" s="1"/>
      <c r="P45" s="4"/>
      <c r="R45" s="45" t="s">
        <v>6</v>
      </c>
      <c r="S45" s="69" t="s">
        <v>38</v>
      </c>
      <c r="T45" s="58">
        <v>2.88118901193E-2</v>
      </c>
      <c r="U45" s="38">
        <v>2.7399490763300002E-2</v>
      </c>
      <c r="V45" s="15"/>
      <c r="W45" s="54" t="s">
        <v>109</v>
      </c>
      <c r="X45" s="47" t="s">
        <v>112</v>
      </c>
      <c r="Y45" s="41">
        <v>0.13</v>
      </c>
      <c r="Z45" s="53">
        <v>8</v>
      </c>
      <c r="AA45" s="183">
        <f t="shared" si="0"/>
        <v>61.538461538461533</v>
      </c>
      <c r="AB45" s="1"/>
      <c r="AC45" s="4"/>
      <c r="AD45" s="3">
        <v>3</v>
      </c>
      <c r="AE45" s="1">
        <v>2</v>
      </c>
      <c r="AF45" s="1">
        <v>2</v>
      </c>
      <c r="AG45" s="1">
        <v>2</v>
      </c>
      <c r="AH45" s="1">
        <v>2</v>
      </c>
      <c r="AI45" s="1">
        <v>3</v>
      </c>
      <c r="AJ45" s="1">
        <v>8</v>
      </c>
      <c r="AK45" s="1">
        <v>3</v>
      </c>
      <c r="AL45" s="1"/>
      <c r="AM45" s="1"/>
      <c r="AN45" s="1"/>
      <c r="AO45" s="1"/>
      <c r="AP45" s="4"/>
    </row>
    <row r="46" spans="1:42" x14ac:dyDescent="0.3">
      <c r="A46" s="3"/>
      <c r="B46" s="45" t="s">
        <v>6</v>
      </c>
      <c r="C46" s="72"/>
      <c r="D46" s="16" t="s">
        <v>39</v>
      </c>
      <c r="E46" s="86">
        <v>4.7E-2</v>
      </c>
      <c r="F46" s="13">
        <v>21</v>
      </c>
      <c r="G46" s="66">
        <v>446.80851063799997</v>
      </c>
      <c r="H46" s="17"/>
      <c r="I46" s="17"/>
      <c r="J46" s="1"/>
      <c r="K46" s="1"/>
      <c r="L46" s="1"/>
      <c r="M46" s="1"/>
      <c r="N46" s="1"/>
      <c r="O46" s="1"/>
      <c r="P46" s="4"/>
      <c r="R46" s="45" t="s">
        <v>6</v>
      </c>
      <c r="S46" s="69" t="s">
        <v>39</v>
      </c>
      <c r="T46" s="58">
        <v>2.1247215366000001E-2</v>
      </c>
      <c r="U46" s="38">
        <v>2.7826640900000001E-2</v>
      </c>
      <c r="V46" s="15"/>
      <c r="W46" s="54" t="s">
        <v>109</v>
      </c>
      <c r="X46" s="47" t="s">
        <v>113</v>
      </c>
      <c r="Y46" s="41">
        <v>4.8000000000000001E-2</v>
      </c>
      <c r="Z46" s="53">
        <v>1</v>
      </c>
      <c r="AA46" s="183">
        <f t="shared" si="0"/>
        <v>20.833333333333332</v>
      </c>
      <c r="AB46" s="1"/>
      <c r="AC46" s="4"/>
      <c r="AD46" s="3">
        <v>8</v>
      </c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4"/>
    </row>
    <row r="47" spans="1:42" x14ac:dyDescent="0.3">
      <c r="A47" s="3"/>
      <c r="B47" s="45" t="s">
        <v>6</v>
      </c>
      <c r="C47" s="72"/>
      <c r="D47" s="16" t="s">
        <v>40</v>
      </c>
      <c r="E47" s="86">
        <v>3.5000000000000003E-2</v>
      </c>
      <c r="F47" s="13">
        <v>21</v>
      </c>
      <c r="G47" s="66">
        <v>600</v>
      </c>
      <c r="H47" s="17"/>
      <c r="I47" s="17"/>
      <c r="J47" s="1"/>
      <c r="K47" s="1"/>
      <c r="L47" s="1"/>
      <c r="M47" s="1"/>
      <c r="N47" s="1"/>
      <c r="O47" s="1"/>
      <c r="P47" s="4"/>
      <c r="R47" s="45" t="s">
        <v>6</v>
      </c>
      <c r="S47" s="69" t="s">
        <v>40</v>
      </c>
      <c r="T47" s="58">
        <v>1.6414491407399999E-2</v>
      </c>
      <c r="U47" s="38">
        <v>2.4341583546900001E-2</v>
      </c>
      <c r="V47" s="15"/>
      <c r="W47" s="54" t="s">
        <v>109</v>
      </c>
      <c r="X47" s="47" t="s">
        <v>114</v>
      </c>
      <c r="Y47" s="41">
        <v>4.4999999999999998E-2</v>
      </c>
      <c r="Z47" s="53">
        <v>5</v>
      </c>
      <c r="AA47" s="183">
        <f t="shared" si="0"/>
        <v>111.11111111111111</v>
      </c>
      <c r="AB47" s="1"/>
      <c r="AC47" s="4"/>
      <c r="AD47" s="3">
        <v>2</v>
      </c>
      <c r="AE47" s="1">
        <v>2</v>
      </c>
      <c r="AF47" s="1">
        <v>2</v>
      </c>
      <c r="AG47" s="1">
        <v>5</v>
      </c>
      <c r="AH47" s="1">
        <v>7</v>
      </c>
      <c r="AI47" s="1"/>
      <c r="AJ47" s="1"/>
      <c r="AK47" s="1"/>
      <c r="AL47" s="1"/>
      <c r="AM47" s="1"/>
      <c r="AN47" s="1"/>
      <c r="AO47" s="1"/>
      <c r="AP47" s="4"/>
    </row>
    <row r="48" spans="1:42" x14ac:dyDescent="0.3">
      <c r="A48" s="3"/>
      <c r="B48" s="45" t="s">
        <v>6</v>
      </c>
      <c r="C48" s="72"/>
      <c r="D48" s="16" t="s">
        <v>41</v>
      </c>
      <c r="E48" s="86">
        <v>0.11</v>
      </c>
      <c r="F48" s="13">
        <v>49</v>
      </c>
      <c r="G48" s="66">
        <v>445.45454545500002</v>
      </c>
      <c r="H48" s="17"/>
      <c r="I48" s="17"/>
      <c r="J48" s="1"/>
      <c r="K48" s="1"/>
      <c r="L48" s="1"/>
      <c r="M48" s="1"/>
      <c r="N48" s="1"/>
      <c r="O48" s="1"/>
      <c r="P48" s="4"/>
      <c r="R48" s="45" t="s">
        <v>6</v>
      </c>
      <c r="S48" s="69" t="s">
        <v>41</v>
      </c>
      <c r="T48" s="58">
        <v>2.0998443792700001E-2</v>
      </c>
      <c r="U48" s="38">
        <v>2.69523672217E-2</v>
      </c>
      <c r="V48" s="15"/>
      <c r="W48" s="54" t="s">
        <v>109</v>
      </c>
      <c r="X48" s="47" t="s">
        <v>116</v>
      </c>
      <c r="Y48" s="41">
        <v>7.0999999999999994E-2</v>
      </c>
      <c r="Z48" s="53">
        <v>4</v>
      </c>
      <c r="AA48" s="183">
        <f t="shared" si="0"/>
        <v>56.338028169014088</v>
      </c>
      <c r="AB48" s="1"/>
      <c r="AC48" s="4"/>
      <c r="AD48" s="3">
        <v>5</v>
      </c>
      <c r="AE48" s="1">
        <v>5</v>
      </c>
      <c r="AF48" s="1">
        <v>3</v>
      </c>
      <c r="AG48" s="1">
        <v>6</v>
      </c>
      <c r="AH48" s="1"/>
      <c r="AI48" s="1"/>
      <c r="AJ48" s="1"/>
      <c r="AK48" s="1"/>
      <c r="AL48" s="1"/>
      <c r="AM48" s="1"/>
      <c r="AN48" s="1"/>
      <c r="AO48" s="1"/>
      <c r="AP48" s="4"/>
    </row>
    <row r="49" spans="1:42" x14ac:dyDescent="0.3">
      <c r="A49" s="3"/>
      <c r="B49" s="45" t="s">
        <v>6</v>
      </c>
      <c r="C49" s="72"/>
      <c r="D49" s="16" t="s">
        <v>42</v>
      </c>
      <c r="E49" s="86">
        <v>5.7000000000000002E-2</v>
      </c>
      <c r="F49" s="13">
        <v>25</v>
      </c>
      <c r="G49" s="66">
        <v>438.59649122799999</v>
      </c>
      <c r="H49" s="17"/>
      <c r="I49" s="17"/>
      <c r="J49" s="1"/>
      <c r="K49" s="1"/>
      <c r="L49" s="1"/>
      <c r="M49" s="1"/>
      <c r="N49" s="1"/>
      <c r="O49" s="1"/>
      <c r="P49" s="4"/>
      <c r="R49" s="45" t="s">
        <v>6</v>
      </c>
      <c r="S49" s="69" t="s">
        <v>42</v>
      </c>
      <c r="T49" s="58">
        <v>2.5347834838199999E-2</v>
      </c>
      <c r="U49" s="38">
        <v>2.7854722218600001E-2</v>
      </c>
      <c r="V49" s="15"/>
      <c r="W49" s="54" t="s">
        <v>109</v>
      </c>
      <c r="X49" s="47" t="s">
        <v>120</v>
      </c>
      <c r="Y49" s="41">
        <v>0.16800000000000001</v>
      </c>
      <c r="Z49" s="53">
        <v>5</v>
      </c>
      <c r="AA49" s="183">
        <f t="shared" si="0"/>
        <v>29.761904761904759</v>
      </c>
      <c r="AB49" s="1"/>
      <c r="AC49" s="4"/>
      <c r="AD49" s="3">
        <v>4</v>
      </c>
      <c r="AE49" s="1">
        <v>7</v>
      </c>
      <c r="AF49" s="1">
        <v>4</v>
      </c>
      <c r="AG49" s="1">
        <v>5</v>
      </c>
      <c r="AH49" s="1">
        <v>2</v>
      </c>
      <c r="AI49" s="1"/>
      <c r="AJ49" s="1"/>
      <c r="AK49" s="1"/>
      <c r="AL49" s="1"/>
      <c r="AM49" s="1"/>
      <c r="AN49" s="1"/>
      <c r="AO49" s="1"/>
      <c r="AP49" s="4"/>
    </row>
    <row r="50" spans="1:42" x14ac:dyDescent="0.3">
      <c r="A50" s="3"/>
      <c r="B50" s="46" t="s">
        <v>43</v>
      </c>
      <c r="C50" s="75"/>
      <c r="D50" s="16" t="s">
        <v>44</v>
      </c>
      <c r="E50" s="86">
        <v>0.04</v>
      </c>
      <c r="F50" s="13">
        <v>16</v>
      </c>
      <c r="G50" s="66">
        <v>400</v>
      </c>
      <c r="H50" s="17"/>
      <c r="I50" s="17"/>
      <c r="J50" s="1"/>
      <c r="K50" s="1"/>
      <c r="L50" s="1"/>
      <c r="M50" s="1"/>
      <c r="N50" s="1"/>
      <c r="O50" s="1"/>
      <c r="P50" s="4"/>
      <c r="R50" s="46" t="s">
        <v>43</v>
      </c>
      <c r="S50" s="69" t="s">
        <v>44</v>
      </c>
      <c r="T50" s="58">
        <v>2.8188609495199999E-2</v>
      </c>
      <c r="U50" s="38">
        <v>3.0208319077100001E-2</v>
      </c>
      <c r="V50" s="15"/>
      <c r="W50" s="54" t="s">
        <v>109</v>
      </c>
      <c r="X50" s="47" t="s">
        <v>121</v>
      </c>
      <c r="Y50" s="41">
        <v>0.127</v>
      </c>
      <c r="Z50" s="53">
        <v>9</v>
      </c>
      <c r="AA50" s="183">
        <f t="shared" si="0"/>
        <v>70.866141732283467</v>
      </c>
      <c r="AB50" s="1"/>
      <c r="AC50" s="4"/>
      <c r="AD50" s="3">
        <v>5</v>
      </c>
      <c r="AE50" s="1">
        <v>2</v>
      </c>
      <c r="AF50" s="1">
        <v>5</v>
      </c>
      <c r="AG50" s="1">
        <v>7</v>
      </c>
      <c r="AH50" s="1">
        <v>2</v>
      </c>
      <c r="AI50" s="1">
        <v>5</v>
      </c>
      <c r="AJ50" s="1">
        <v>2</v>
      </c>
      <c r="AK50" s="1">
        <v>5</v>
      </c>
      <c r="AL50" s="1">
        <v>3</v>
      </c>
      <c r="AM50" s="1"/>
      <c r="AN50" s="1"/>
      <c r="AO50" s="1"/>
      <c r="AP50" s="4"/>
    </row>
    <row r="51" spans="1:42" x14ac:dyDescent="0.3">
      <c r="A51" s="3"/>
      <c r="B51" s="46" t="s">
        <v>43</v>
      </c>
      <c r="C51" s="75"/>
      <c r="D51" s="16" t="s">
        <v>45</v>
      </c>
      <c r="E51" s="86">
        <v>4.2999999999999997E-2</v>
      </c>
      <c r="F51" s="13">
        <v>11</v>
      </c>
      <c r="G51" s="66">
        <v>255.81395348800001</v>
      </c>
      <c r="H51" s="17"/>
      <c r="I51" s="17"/>
      <c r="J51" s="1"/>
      <c r="K51" s="1"/>
      <c r="L51" s="1"/>
      <c r="M51" s="1"/>
      <c r="N51" s="1"/>
      <c r="O51" s="1"/>
      <c r="P51" s="4"/>
      <c r="R51" s="46" t="s">
        <v>43</v>
      </c>
      <c r="S51" s="69" t="s">
        <v>45</v>
      </c>
      <c r="T51" s="58">
        <v>3.7106690097899998E-2</v>
      </c>
      <c r="U51" s="38">
        <v>3.7913954028199998E-2</v>
      </c>
      <c r="V51" s="15"/>
      <c r="W51" s="54" t="s">
        <v>109</v>
      </c>
      <c r="X51" s="47" t="s">
        <v>123</v>
      </c>
      <c r="Y51" s="41">
        <v>0.158</v>
      </c>
      <c r="Z51" s="53">
        <v>9</v>
      </c>
      <c r="AA51" s="183">
        <f t="shared" si="0"/>
        <v>56.962025316455694</v>
      </c>
      <c r="AB51" s="1"/>
      <c r="AC51" s="4"/>
      <c r="AD51" s="3">
        <v>3</v>
      </c>
      <c r="AE51" s="1">
        <v>10</v>
      </c>
      <c r="AF51" s="1">
        <v>6</v>
      </c>
      <c r="AG51" s="1">
        <v>2</v>
      </c>
      <c r="AH51" s="1">
        <v>2</v>
      </c>
      <c r="AI51" s="1">
        <v>2</v>
      </c>
      <c r="AJ51" s="1">
        <v>6</v>
      </c>
      <c r="AK51" s="1">
        <v>2</v>
      </c>
      <c r="AL51" s="1">
        <v>2</v>
      </c>
      <c r="AM51" s="1"/>
      <c r="AN51" s="1"/>
      <c r="AO51" s="1"/>
      <c r="AP51" s="4"/>
    </row>
    <row r="52" spans="1:42" x14ac:dyDescent="0.3">
      <c r="A52" s="3"/>
      <c r="B52" s="46" t="s">
        <v>43</v>
      </c>
      <c r="C52" s="76"/>
      <c r="D52" s="16" t="s">
        <v>46</v>
      </c>
      <c r="E52" s="86">
        <v>4.7E-2</v>
      </c>
      <c r="F52" s="13">
        <v>14</v>
      </c>
      <c r="G52" s="66">
        <v>297.87234042599999</v>
      </c>
      <c r="H52" s="17"/>
      <c r="I52" s="17"/>
      <c r="J52" s="1"/>
      <c r="K52" s="1"/>
      <c r="L52" s="1"/>
      <c r="M52" s="1"/>
      <c r="N52" s="1"/>
      <c r="O52" s="1"/>
      <c r="P52" s="4"/>
      <c r="R52" s="46" t="s">
        <v>43</v>
      </c>
      <c r="S52" s="69" t="s">
        <v>46</v>
      </c>
      <c r="T52" s="58">
        <v>3.3286172766899998E-2</v>
      </c>
      <c r="U52" s="38">
        <v>3.3702112190000001E-2</v>
      </c>
      <c r="V52" s="15"/>
      <c r="W52" s="54" t="s">
        <v>109</v>
      </c>
      <c r="X52" s="47" t="s">
        <v>125</v>
      </c>
      <c r="Y52" s="41">
        <v>9.0999999999999998E-2</v>
      </c>
      <c r="Z52" s="53">
        <v>6</v>
      </c>
      <c r="AA52" s="183">
        <f t="shared" si="0"/>
        <v>65.934065934065941</v>
      </c>
      <c r="AB52" s="1"/>
      <c r="AC52" s="4"/>
      <c r="AD52" s="3">
        <v>2</v>
      </c>
      <c r="AE52" s="1">
        <v>2</v>
      </c>
      <c r="AF52" s="1">
        <v>3</v>
      </c>
      <c r="AG52" s="1">
        <v>3</v>
      </c>
      <c r="AH52" s="1">
        <v>2</v>
      </c>
      <c r="AI52" s="1">
        <v>2</v>
      </c>
      <c r="AJ52" s="1"/>
      <c r="AK52" s="1"/>
      <c r="AL52" s="1"/>
      <c r="AM52" s="1"/>
      <c r="AN52" s="1"/>
      <c r="AO52" s="1"/>
      <c r="AP52" s="4"/>
    </row>
    <row r="53" spans="1:42" x14ac:dyDescent="0.3">
      <c r="A53" s="3"/>
      <c r="B53" s="46" t="s">
        <v>43</v>
      </c>
      <c r="C53" s="77"/>
      <c r="D53" s="16" t="s">
        <v>47</v>
      </c>
      <c r="E53" s="86">
        <v>4.2999999999999997E-2</v>
      </c>
      <c r="F53" s="13">
        <v>9</v>
      </c>
      <c r="G53" s="66">
        <v>209.30232558099999</v>
      </c>
      <c r="H53" s="17"/>
      <c r="I53" s="17"/>
      <c r="J53" s="1"/>
      <c r="K53" s="1"/>
      <c r="L53" s="1"/>
      <c r="M53" s="1"/>
      <c r="N53" s="1"/>
      <c r="O53" s="1"/>
      <c r="P53" s="4"/>
      <c r="R53" s="46" t="s">
        <v>43</v>
      </c>
      <c r="S53" s="69" t="s">
        <v>47</v>
      </c>
      <c r="T53" s="58">
        <v>3.01806242999E-2</v>
      </c>
      <c r="U53" s="38">
        <v>4.2225576645799998E-2</v>
      </c>
      <c r="V53" s="15"/>
      <c r="W53" s="54" t="s">
        <v>109</v>
      </c>
      <c r="X53" s="47" t="s">
        <v>126</v>
      </c>
      <c r="Y53" s="41">
        <v>7.0000000000000007E-2</v>
      </c>
      <c r="Z53" s="53">
        <v>4</v>
      </c>
      <c r="AA53" s="183">
        <f t="shared" si="0"/>
        <v>57.142857142857139</v>
      </c>
      <c r="AB53" s="1"/>
      <c r="AC53" s="4"/>
      <c r="AD53" s="3">
        <v>2</v>
      </c>
      <c r="AE53" s="1">
        <v>2</v>
      </c>
      <c r="AF53" s="1">
        <v>2</v>
      </c>
      <c r="AG53" s="1">
        <v>4</v>
      </c>
      <c r="AH53" s="1"/>
      <c r="AI53" s="1"/>
      <c r="AJ53" s="1"/>
      <c r="AK53" s="1"/>
      <c r="AL53" s="1"/>
      <c r="AM53" s="1"/>
      <c r="AN53" s="1"/>
      <c r="AO53" s="1"/>
      <c r="AP53" s="4"/>
    </row>
    <row r="54" spans="1:42" x14ac:dyDescent="0.3">
      <c r="A54" s="3"/>
      <c r="B54" s="46" t="s">
        <v>43</v>
      </c>
      <c r="C54" s="76"/>
      <c r="D54" s="16" t="s">
        <v>48</v>
      </c>
      <c r="E54" s="86">
        <v>9.4E-2</v>
      </c>
      <c r="F54" s="13">
        <v>33</v>
      </c>
      <c r="G54" s="66">
        <v>351.06382978699997</v>
      </c>
      <c r="H54" s="17"/>
      <c r="I54" s="17"/>
      <c r="J54" s="1"/>
      <c r="K54" s="1"/>
      <c r="L54" s="1"/>
      <c r="M54" s="1"/>
      <c r="N54" s="1"/>
      <c r="O54" s="1"/>
      <c r="P54" s="4"/>
      <c r="R54" s="46" t="s">
        <v>43</v>
      </c>
      <c r="S54" s="69" t="s">
        <v>48</v>
      </c>
      <c r="T54" s="58">
        <v>2.4445327644800001E-2</v>
      </c>
      <c r="U54" s="38">
        <v>3.0306386397599999E-2</v>
      </c>
      <c r="V54" s="15"/>
      <c r="W54" s="54" t="s">
        <v>109</v>
      </c>
      <c r="X54" s="47" t="s">
        <v>127</v>
      </c>
      <c r="Y54" s="41">
        <v>8.3000000000000004E-2</v>
      </c>
      <c r="Z54" s="53">
        <v>5</v>
      </c>
      <c r="AA54" s="183">
        <f t="shared" si="0"/>
        <v>60.240963855421683</v>
      </c>
      <c r="AB54" s="1"/>
      <c r="AC54" s="4"/>
      <c r="AD54" s="3">
        <v>5</v>
      </c>
      <c r="AE54" s="1">
        <v>4</v>
      </c>
      <c r="AF54" s="1">
        <v>2</v>
      </c>
      <c r="AG54" s="1">
        <v>5</v>
      </c>
      <c r="AH54" s="1">
        <v>6</v>
      </c>
      <c r="AI54" s="1"/>
      <c r="AJ54" s="1"/>
      <c r="AK54" s="1"/>
      <c r="AL54" s="1"/>
      <c r="AM54" s="1"/>
      <c r="AN54" s="1"/>
      <c r="AO54" s="1"/>
      <c r="AP54" s="4"/>
    </row>
    <row r="55" spans="1:42" x14ac:dyDescent="0.3">
      <c r="A55" s="3"/>
      <c r="B55" s="46" t="s">
        <v>43</v>
      </c>
      <c r="C55" s="76"/>
      <c r="D55" s="16" t="s">
        <v>49</v>
      </c>
      <c r="E55" s="86">
        <v>7.3999999999999996E-2</v>
      </c>
      <c r="F55" s="13">
        <v>15</v>
      </c>
      <c r="G55" s="66">
        <v>202.702702703</v>
      </c>
      <c r="H55" s="17"/>
      <c r="I55" s="17"/>
      <c r="J55" s="1"/>
      <c r="K55" s="1"/>
      <c r="L55" s="1"/>
      <c r="M55" s="1"/>
      <c r="N55" s="1"/>
      <c r="O55" s="1"/>
      <c r="P55" s="4"/>
      <c r="R55" s="46" t="s">
        <v>43</v>
      </c>
      <c r="S55" s="69" t="s">
        <v>49</v>
      </c>
      <c r="T55" s="58">
        <v>3.5820012554600003E-2</v>
      </c>
      <c r="U55" s="38">
        <v>4.0679312019900001E-2</v>
      </c>
      <c r="V55" s="15"/>
      <c r="W55" s="54" t="s">
        <v>109</v>
      </c>
      <c r="X55" s="47" t="s">
        <v>128</v>
      </c>
      <c r="Y55" s="41">
        <v>0.16700000000000001</v>
      </c>
      <c r="Z55" s="53">
        <v>9</v>
      </c>
      <c r="AA55" s="183">
        <f t="shared" si="0"/>
        <v>53.892215568862269</v>
      </c>
      <c r="AB55" s="1"/>
      <c r="AC55" s="4"/>
      <c r="AD55" s="3">
        <v>5</v>
      </c>
      <c r="AE55" s="1">
        <v>2</v>
      </c>
      <c r="AF55" s="1">
        <v>3</v>
      </c>
      <c r="AG55" s="1">
        <v>4</v>
      </c>
      <c r="AH55" s="1">
        <v>2</v>
      </c>
      <c r="AI55" s="1">
        <v>4</v>
      </c>
      <c r="AJ55" s="1">
        <v>2</v>
      </c>
      <c r="AK55" s="1">
        <v>6</v>
      </c>
      <c r="AL55" s="1">
        <v>4</v>
      </c>
      <c r="AM55" s="1"/>
      <c r="AN55" s="1"/>
      <c r="AO55" s="1"/>
      <c r="AP55" s="4"/>
    </row>
    <row r="56" spans="1:42" x14ac:dyDescent="0.3">
      <c r="A56" s="3"/>
      <c r="B56" s="46" t="s">
        <v>43</v>
      </c>
      <c r="C56" s="76"/>
      <c r="D56" s="16" t="s">
        <v>50</v>
      </c>
      <c r="E56" s="86">
        <v>0.111</v>
      </c>
      <c r="F56" s="13">
        <v>19</v>
      </c>
      <c r="G56" s="66">
        <v>171.171171171</v>
      </c>
      <c r="H56" s="17"/>
      <c r="I56" s="17"/>
      <c r="J56" s="1"/>
      <c r="K56" s="1"/>
      <c r="L56" s="1"/>
      <c r="M56" s="1"/>
      <c r="N56" s="1"/>
      <c r="O56" s="1"/>
      <c r="P56" s="4"/>
      <c r="R56" s="46" t="s">
        <v>43</v>
      </c>
      <c r="S56" s="69" t="s">
        <v>50</v>
      </c>
      <c r="T56" s="58">
        <v>4.2678744290499997E-2</v>
      </c>
      <c r="U56" s="38">
        <v>4.3768236452000002E-2</v>
      </c>
      <c r="V56" s="15"/>
      <c r="W56" s="54" t="s">
        <v>109</v>
      </c>
      <c r="X56" s="47" t="s">
        <v>129</v>
      </c>
      <c r="Y56" s="41">
        <v>0.129</v>
      </c>
      <c r="Z56" s="53">
        <v>6</v>
      </c>
      <c r="AA56" s="183">
        <f t="shared" si="0"/>
        <v>46.511627906976742</v>
      </c>
      <c r="AB56" s="1"/>
      <c r="AC56" s="4"/>
      <c r="AD56" s="3">
        <v>2</v>
      </c>
      <c r="AE56" s="1">
        <v>4</v>
      </c>
      <c r="AF56" s="1">
        <v>3</v>
      </c>
      <c r="AG56" s="1">
        <v>7</v>
      </c>
      <c r="AH56" s="1">
        <v>4</v>
      </c>
      <c r="AI56" s="1">
        <v>8</v>
      </c>
      <c r="AJ56" s="1"/>
      <c r="AK56" s="1"/>
      <c r="AL56" s="1"/>
      <c r="AM56" s="1"/>
      <c r="AN56" s="1"/>
      <c r="AO56" s="1"/>
      <c r="AP56" s="4"/>
    </row>
    <row r="57" spans="1:42" x14ac:dyDescent="0.3">
      <c r="A57" s="3"/>
      <c r="B57" s="46" t="s">
        <v>43</v>
      </c>
      <c r="C57" s="76"/>
      <c r="D57" s="16" t="s">
        <v>51</v>
      </c>
      <c r="E57" s="86">
        <v>0.128</v>
      </c>
      <c r="F57" s="13">
        <v>41</v>
      </c>
      <c r="G57" s="66">
        <v>320.3125</v>
      </c>
      <c r="H57" s="17"/>
      <c r="I57" s="17"/>
      <c r="J57" s="1"/>
      <c r="K57" s="1"/>
      <c r="L57" s="1"/>
      <c r="M57" s="1"/>
      <c r="N57" s="1"/>
      <c r="O57" s="1"/>
      <c r="P57" s="4"/>
      <c r="R57" s="46" t="s">
        <v>43</v>
      </c>
      <c r="S57" s="69" t="s">
        <v>51</v>
      </c>
      <c r="T57" s="58">
        <v>2.7877531483000002E-2</v>
      </c>
      <c r="U57" s="38">
        <v>3.1583074734200002E-2</v>
      </c>
      <c r="V57" s="15"/>
      <c r="W57" s="54" t="s">
        <v>109</v>
      </c>
      <c r="X57" s="47" t="s">
        <v>130</v>
      </c>
      <c r="Y57" s="41">
        <v>0.218</v>
      </c>
      <c r="Z57" s="53">
        <v>13</v>
      </c>
      <c r="AA57" s="183">
        <f t="shared" si="0"/>
        <v>59.633027522935777</v>
      </c>
      <c r="AB57" s="1"/>
      <c r="AC57" s="4"/>
      <c r="AD57" s="3">
        <v>5</v>
      </c>
      <c r="AE57" s="1">
        <v>2</v>
      </c>
      <c r="AF57" s="1">
        <v>5</v>
      </c>
      <c r="AG57" s="1">
        <v>2</v>
      </c>
      <c r="AH57" s="1">
        <v>4</v>
      </c>
      <c r="AI57" s="1">
        <v>2</v>
      </c>
      <c r="AJ57" s="1">
        <v>4</v>
      </c>
      <c r="AK57" s="1">
        <v>2</v>
      </c>
      <c r="AL57" s="1">
        <v>2</v>
      </c>
      <c r="AM57" s="1">
        <v>2</v>
      </c>
      <c r="AN57" s="1">
        <v>9</v>
      </c>
      <c r="AO57" s="1">
        <v>2</v>
      </c>
      <c r="AP57" s="4">
        <v>3</v>
      </c>
    </row>
    <row r="58" spans="1:42" x14ac:dyDescent="0.3">
      <c r="A58" s="3"/>
      <c r="B58" s="46" t="s">
        <v>43</v>
      </c>
      <c r="C58" s="76"/>
      <c r="D58" s="16" t="s">
        <v>52</v>
      </c>
      <c r="E58" s="86">
        <v>3.9E-2</v>
      </c>
      <c r="F58" s="13">
        <v>18</v>
      </c>
      <c r="G58" s="66">
        <v>461.53846153799998</v>
      </c>
      <c r="H58" s="17"/>
      <c r="I58" s="17"/>
      <c r="J58" s="1"/>
      <c r="K58" s="1"/>
      <c r="L58" s="1"/>
      <c r="M58" s="1"/>
      <c r="N58" s="1"/>
      <c r="O58" s="1"/>
      <c r="P58" s="4"/>
      <c r="R58" s="46" t="s">
        <v>43</v>
      </c>
      <c r="S58" s="69" t="s">
        <v>52</v>
      </c>
      <c r="T58" s="58">
        <v>2.20967221668E-2</v>
      </c>
      <c r="U58" s="38">
        <v>2.7854084079600001E-2</v>
      </c>
      <c r="V58" s="15"/>
      <c r="W58" s="54" t="s">
        <v>109</v>
      </c>
      <c r="X58" s="47" t="s">
        <v>131</v>
      </c>
      <c r="Y58" s="41">
        <v>0.14799999999999999</v>
      </c>
      <c r="Z58" s="53">
        <v>7</v>
      </c>
      <c r="AA58" s="183">
        <f t="shared" si="0"/>
        <v>47.297297297297298</v>
      </c>
      <c r="AB58" s="1"/>
      <c r="AC58" s="4"/>
      <c r="AD58" s="3">
        <v>2</v>
      </c>
      <c r="AE58" s="1">
        <v>3</v>
      </c>
      <c r="AF58" s="1">
        <v>2</v>
      </c>
      <c r="AG58" s="1">
        <v>2</v>
      </c>
      <c r="AH58" s="1">
        <v>4</v>
      </c>
      <c r="AI58" s="1">
        <v>8</v>
      </c>
      <c r="AJ58" s="1">
        <v>4</v>
      </c>
      <c r="AK58" s="1"/>
      <c r="AL58" s="1"/>
      <c r="AM58" s="1"/>
      <c r="AN58" s="1"/>
      <c r="AO58" s="1"/>
      <c r="AP58" s="4"/>
    </row>
    <row r="59" spans="1:42" x14ac:dyDescent="0.3">
      <c r="A59" s="3"/>
      <c r="B59" s="46" t="s">
        <v>43</v>
      </c>
      <c r="C59" s="76"/>
      <c r="D59" s="16" t="s">
        <v>53</v>
      </c>
      <c r="E59" s="86">
        <v>6.8000000000000005E-2</v>
      </c>
      <c r="F59" s="13">
        <v>24</v>
      </c>
      <c r="G59" s="66">
        <v>352.94117647100001</v>
      </c>
      <c r="H59" s="17"/>
      <c r="I59" s="17"/>
      <c r="J59" s="1"/>
      <c r="K59" s="1"/>
      <c r="L59" s="1"/>
      <c r="M59" s="1"/>
      <c r="N59" s="1"/>
      <c r="O59" s="1"/>
      <c r="P59" s="4"/>
      <c r="R59" s="46" t="s">
        <v>43</v>
      </c>
      <c r="S59" s="69" t="s">
        <v>53</v>
      </c>
      <c r="T59" s="58">
        <v>2.2328430147500002E-2</v>
      </c>
      <c r="U59" s="38">
        <v>3.1068943620000001E-2</v>
      </c>
      <c r="V59" s="15"/>
      <c r="W59" s="54" t="s">
        <v>109</v>
      </c>
      <c r="X59" s="47" t="s">
        <v>132</v>
      </c>
      <c r="Y59" s="41">
        <v>8.5999999999999993E-2</v>
      </c>
      <c r="Z59" s="53">
        <v>4</v>
      </c>
      <c r="AA59" s="183">
        <f t="shared" si="0"/>
        <v>46.511627906976749</v>
      </c>
      <c r="AB59" s="1"/>
      <c r="AC59" s="4"/>
      <c r="AD59" s="3">
        <v>21</v>
      </c>
      <c r="AE59" s="1">
        <v>5</v>
      </c>
      <c r="AF59" s="1">
        <v>2</v>
      </c>
      <c r="AG59" s="1">
        <v>2</v>
      </c>
      <c r="AH59" s="1"/>
      <c r="AI59" s="1"/>
      <c r="AJ59" s="1"/>
      <c r="AK59" s="1"/>
      <c r="AL59" s="1"/>
      <c r="AM59" s="1"/>
      <c r="AN59" s="1"/>
      <c r="AO59" s="1"/>
      <c r="AP59" s="4"/>
    </row>
    <row r="60" spans="1:42" x14ac:dyDescent="0.3">
      <c r="A60" s="3"/>
      <c r="B60" s="46" t="s">
        <v>43</v>
      </c>
      <c r="C60" s="76"/>
      <c r="D60" s="16" t="s">
        <v>54</v>
      </c>
      <c r="E60" s="86">
        <v>5.2999999999999999E-2</v>
      </c>
      <c r="F60" s="13">
        <v>20</v>
      </c>
      <c r="G60" s="66">
        <v>377.358490566</v>
      </c>
      <c r="H60" s="17"/>
      <c r="I60" s="17"/>
      <c r="J60" s="1"/>
      <c r="K60" s="1"/>
      <c r="L60" s="1"/>
      <c r="M60" s="1"/>
      <c r="N60" s="1"/>
      <c r="O60" s="1"/>
      <c r="P60" s="4"/>
      <c r="R60" s="46" t="s">
        <v>43</v>
      </c>
      <c r="S60" s="69" t="s">
        <v>54</v>
      </c>
      <c r="T60" s="58">
        <v>2.0722035153200001E-2</v>
      </c>
      <c r="U60" s="38">
        <v>3.05091471068E-2</v>
      </c>
      <c r="V60" s="15"/>
      <c r="W60" s="54" t="s">
        <v>109</v>
      </c>
      <c r="X60" s="47" t="s">
        <v>133</v>
      </c>
      <c r="Y60" s="41">
        <v>3.1E-2</v>
      </c>
      <c r="Z60" s="53">
        <v>4</v>
      </c>
      <c r="AA60" s="183">
        <f t="shared" si="0"/>
        <v>129.03225806451613</v>
      </c>
      <c r="AB60" s="1"/>
      <c r="AC60" s="4"/>
      <c r="AD60" s="3">
        <v>7</v>
      </c>
      <c r="AE60" s="1">
        <v>4</v>
      </c>
      <c r="AF60" s="1">
        <v>2</v>
      </c>
      <c r="AG60" s="1">
        <v>6</v>
      </c>
      <c r="AH60" s="1"/>
      <c r="AI60" s="1"/>
      <c r="AJ60" s="1"/>
      <c r="AK60" s="1"/>
      <c r="AL60" s="1"/>
      <c r="AM60" s="1"/>
      <c r="AN60" s="1"/>
      <c r="AO60" s="1"/>
      <c r="AP60" s="4"/>
    </row>
    <row r="61" spans="1:42" x14ac:dyDescent="0.3">
      <c r="A61" s="3"/>
      <c r="B61" s="46" t="s">
        <v>43</v>
      </c>
      <c r="C61" s="76"/>
      <c r="D61" s="16" t="s">
        <v>55</v>
      </c>
      <c r="E61" s="86">
        <v>0.04</v>
      </c>
      <c r="F61" s="13">
        <v>8</v>
      </c>
      <c r="G61" s="66">
        <v>200</v>
      </c>
      <c r="H61" s="17"/>
      <c r="I61" s="17"/>
      <c r="J61" s="1"/>
      <c r="K61" s="1"/>
      <c r="L61" s="1"/>
      <c r="M61" s="1"/>
      <c r="N61" s="1"/>
      <c r="O61" s="1"/>
      <c r="P61" s="4"/>
      <c r="R61" s="46" t="s">
        <v>43</v>
      </c>
      <c r="S61" s="69" t="s">
        <v>55</v>
      </c>
      <c r="T61" s="58">
        <v>3.07622865153E-2</v>
      </c>
      <c r="U61" s="38">
        <v>4.3270223767499998E-2</v>
      </c>
      <c r="V61" s="15"/>
      <c r="W61" s="54" t="s">
        <v>109</v>
      </c>
      <c r="X61" s="47" t="s">
        <v>134</v>
      </c>
      <c r="Y61" s="41">
        <v>8.6999999999999994E-2</v>
      </c>
      <c r="Z61" s="53">
        <v>4</v>
      </c>
      <c r="AA61" s="183">
        <f t="shared" si="0"/>
        <v>45.977011494252878</v>
      </c>
      <c r="AB61" s="1"/>
      <c r="AC61" s="4"/>
      <c r="AD61" s="3">
        <v>4</v>
      </c>
      <c r="AE61" s="1">
        <v>4</v>
      </c>
      <c r="AF61" s="1">
        <v>12</v>
      </c>
      <c r="AG61" s="1">
        <v>2</v>
      </c>
      <c r="AH61" s="1"/>
      <c r="AI61" s="1"/>
      <c r="AJ61" s="1"/>
      <c r="AK61" s="1"/>
      <c r="AL61" s="1"/>
      <c r="AM61" s="1"/>
      <c r="AN61" s="1"/>
      <c r="AO61" s="1"/>
      <c r="AP61" s="4"/>
    </row>
    <row r="62" spans="1:42" x14ac:dyDescent="0.3">
      <c r="A62" s="3"/>
      <c r="B62" s="46" t="s">
        <v>43</v>
      </c>
      <c r="C62" s="76"/>
      <c r="D62" s="16" t="s">
        <v>56</v>
      </c>
      <c r="E62" s="86">
        <v>5.8999999999999997E-2</v>
      </c>
      <c r="F62" s="13">
        <v>29</v>
      </c>
      <c r="G62" s="66">
        <v>491.52542372900001</v>
      </c>
      <c r="H62" s="17"/>
      <c r="I62" s="17"/>
      <c r="J62" s="1"/>
      <c r="K62" s="1"/>
      <c r="L62" s="1"/>
      <c r="M62" s="1"/>
      <c r="N62" s="1"/>
      <c r="O62" s="1"/>
      <c r="P62" s="4"/>
      <c r="R62" s="46" t="s">
        <v>43</v>
      </c>
      <c r="S62" s="69" t="s">
        <v>56</v>
      </c>
      <c r="T62" s="58">
        <v>2.2366664443299999E-2</v>
      </c>
      <c r="U62" s="38">
        <v>2.6492358988300001E-2</v>
      </c>
      <c r="V62" s="15"/>
      <c r="W62" s="54" t="s">
        <v>109</v>
      </c>
      <c r="X62" s="47" t="s">
        <v>135</v>
      </c>
      <c r="Y62" s="41">
        <v>0.14199999999999999</v>
      </c>
      <c r="Z62" s="53">
        <v>5</v>
      </c>
      <c r="AA62" s="183">
        <f t="shared" si="0"/>
        <v>35.211267605633807</v>
      </c>
      <c r="AB62" s="1"/>
      <c r="AC62" s="4"/>
      <c r="AD62" s="3">
        <v>5</v>
      </c>
      <c r="AE62" s="1">
        <v>3</v>
      </c>
      <c r="AF62" s="1">
        <v>5</v>
      </c>
      <c r="AG62" s="1">
        <v>2</v>
      </c>
      <c r="AH62" s="1">
        <v>2</v>
      </c>
      <c r="AI62" s="1"/>
      <c r="AJ62" s="1"/>
      <c r="AK62" s="1"/>
      <c r="AL62" s="1"/>
      <c r="AM62" s="1"/>
      <c r="AN62" s="1"/>
      <c r="AO62" s="1"/>
      <c r="AP62" s="4"/>
    </row>
    <row r="63" spans="1:42" x14ac:dyDescent="0.3">
      <c r="A63" s="3"/>
      <c r="B63" s="46" t="s">
        <v>43</v>
      </c>
      <c r="C63" s="76"/>
      <c r="D63" s="16" t="s">
        <v>57</v>
      </c>
      <c r="E63" s="86">
        <v>5.7000000000000002E-2</v>
      </c>
      <c r="F63" s="13">
        <v>26</v>
      </c>
      <c r="G63" s="66">
        <v>456.140350877</v>
      </c>
      <c r="H63" s="17"/>
      <c r="I63" s="17"/>
      <c r="J63" s="1"/>
      <c r="K63" s="1"/>
      <c r="L63" s="1"/>
      <c r="M63" s="1"/>
      <c r="N63" s="1"/>
      <c r="O63" s="1"/>
      <c r="P63" s="4"/>
      <c r="R63" s="46" t="s">
        <v>43</v>
      </c>
      <c r="S63" s="69" t="s">
        <v>57</v>
      </c>
      <c r="T63" s="58">
        <v>2.3135034919999999E-2</v>
      </c>
      <c r="U63" s="38">
        <v>2.7228272025799999E-2</v>
      </c>
      <c r="V63" s="15"/>
      <c r="W63" s="54" t="s">
        <v>109</v>
      </c>
      <c r="X63" s="47" t="s">
        <v>136</v>
      </c>
      <c r="Y63" s="41">
        <v>0.09</v>
      </c>
      <c r="Z63" s="53">
        <v>7</v>
      </c>
      <c r="AA63" s="183">
        <f t="shared" si="0"/>
        <v>77.777777777777786</v>
      </c>
      <c r="AB63" s="1"/>
      <c r="AC63" s="4"/>
      <c r="AD63" s="3">
        <v>3</v>
      </c>
      <c r="AE63" s="1">
        <v>2</v>
      </c>
      <c r="AF63" s="1">
        <v>3</v>
      </c>
      <c r="AG63" s="1">
        <v>3</v>
      </c>
      <c r="AH63" s="1">
        <v>3</v>
      </c>
      <c r="AI63" s="1">
        <v>2</v>
      </c>
      <c r="AJ63" s="1">
        <v>3</v>
      </c>
      <c r="AK63" s="1"/>
      <c r="AL63" s="1"/>
      <c r="AM63" s="1"/>
      <c r="AN63" s="1"/>
      <c r="AO63" s="1"/>
      <c r="AP63" s="4"/>
    </row>
    <row r="64" spans="1:42" x14ac:dyDescent="0.3">
      <c r="A64" s="3"/>
      <c r="B64" s="46" t="s">
        <v>43</v>
      </c>
      <c r="C64" s="77"/>
      <c r="D64" s="16" t="s">
        <v>58</v>
      </c>
      <c r="E64" s="86">
        <v>2.4E-2</v>
      </c>
      <c r="F64" s="13">
        <v>11</v>
      </c>
      <c r="G64" s="66">
        <v>458.33333333299998</v>
      </c>
      <c r="H64" s="17"/>
      <c r="I64" s="17"/>
      <c r="J64" s="1"/>
      <c r="K64" s="1"/>
      <c r="L64" s="1"/>
      <c r="M64" s="1"/>
      <c r="N64" s="1"/>
      <c r="O64" s="1"/>
      <c r="P64" s="4"/>
      <c r="R64" s="46" t="s">
        <v>43</v>
      </c>
      <c r="S64" s="69" t="s">
        <v>58</v>
      </c>
      <c r="T64" s="58">
        <v>2.53058947356E-2</v>
      </c>
      <c r="U64" s="38">
        <v>2.8369040468300001E-2</v>
      </c>
      <c r="V64" s="15"/>
      <c r="W64" s="54" t="s">
        <v>109</v>
      </c>
      <c r="X64" s="47" t="s">
        <v>138</v>
      </c>
      <c r="Y64" s="41">
        <v>0.06</v>
      </c>
      <c r="Z64" s="53">
        <v>3</v>
      </c>
      <c r="AA64" s="183">
        <f t="shared" si="0"/>
        <v>50</v>
      </c>
      <c r="AB64" s="1"/>
      <c r="AC64" s="4"/>
      <c r="AD64" s="3">
        <v>2</v>
      </c>
      <c r="AE64" s="1">
        <v>4</v>
      </c>
      <c r="AF64" s="1">
        <v>6</v>
      </c>
      <c r="AG64" s="1"/>
      <c r="AH64" s="1"/>
      <c r="AI64" s="1"/>
      <c r="AJ64" s="1"/>
      <c r="AK64" s="1"/>
      <c r="AL64" s="1"/>
      <c r="AM64" s="1"/>
      <c r="AN64" s="1"/>
      <c r="AO64" s="1"/>
      <c r="AP64" s="4"/>
    </row>
    <row r="65" spans="1:42" x14ac:dyDescent="0.3">
      <c r="A65" s="3"/>
      <c r="B65" s="46" t="s">
        <v>43</v>
      </c>
      <c r="C65" s="76"/>
      <c r="D65" s="16" t="s">
        <v>59</v>
      </c>
      <c r="E65" s="86">
        <v>4.8000000000000001E-2</v>
      </c>
      <c r="F65" s="13">
        <v>15</v>
      </c>
      <c r="G65" s="66">
        <v>312.5</v>
      </c>
      <c r="H65" s="17"/>
      <c r="I65" s="17"/>
      <c r="J65" s="1"/>
      <c r="K65" s="1"/>
      <c r="L65" s="1"/>
      <c r="M65" s="1"/>
      <c r="N65" s="1"/>
      <c r="O65" s="1"/>
      <c r="P65" s="4"/>
      <c r="R65" s="46" t="s">
        <v>43</v>
      </c>
      <c r="S65" s="69" t="s">
        <v>59</v>
      </c>
      <c r="T65" s="58">
        <v>3.2138510278599999E-2</v>
      </c>
      <c r="U65" s="38">
        <v>3.3301791063999997E-2</v>
      </c>
      <c r="V65" s="15"/>
      <c r="W65" s="54" t="s">
        <v>109</v>
      </c>
      <c r="X65" s="47" t="s">
        <v>143</v>
      </c>
      <c r="Y65" s="41">
        <v>0.105</v>
      </c>
      <c r="Z65" s="53">
        <v>7</v>
      </c>
      <c r="AA65" s="183">
        <f t="shared" si="0"/>
        <v>66.666666666666671</v>
      </c>
      <c r="AB65" s="1"/>
      <c r="AC65" s="4"/>
      <c r="AD65" s="3">
        <v>2</v>
      </c>
      <c r="AE65" s="1">
        <v>2</v>
      </c>
      <c r="AF65" s="1">
        <v>2</v>
      </c>
      <c r="AG65" s="1">
        <v>4</v>
      </c>
      <c r="AH65" s="1">
        <v>9</v>
      </c>
      <c r="AI65" s="1">
        <v>4</v>
      </c>
      <c r="AJ65" s="1">
        <v>3</v>
      </c>
      <c r="AK65" s="1"/>
      <c r="AL65" s="1"/>
      <c r="AM65" s="1"/>
      <c r="AN65" s="1"/>
      <c r="AO65" s="1"/>
      <c r="AP65" s="4"/>
    </row>
    <row r="66" spans="1:42" x14ac:dyDescent="0.3">
      <c r="A66" s="3"/>
      <c r="B66" s="46" t="s">
        <v>43</v>
      </c>
      <c r="C66" s="76"/>
      <c r="D66" s="16" t="s">
        <v>60</v>
      </c>
      <c r="E66" s="86">
        <v>1.7999999999999999E-2</v>
      </c>
      <c r="F66" s="13">
        <v>13</v>
      </c>
      <c r="G66" s="66">
        <v>722.22222222200003</v>
      </c>
      <c r="H66" s="17"/>
      <c r="I66" s="17"/>
      <c r="J66" s="1"/>
      <c r="K66" s="1"/>
      <c r="L66" s="1"/>
      <c r="M66" s="1"/>
      <c r="N66" s="1"/>
      <c r="O66" s="1"/>
      <c r="P66" s="4"/>
      <c r="R66" s="46" t="s">
        <v>43</v>
      </c>
      <c r="S66" s="69" t="s">
        <v>60</v>
      </c>
      <c r="T66" s="58">
        <v>1.90739242488E-2</v>
      </c>
      <c r="U66" s="38">
        <v>2.3028547939599998E-2</v>
      </c>
      <c r="V66" s="15"/>
      <c r="W66" s="54" t="s">
        <v>109</v>
      </c>
      <c r="X66" s="47" t="s">
        <v>139</v>
      </c>
      <c r="Y66" s="41">
        <v>7.1999999999999995E-2</v>
      </c>
      <c r="Z66" s="53">
        <v>5</v>
      </c>
      <c r="AA66" s="183">
        <f t="shared" si="0"/>
        <v>69.444444444444443</v>
      </c>
      <c r="AB66" s="1"/>
      <c r="AC66" s="4"/>
      <c r="AD66" s="3">
        <v>2</v>
      </c>
      <c r="AE66" s="1">
        <v>3</v>
      </c>
      <c r="AF66" s="1">
        <v>2</v>
      </c>
      <c r="AG66" s="1">
        <v>7</v>
      </c>
      <c r="AH66" s="1">
        <v>2</v>
      </c>
      <c r="AI66" s="1"/>
      <c r="AJ66" s="1"/>
      <c r="AK66" s="1"/>
      <c r="AL66" s="1"/>
      <c r="AM66" s="1"/>
      <c r="AN66" s="1"/>
      <c r="AO66" s="1"/>
      <c r="AP66" s="4"/>
    </row>
    <row r="67" spans="1:42" x14ac:dyDescent="0.3">
      <c r="A67" s="3"/>
      <c r="B67" s="46" t="s">
        <v>43</v>
      </c>
      <c r="C67" s="76"/>
      <c r="D67" s="16" t="s">
        <v>61</v>
      </c>
      <c r="E67" s="86">
        <v>2.8000000000000001E-2</v>
      </c>
      <c r="F67" s="13">
        <v>12</v>
      </c>
      <c r="G67" s="66">
        <v>428.57142857100001</v>
      </c>
      <c r="H67" s="17"/>
      <c r="I67" s="17"/>
      <c r="J67" s="1"/>
      <c r="K67" s="1"/>
      <c r="L67" s="1"/>
      <c r="M67" s="1"/>
      <c r="N67" s="1"/>
      <c r="O67" s="1"/>
      <c r="P67" s="4"/>
      <c r="R67" s="46" t="s">
        <v>43</v>
      </c>
      <c r="S67" s="69" t="s">
        <v>61</v>
      </c>
      <c r="T67" s="58">
        <v>3.0346605489900001E-2</v>
      </c>
      <c r="U67" s="38">
        <v>3.05327422481E-2</v>
      </c>
      <c r="V67" s="15"/>
      <c r="W67" s="54" t="s">
        <v>109</v>
      </c>
      <c r="X67" s="47" t="s">
        <v>140</v>
      </c>
      <c r="Y67" s="41">
        <v>6.2E-2</v>
      </c>
      <c r="Z67" s="53">
        <v>4</v>
      </c>
      <c r="AA67" s="183">
        <f t="shared" si="0"/>
        <v>64.516129032258064</v>
      </c>
      <c r="AB67" s="1"/>
      <c r="AC67" s="4"/>
      <c r="AD67" s="3">
        <v>7</v>
      </c>
      <c r="AE67" s="1">
        <v>4</v>
      </c>
      <c r="AF67" s="1">
        <v>2</v>
      </c>
      <c r="AG67" s="1">
        <v>3</v>
      </c>
      <c r="AH67" s="1"/>
      <c r="AI67" s="1"/>
      <c r="AJ67" s="1"/>
      <c r="AK67" s="1"/>
      <c r="AL67" s="1"/>
      <c r="AM67" s="1"/>
      <c r="AN67" s="1"/>
      <c r="AO67" s="1"/>
      <c r="AP67" s="4"/>
    </row>
    <row r="68" spans="1:42" x14ac:dyDescent="0.3">
      <c r="A68" s="3"/>
      <c r="B68" s="46" t="s">
        <v>43</v>
      </c>
      <c r="C68" s="77"/>
      <c r="D68" s="16" t="s">
        <v>62</v>
      </c>
      <c r="E68" s="86">
        <v>3.4000000000000002E-2</v>
      </c>
      <c r="F68" s="13">
        <v>6</v>
      </c>
      <c r="G68" s="66">
        <v>176.47058823500001</v>
      </c>
      <c r="H68" s="17"/>
      <c r="I68" s="17"/>
      <c r="J68" s="1"/>
      <c r="K68" s="1"/>
      <c r="L68" s="1"/>
      <c r="M68" s="1"/>
      <c r="N68" s="1"/>
      <c r="O68" s="1"/>
      <c r="P68" s="4"/>
      <c r="R68" s="46" t="s">
        <v>43</v>
      </c>
      <c r="S68" s="69" t="s">
        <v>62</v>
      </c>
      <c r="T68" s="58">
        <v>5.0337840620800003E-2</v>
      </c>
      <c r="U68" s="38">
        <v>4.6175130824899997E-2</v>
      </c>
      <c r="V68" s="15"/>
      <c r="W68" s="54" t="s">
        <v>109</v>
      </c>
      <c r="X68" s="47" t="s">
        <v>141</v>
      </c>
      <c r="Y68" s="41">
        <v>9.6000000000000002E-2</v>
      </c>
      <c r="Z68" s="53">
        <v>7</v>
      </c>
      <c r="AA68" s="183">
        <f t="shared" si="0"/>
        <v>72.916666666666671</v>
      </c>
      <c r="AB68" s="1"/>
      <c r="AC68" s="4"/>
      <c r="AD68" s="3">
        <v>3</v>
      </c>
      <c r="AE68" s="1">
        <v>2</v>
      </c>
      <c r="AF68" s="1">
        <v>5</v>
      </c>
      <c r="AG68" s="1">
        <v>2</v>
      </c>
      <c r="AH68" s="1">
        <v>4</v>
      </c>
      <c r="AI68" s="1">
        <v>7</v>
      </c>
      <c r="AJ68" s="1">
        <v>12</v>
      </c>
      <c r="AK68" s="1"/>
      <c r="AL68" s="1"/>
      <c r="AM68" s="1"/>
      <c r="AN68" s="1"/>
      <c r="AO68" s="1"/>
      <c r="AP68" s="4"/>
    </row>
    <row r="69" spans="1:42" x14ac:dyDescent="0.3">
      <c r="A69" s="3"/>
      <c r="B69" s="46" t="s">
        <v>43</v>
      </c>
      <c r="C69" s="76"/>
      <c r="D69" s="16" t="s">
        <v>63</v>
      </c>
      <c r="E69" s="86">
        <v>4.3999999999999997E-2</v>
      </c>
      <c r="F69" s="13">
        <v>12</v>
      </c>
      <c r="G69" s="66">
        <v>272.72727272700001</v>
      </c>
      <c r="H69" s="17"/>
      <c r="I69" s="17"/>
      <c r="J69" s="1"/>
      <c r="K69" s="1"/>
      <c r="L69" s="1"/>
      <c r="M69" s="1"/>
      <c r="N69" s="1"/>
      <c r="O69" s="1"/>
      <c r="P69" s="4"/>
      <c r="R69" s="46" t="s">
        <v>43</v>
      </c>
      <c r="S69" s="69" t="s">
        <v>63</v>
      </c>
      <c r="T69" s="58">
        <v>2.5365081717500002E-2</v>
      </c>
      <c r="U69" s="38">
        <v>3.6431022742600003E-2</v>
      </c>
      <c r="V69" s="15"/>
      <c r="W69" s="54" t="s">
        <v>109</v>
      </c>
      <c r="X69" s="47" t="s">
        <v>142</v>
      </c>
      <c r="Y69" s="41">
        <v>6.3E-2</v>
      </c>
      <c r="Z69" s="53">
        <v>2</v>
      </c>
      <c r="AA69" s="183">
        <f t="shared" si="0"/>
        <v>31.746031746031747</v>
      </c>
      <c r="AB69" s="1"/>
      <c r="AC69" s="4"/>
      <c r="AD69" s="3">
        <v>4</v>
      </c>
      <c r="AE69" s="1">
        <v>2</v>
      </c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4"/>
    </row>
    <row r="70" spans="1:42" x14ac:dyDescent="0.3">
      <c r="A70" s="3"/>
      <c r="B70" s="46" t="s">
        <v>43</v>
      </c>
      <c r="C70" s="75"/>
      <c r="D70" s="16" t="s">
        <v>64</v>
      </c>
      <c r="E70" s="86">
        <v>6.7000000000000004E-2</v>
      </c>
      <c r="F70" s="13">
        <v>32</v>
      </c>
      <c r="G70" s="66">
        <v>477.61194029900003</v>
      </c>
      <c r="H70" s="17"/>
      <c r="I70" s="17"/>
      <c r="J70" s="1"/>
      <c r="K70" s="1"/>
      <c r="L70" s="1"/>
      <c r="M70" s="1"/>
      <c r="N70" s="1"/>
      <c r="O70" s="1"/>
      <c r="P70" s="4"/>
      <c r="R70" s="46" t="s">
        <v>43</v>
      </c>
      <c r="S70" s="69" t="s">
        <v>64</v>
      </c>
      <c r="T70" s="58">
        <v>2.5787411277099999E-2</v>
      </c>
      <c r="U70" s="38">
        <v>2.67853242969E-2</v>
      </c>
      <c r="V70" s="15"/>
      <c r="W70" s="54" t="s">
        <v>109</v>
      </c>
      <c r="X70" s="47" t="s">
        <v>144</v>
      </c>
      <c r="Y70" s="41">
        <v>0.128</v>
      </c>
      <c r="Z70" s="53">
        <v>6</v>
      </c>
      <c r="AA70" s="183">
        <f t="shared" si="0"/>
        <v>46.875</v>
      </c>
      <c r="AB70" s="1"/>
      <c r="AC70" s="4"/>
      <c r="AD70" s="3">
        <v>5</v>
      </c>
      <c r="AE70" s="1">
        <v>2</v>
      </c>
      <c r="AF70" s="1">
        <v>4</v>
      </c>
      <c r="AG70" s="1">
        <v>4</v>
      </c>
      <c r="AH70" s="1">
        <v>6</v>
      </c>
      <c r="AI70" s="1">
        <v>3</v>
      </c>
      <c r="AJ70" s="1"/>
      <c r="AK70" s="1"/>
      <c r="AL70" s="1"/>
      <c r="AM70" s="1"/>
      <c r="AN70" s="1"/>
      <c r="AO70" s="1"/>
      <c r="AP70" s="4"/>
    </row>
    <row r="71" spans="1:42" x14ac:dyDescent="0.3">
      <c r="A71" s="3"/>
      <c r="B71" s="46" t="s">
        <v>43</v>
      </c>
      <c r="C71" s="76"/>
      <c r="D71" s="16" t="s">
        <v>65</v>
      </c>
      <c r="E71" s="86">
        <v>8.4000000000000005E-2</v>
      </c>
      <c r="F71" s="13">
        <v>34</v>
      </c>
      <c r="G71" s="66">
        <v>404.76190476199997</v>
      </c>
      <c r="H71" s="17"/>
      <c r="I71" s="17"/>
      <c r="J71" s="1"/>
      <c r="K71" s="1"/>
      <c r="L71" s="1"/>
      <c r="M71" s="1"/>
      <c r="N71" s="1"/>
      <c r="O71" s="1"/>
      <c r="P71" s="4"/>
      <c r="R71" s="46" t="s">
        <v>43</v>
      </c>
      <c r="S71" s="69" t="s">
        <v>65</v>
      </c>
      <c r="T71" s="58">
        <v>2.6959003412500002E-2</v>
      </c>
      <c r="U71" s="38">
        <v>2.8535472146299999E-2</v>
      </c>
      <c r="V71" s="15"/>
      <c r="W71" s="54" t="s">
        <v>109</v>
      </c>
      <c r="X71" s="47" t="s">
        <v>145</v>
      </c>
      <c r="Y71" s="41">
        <v>0.11600000000000001</v>
      </c>
      <c r="Z71" s="53">
        <v>10</v>
      </c>
      <c r="AA71" s="183">
        <f t="shared" si="0"/>
        <v>86.206896551724128</v>
      </c>
      <c r="AB71" s="1"/>
      <c r="AC71" s="4"/>
      <c r="AD71" s="3">
        <v>2</v>
      </c>
      <c r="AE71" s="1">
        <v>2</v>
      </c>
      <c r="AF71" s="1">
        <v>4</v>
      </c>
      <c r="AG71" s="1">
        <v>2</v>
      </c>
      <c r="AH71" s="1">
        <v>13</v>
      </c>
      <c r="AI71" s="1">
        <v>5</v>
      </c>
      <c r="AJ71" s="1">
        <v>2</v>
      </c>
      <c r="AK71" s="1">
        <v>4</v>
      </c>
      <c r="AL71" s="1">
        <v>3</v>
      </c>
      <c r="AM71" s="1">
        <v>4</v>
      </c>
      <c r="AN71" s="1"/>
      <c r="AO71" s="1"/>
      <c r="AP71" s="4"/>
    </row>
    <row r="72" spans="1:42" x14ac:dyDescent="0.3">
      <c r="A72" s="3"/>
      <c r="B72" s="46" t="s">
        <v>43</v>
      </c>
      <c r="C72" s="76"/>
      <c r="D72" s="16" t="s">
        <v>66</v>
      </c>
      <c r="E72" s="86">
        <v>5.3999999999999999E-2</v>
      </c>
      <c r="F72" s="13">
        <v>20</v>
      </c>
      <c r="G72" s="66">
        <v>370.37037036999999</v>
      </c>
      <c r="H72" s="17"/>
      <c r="I72" s="17"/>
      <c r="J72" s="1"/>
      <c r="K72" s="1"/>
      <c r="L72" s="1"/>
      <c r="M72" s="1"/>
      <c r="N72" s="1"/>
      <c r="O72" s="1"/>
      <c r="P72" s="4"/>
      <c r="R72" s="46" t="s">
        <v>43</v>
      </c>
      <c r="S72" s="69" t="s">
        <v>66</v>
      </c>
      <c r="T72" s="58">
        <v>2.52984009266E-2</v>
      </c>
      <c r="U72" s="38">
        <v>3.0256851531900001E-2</v>
      </c>
      <c r="V72" s="15"/>
      <c r="W72" s="54" t="s">
        <v>109</v>
      </c>
      <c r="X72" s="47" t="s">
        <v>146</v>
      </c>
      <c r="Y72" s="41">
        <v>5.8999999999999997E-2</v>
      </c>
      <c r="Z72" s="53">
        <v>4</v>
      </c>
      <c r="AA72" s="183">
        <f t="shared" si="0"/>
        <v>67.79661016949153</v>
      </c>
      <c r="AB72" s="1"/>
      <c r="AC72" s="4"/>
      <c r="AD72" s="3">
        <v>5</v>
      </c>
      <c r="AE72" s="1">
        <v>4</v>
      </c>
      <c r="AF72" s="1">
        <v>4</v>
      </c>
      <c r="AG72" s="1">
        <v>5</v>
      </c>
      <c r="AH72" s="1"/>
      <c r="AI72" s="1"/>
      <c r="AJ72" s="1"/>
      <c r="AK72" s="1"/>
      <c r="AL72" s="1"/>
      <c r="AM72" s="1"/>
      <c r="AN72" s="1"/>
      <c r="AO72" s="1"/>
      <c r="AP72" s="4"/>
    </row>
    <row r="73" spans="1:42" x14ac:dyDescent="0.3">
      <c r="A73" s="3"/>
      <c r="B73" s="46" t="s">
        <v>43</v>
      </c>
      <c r="C73" s="76"/>
      <c r="D73" s="16" t="s">
        <v>67</v>
      </c>
      <c r="E73" s="86">
        <v>6.4000000000000001E-2</v>
      </c>
      <c r="F73" s="13">
        <v>26</v>
      </c>
      <c r="G73" s="66">
        <v>406.25</v>
      </c>
      <c r="H73" s="17"/>
      <c r="I73" s="17"/>
      <c r="J73" s="1"/>
      <c r="K73" s="1"/>
      <c r="L73" s="1"/>
      <c r="M73" s="1"/>
      <c r="N73" s="1"/>
      <c r="O73" s="1"/>
      <c r="P73" s="4"/>
      <c r="R73" s="46" t="s">
        <v>43</v>
      </c>
      <c r="S73" s="69" t="s">
        <v>67</v>
      </c>
      <c r="T73" s="58">
        <v>2.7097011772399999E-2</v>
      </c>
      <c r="U73" s="38">
        <v>2.88025569251E-2</v>
      </c>
      <c r="V73" s="15"/>
      <c r="W73" s="54" t="s">
        <v>109</v>
      </c>
      <c r="X73" s="47" t="s">
        <v>148</v>
      </c>
      <c r="Y73" s="41">
        <v>5.8999999999999997E-2</v>
      </c>
      <c r="Z73" s="53">
        <v>4</v>
      </c>
      <c r="AA73" s="183">
        <f t="shared" si="0"/>
        <v>67.79661016949153</v>
      </c>
      <c r="AB73" s="1"/>
      <c r="AC73" s="4"/>
      <c r="AD73" s="3">
        <v>3</v>
      </c>
      <c r="AE73" s="1">
        <v>4</v>
      </c>
      <c r="AF73" s="1">
        <v>4</v>
      </c>
      <c r="AG73" s="1">
        <v>14</v>
      </c>
      <c r="AH73" s="1"/>
      <c r="AI73" s="1"/>
      <c r="AJ73" s="1"/>
      <c r="AK73" s="1"/>
      <c r="AL73" s="1"/>
      <c r="AM73" s="1"/>
      <c r="AN73" s="1"/>
      <c r="AO73" s="1"/>
      <c r="AP73" s="4"/>
    </row>
    <row r="74" spans="1:42" x14ac:dyDescent="0.3">
      <c r="A74" s="3"/>
      <c r="B74" s="46" t="s">
        <v>43</v>
      </c>
      <c r="C74" s="78"/>
      <c r="D74" s="47" t="s">
        <v>68</v>
      </c>
      <c r="E74" s="87">
        <v>5.6000000000000001E-2</v>
      </c>
      <c r="F74" s="12">
        <v>30</v>
      </c>
      <c r="G74" s="66">
        <v>535.71428571399997</v>
      </c>
      <c r="H74" s="17"/>
      <c r="I74" s="17"/>
      <c r="J74" s="1"/>
      <c r="K74" s="1"/>
      <c r="L74" s="1"/>
      <c r="M74" s="1"/>
      <c r="N74" s="1"/>
      <c r="O74" s="1"/>
      <c r="P74" s="4"/>
      <c r="R74" s="46" t="s">
        <v>43</v>
      </c>
      <c r="S74" s="70" t="s">
        <v>68</v>
      </c>
      <c r="T74" s="58">
        <v>1.9871297012200001E-2</v>
      </c>
      <c r="U74" s="38">
        <v>2.5302840011699999E-2</v>
      </c>
      <c r="V74" s="15"/>
      <c r="W74" s="54" t="s">
        <v>109</v>
      </c>
      <c r="X74" s="47" t="s">
        <v>149</v>
      </c>
      <c r="Y74" s="41">
        <v>6.0999999999999999E-2</v>
      </c>
      <c r="Z74" s="53">
        <v>4</v>
      </c>
      <c r="AA74" s="183">
        <f t="shared" si="0"/>
        <v>65.573770491803273</v>
      </c>
      <c r="AB74" s="1"/>
      <c r="AC74" s="4"/>
      <c r="AD74" s="3">
        <v>4</v>
      </c>
      <c r="AE74" s="1">
        <v>2</v>
      </c>
      <c r="AF74" s="1">
        <v>4</v>
      </c>
      <c r="AG74" s="1">
        <v>3</v>
      </c>
      <c r="AH74" s="1"/>
      <c r="AI74" s="1"/>
      <c r="AJ74" s="1"/>
      <c r="AK74" s="1"/>
      <c r="AL74" s="1"/>
      <c r="AM74" s="1"/>
      <c r="AN74" s="1"/>
      <c r="AO74" s="1"/>
      <c r="AP74" s="4"/>
    </row>
    <row r="75" spans="1:42" x14ac:dyDescent="0.3">
      <c r="A75" s="3"/>
      <c r="B75" s="46" t="s">
        <v>43</v>
      </c>
      <c r="C75" s="79"/>
      <c r="D75" s="47" t="s">
        <v>69</v>
      </c>
      <c r="E75" s="87">
        <v>3.4000000000000002E-2</v>
      </c>
      <c r="F75" s="12">
        <v>14</v>
      </c>
      <c r="G75" s="66">
        <v>411.76470588199999</v>
      </c>
      <c r="H75" s="17"/>
      <c r="I75" s="17"/>
      <c r="J75" s="1"/>
      <c r="K75" s="1"/>
      <c r="L75" s="1"/>
      <c r="M75" s="1"/>
      <c r="N75" s="1"/>
      <c r="O75" s="1"/>
      <c r="P75" s="4"/>
      <c r="R75" s="46" t="s">
        <v>43</v>
      </c>
      <c r="S75" s="70" t="s">
        <v>69</v>
      </c>
      <c r="T75" s="58">
        <v>2.1012513777800002E-2</v>
      </c>
      <c r="U75" s="38">
        <v>2.95101800484E-2</v>
      </c>
      <c r="V75" s="15"/>
      <c r="W75" s="54" t="s">
        <v>109</v>
      </c>
      <c r="X75" s="47" t="s">
        <v>150</v>
      </c>
      <c r="Y75" s="41">
        <v>0.122</v>
      </c>
      <c r="Z75" s="53">
        <v>13</v>
      </c>
      <c r="AA75" s="183">
        <f t="shared" si="0"/>
        <v>106.55737704918033</v>
      </c>
      <c r="AB75" s="1"/>
      <c r="AC75" s="4"/>
      <c r="AD75" s="3">
        <v>4</v>
      </c>
      <c r="AE75" s="1">
        <v>2</v>
      </c>
      <c r="AF75" s="1">
        <v>4</v>
      </c>
      <c r="AG75" s="1">
        <v>2</v>
      </c>
      <c r="AH75" s="1">
        <v>7</v>
      </c>
      <c r="AI75" s="1">
        <v>2</v>
      </c>
      <c r="AJ75" s="1">
        <v>8</v>
      </c>
      <c r="AK75" s="1">
        <v>4</v>
      </c>
      <c r="AL75" s="1">
        <v>3</v>
      </c>
      <c r="AM75" s="1">
        <v>8</v>
      </c>
      <c r="AN75" s="1">
        <v>3</v>
      </c>
      <c r="AO75" s="1">
        <v>2</v>
      </c>
      <c r="AP75" s="4">
        <v>8</v>
      </c>
    </row>
    <row r="76" spans="1:42" x14ac:dyDescent="0.3">
      <c r="A76" s="3"/>
      <c r="B76" s="46" t="s">
        <v>43</v>
      </c>
      <c r="C76" s="78"/>
      <c r="D76" s="47" t="s">
        <v>70</v>
      </c>
      <c r="E76" s="87">
        <v>3.5000000000000003E-2</v>
      </c>
      <c r="F76" s="12">
        <v>20</v>
      </c>
      <c r="G76" s="66">
        <v>571.42857142900004</v>
      </c>
      <c r="H76" s="17"/>
      <c r="I76" s="17"/>
      <c r="J76" s="1"/>
      <c r="K76" s="1"/>
      <c r="L76" s="1"/>
      <c r="M76" s="1"/>
      <c r="N76" s="1"/>
      <c r="O76" s="1"/>
      <c r="P76" s="4"/>
      <c r="R76" s="46" t="s">
        <v>43</v>
      </c>
      <c r="S76" s="70" t="s">
        <v>70</v>
      </c>
      <c r="T76" s="58">
        <v>2.0399443279599999E-2</v>
      </c>
      <c r="U76" s="38">
        <v>2.50691598858E-2</v>
      </c>
      <c r="V76" s="15"/>
      <c r="W76" s="54" t="s">
        <v>109</v>
      </c>
      <c r="X76" s="47" t="s">
        <v>151</v>
      </c>
      <c r="Y76" s="41">
        <v>4.8000000000000001E-2</v>
      </c>
      <c r="Z76" s="53">
        <v>3</v>
      </c>
      <c r="AA76" s="183">
        <f t="shared" si="0"/>
        <v>62.5</v>
      </c>
      <c r="AB76" s="1"/>
      <c r="AC76" s="4"/>
      <c r="AD76" s="3">
        <v>6</v>
      </c>
      <c r="AE76" s="1">
        <v>8</v>
      </c>
      <c r="AF76" s="1">
        <v>2</v>
      </c>
      <c r="AG76" s="1"/>
      <c r="AH76" s="1"/>
      <c r="AI76" s="1"/>
      <c r="AJ76" s="1"/>
      <c r="AK76" s="1"/>
      <c r="AL76" s="1"/>
      <c r="AM76" s="1"/>
      <c r="AN76" s="1"/>
      <c r="AO76" s="1"/>
      <c r="AP76" s="4"/>
    </row>
    <row r="77" spans="1:42" x14ac:dyDescent="0.3">
      <c r="A77" s="3"/>
      <c r="B77" s="46" t="s">
        <v>43</v>
      </c>
      <c r="C77" s="78"/>
      <c r="D77" s="47" t="s">
        <v>71</v>
      </c>
      <c r="E77" s="87">
        <v>4.2999999999999997E-2</v>
      </c>
      <c r="F77" s="12">
        <v>10</v>
      </c>
      <c r="G77" s="66">
        <v>232.55813953500001</v>
      </c>
      <c r="H77" s="17"/>
      <c r="I77" s="17"/>
      <c r="J77" s="1"/>
      <c r="K77" s="1"/>
      <c r="L77" s="1"/>
      <c r="M77" s="1"/>
      <c r="N77" s="1"/>
      <c r="O77" s="1"/>
      <c r="P77" s="4"/>
      <c r="R77" s="46" t="s">
        <v>43</v>
      </c>
      <c r="S77" s="70" t="s">
        <v>71</v>
      </c>
      <c r="T77" s="58">
        <v>3.6107083179700003E-2</v>
      </c>
      <c r="U77" s="38">
        <v>3.9099507659500002E-2</v>
      </c>
      <c r="V77" s="15"/>
      <c r="W77" s="54" t="s">
        <v>109</v>
      </c>
      <c r="X77" s="47" t="s">
        <v>152</v>
      </c>
      <c r="Y77" s="41">
        <v>8.5999999999999993E-2</v>
      </c>
      <c r="Z77" s="53">
        <v>5</v>
      </c>
      <c r="AA77" s="183">
        <f t="shared" si="0"/>
        <v>58.139534883720934</v>
      </c>
      <c r="AB77" s="1"/>
      <c r="AC77" s="4"/>
      <c r="AD77" s="3">
        <v>2</v>
      </c>
      <c r="AE77" s="1">
        <v>10</v>
      </c>
      <c r="AF77" s="1">
        <v>2</v>
      </c>
      <c r="AG77" s="1">
        <v>5</v>
      </c>
      <c r="AH77" s="1">
        <v>6</v>
      </c>
      <c r="AI77" s="1"/>
      <c r="AJ77" s="1"/>
      <c r="AK77" s="1"/>
      <c r="AL77" s="1"/>
      <c r="AM77" s="1"/>
      <c r="AN77" s="1"/>
      <c r="AO77" s="1"/>
      <c r="AP77" s="4"/>
    </row>
    <row r="78" spans="1:42" x14ac:dyDescent="0.3">
      <c r="A78" s="3"/>
      <c r="B78" s="46" t="s">
        <v>43</v>
      </c>
      <c r="C78" s="78"/>
      <c r="D78" s="47" t="s">
        <v>72</v>
      </c>
      <c r="E78" s="87">
        <v>1.7999999999999999E-2</v>
      </c>
      <c r="F78" s="12">
        <v>6</v>
      </c>
      <c r="G78" s="66">
        <v>333.33333333299998</v>
      </c>
      <c r="H78" s="17"/>
      <c r="I78" s="17"/>
      <c r="J78" s="1"/>
      <c r="K78" s="1"/>
      <c r="L78" s="1"/>
      <c r="M78" s="1"/>
      <c r="N78" s="1"/>
      <c r="O78" s="1"/>
      <c r="P78" s="4"/>
      <c r="R78" s="46" t="s">
        <v>43</v>
      </c>
      <c r="S78" s="70" t="s">
        <v>72</v>
      </c>
      <c r="T78" s="58">
        <v>2.0501256680599999E-2</v>
      </c>
      <c r="U78" s="38">
        <v>3.5816879745099998E-2</v>
      </c>
      <c r="V78" s="15"/>
      <c r="W78" s="54" t="s">
        <v>109</v>
      </c>
      <c r="X78" s="47" t="s">
        <v>154</v>
      </c>
      <c r="Y78" s="41">
        <v>0.16</v>
      </c>
      <c r="Z78" s="53">
        <v>8</v>
      </c>
      <c r="AA78" s="183">
        <f t="shared" si="0"/>
        <v>50</v>
      </c>
      <c r="AB78" s="1"/>
      <c r="AC78" s="4"/>
      <c r="AD78" s="3">
        <v>2</v>
      </c>
      <c r="AE78" s="1">
        <v>2</v>
      </c>
      <c r="AF78" s="1">
        <v>4</v>
      </c>
      <c r="AG78" s="1">
        <v>3</v>
      </c>
      <c r="AH78" s="1">
        <v>3</v>
      </c>
      <c r="AI78" s="1">
        <v>6</v>
      </c>
      <c r="AJ78" s="1">
        <v>4</v>
      </c>
      <c r="AK78" s="1">
        <v>13</v>
      </c>
      <c r="AL78" s="1"/>
      <c r="AM78" s="1"/>
      <c r="AN78" s="1"/>
      <c r="AO78" s="1"/>
      <c r="AP78" s="4"/>
    </row>
    <row r="79" spans="1:42" x14ac:dyDescent="0.3">
      <c r="A79" s="3"/>
      <c r="B79" s="46" t="s">
        <v>43</v>
      </c>
      <c r="C79" s="80"/>
      <c r="D79" s="47" t="s">
        <v>73</v>
      </c>
      <c r="E79" s="88">
        <v>3.5999999999999997E-2</v>
      </c>
      <c r="F79" s="41">
        <v>2</v>
      </c>
      <c r="G79" s="66">
        <v>55.555555555600002</v>
      </c>
      <c r="H79" s="17"/>
      <c r="I79" s="17"/>
      <c r="J79" s="1"/>
      <c r="K79" s="1"/>
      <c r="L79" s="1"/>
      <c r="M79" s="1"/>
      <c r="N79" s="1"/>
      <c r="O79" s="1"/>
      <c r="P79" s="4"/>
      <c r="R79" s="46" t="s">
        <v>43</v>
      </c>
      <c r="S79" s="70" t="s">
        <v>73</v>
      </c>
      <c r="T79" s="58">
        <v>0.104277978161</v>
      </c>
      <c r="U79" s="38">
        <v>9.7828535426899996E-2</v>
      </c>
      <c r="V79" s="15"/>
      <c r="W79" s="54" t="s">
        <v>109</v>
      </c>
      <c r="X79" s="47" t="s">
        <v>155</v>
      </c>
      <c r="Y79" s="41">
        <v>4.2999999999999997E-2</v>
      </c>
      <c r="Z79" s="53">
        <v>4</v>
      </c>
      <c r="AA79" s="183">
        <f t="shared" ref="AA79:AA118" si="1">Z79/Y79</f>
        <v>93.023255813953497</v>
      </c>
      <c r="AB79" s="1"/>
      <c r="AC79" s="4"/>
      <c r="AD79" s="3">
        <v>5</v>
      </c>
      <c r="AE79" s="1">
        <v>4</v>
      </c>
      <c r="AF79" s="1">
        <v>3</v>
      </c>
      <c r="AG79" s="1">
        <v>4</v>
      </c>
      <c r="AH79" s="1"/>
      <c r="AI79" s="1"/>
      <c r="AJ79" s="1"/>
      <c r="AK79" s="1"/>
      <c r="AL79" s="1"/>
      <c r="AM79" s="1"/>
      <c r="AN79" s="1"/>
      <c r="AO79" s="1"/>
      <c r="AP79" s="4"/>
    </row>
    <row r="80" spans="1:42" x14ac:dyDescent="0.3">
      <c r="A80" s="3"/>
      <c r="B80" s="46" t="s">
        <v>43</v>
      </c>
      <c r="C80" s="78"/>
      <c r="D80" s="47" t="s">
        <v>74</v>
      </c>
      <c r="E80" s="87">
        <v>4.7E-2</v>
      </c>
      <c r="F80" s="12">
        <v>23</v>
      </c>
      <c r="G80" s="66">
        <v>489.36170212799999</v>
      </c>
      <c r="H80" s="17"/>
      <c r="I80" s="17"/>
      <c r="J80" s="1"/>
      <c r="K80" s="1"/>
      <c r="L80" s="1"/>
      <c r="M80" s="1"/>
      <c r="N80" s="1"/>
      <c r="O80" s="1"/>
      <c r="P80" s="4"/>
      <c r="R80" s="46" t="s">
        <v>43</v>
      </c>
      <c r="S80" s="70" t="s">
        <v>74</v>
      </c>
      <c r="T80" s="58">
        <v>2.2586512128099999E-2</v>
      </c>
      <c r="U80" s="38">
        <v>2.6752024846099998E-2</v>
      </c>
      <c r="V80" s="15"/>
      <c r="W80" s="45" t="s">
        <v>43</v>
      </c>
      <c r="X80" s="47" t="s">
        <v>45</v>
      </c>
      <c r="Y80" s="41">
        <v>4.2999999999999997E-2</v>
      </c>
      <c r="Z80" s="53">
        <v>1</v>
      </c>
      <c r="AA80" s="183">
        <f t="shared" si="1"/>
        <v>23.255813953488374</v>
      </c>
      <c r="AB80" s="1"/>
      <c r="AC80" s="4"/>
      <c r="AD80" s="3">
        <v>7</v>
      </c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4"/>
    </row>
    <row r="81" spans="1:42" x14ac:dyDescent="0.3">
      <c r="A81" s="3"/>
      <c r="B81" s="46" t="s">
        <v>43</v>
      </c>
      <c r="C81" s="78"/>
      <c r="D81" s="47" t="s">
        <v>75</v>
      </c>
      <c r="E81" s="87">
        <v>4.2000000000000003E-2</v>
      </c>
      <c r="F81" s="12">
        <v>21</v>
      </c>
      <c r="G81" s="66">
        <v>500</v>
      </c>
      <c r="H81" s="17"/>
      <c r="I81" s="17"/>
      <c r="J81" s="1"/>
      <c r="K81" s="1"/>
      <c r="L81" s="1"/>
      <c r="M81" s="1"/>
      <c r="N81" s="1"/>
      <c r="O81" s="1"/>
      <c r="P81" s="4"/>
      <c r="R81" s="46" t="s">
        <v>43</v>
      </c>
      <c r="S81" s="70" t="s">
        <v>75</v>
      </c>
      <c r="T81" s="58">
        <v>2.17416922926E-2</v>
      </c>
      <c r="U81" s="38">
        <v>2.62348086737E-2</v>
      </c>
      <c r="V81" s="15"/>
      <c r="W81" s="45" t="s">
        <v>43</v>
      </c>
      <c r="X81" s="47" t="s">
        <v>46</v>
      </c>
      <c r="Y81" s="41">
        <v>4.7E-2</v>
      </c>
      <c r="Z81" s="53">
        <v>3</v>
      </c>
      <c r="AA81" s="183">
        <f t="shared" si="1"/>
        <v>63.829787234042556</v>
      </c>
      <c r="AB81" s="1"/>
      <c r="AC81" s="4"/>
      <c r="AD81" s="3">
        <v>2</v>
      </c>
      <c r="AE81" s="1">
        <v>3</v>
      </c>
      <c r="AF81" s="1">
        <v>3</v>
      </c>
      <c r="AG81" s="1"/>
      <c r="AH81" s="1"/>
      <c r="AI81" s="1"/>
      <c r="AJ81" s="1"/>
      <c r="AK81" s="1"/>
      <c r="AL81" s="1"/>
      <c r="AM81" s="1"/>
      <c r="AN81" s="1"/>
      <c r="AO81" s="1"/>
      <c r="AP81" s="4"/>
    </row>
    <row r="82" spans="1:42" x14ac:dyDescent="0.3">
      <c r="A82" s="3"/>
      <c r="B82" s="46" t="s">
        <v>43</v>
      </c>
      <c r="C82" s="78"/>
      <c r="D82" s="47" t="s">
        <v>76</v>
      </c>
      <c r="E82" s="87">
        <v>5.8999999999999997E-2</v>
      </c>
      <c r="F82" s="12">
        <v>11</v>
      </c>
      <c r="G82" s="66">
        <v>186.44067796600001</v>
      </c>
      <c r="H82" s="17"/>
      <c r="I82" s="17"/>
      <c r="J82" s="1"/>
      <c r="K82" s="1"/>
      <c r="L82" s="1"/>
      <c r="M82" s="1"/>
      <c r="N82" s="1"/>
      <c r="O82" s="1"/>
      <c r="P82" s="4"/>
      <c r="R82" s="46" t="s">
        <v>43</v>
      </c>
      <c r="S82" s="70" t="s">
        <v>76</v>
      </c>
      <c r="T82" s="58">
        <v>3.7717642130900002E-2</v>
      </c>
      <c r="U82" s="38">
        <v>4.2837956846699998E-2</v>
      </c>
      <c r="V82" s="15"/>
      <c r="W82" s="45" t="s">
        <v>43</v>
      </c>
      <c r="X82" s="47" t="s">
        <v>48</v>
      </c>
      <c r="Y82" s="41">
        <v>9.4E-2</v>
      </c>
      <c r="Z82" s="53">
        <v>5</v>
      </c>
      <c r="AA82" s="183">
        <f t="shared" si="1"/>
        <v>53.191489361702125</v>
      </c>
      <c r="AB82" s="1"/>
      <c r="AC82" s="4"/>
      <c r="AD82" s="3">
        <v>9</v>
      </c>
      <c r="AE82" s="1">
        <v>2</v>
      </c>
      <c r="AF82" s="1">
        <v>3</v>
      </c>
      <c r="AG82" s="1">
        <v>2</v>
      </c>
      <c r="AH82" s="1">
        <v>7</v>
      </c>
      <c r="AI82" s="1"/>
      <c r="AJ82" s="1"/>
      <c r="AK82" s="1"/>
      <c r="AL82" s="1"/>
      <c r="AM82" s="1"/>
      <c r="AN82" s="1"/>
      <c r="AO82" s="1"/>
      <c r="AP82" s="4"/>
    </row>
    <row r="83" spans="1:42" x14ac:dyDescent="0.3">
      <c r="A83" s="3"/>
      <c r="B83" s="46" t="s">
        <v>43</v>
      </c>
      <c r="C83" s="78"/>
      <c r="D83" s="47" t="s">
        <v>77</v>
      </c>
      <c r="E83" s="87">
        <v>6.8000000000000005E-2</v>
      </c>
      <c r="F83" s="12">
        <v>9</v>
      </c>
      <c r="G83" s="66">
        <v>132.352941176</v>
      </c>
      <c r="H83" s="17"/>
      <c r="I83" s="17"/>
      <c r="J83" s="1"/>
      <c r="K83" s="1"/>
      <c r="L83" s="1"/>
      <c r="M83" s="1"/>
      <c r="N83" s="1"/>
      <c r="O83" s="1"/>
      <c r="P83" s="4"/>
      <c r="R83" s="46" t="s">
        <v>43</v>
      </c>
      <c r="S83" s="70" t="s">
        <v>77</v>
      </c>
      <c r="T83" s="58">
        <v>6.0913011613200001E-2</v>
      </c>
      <c r="U83" s="38">
        <v>5.2164281450699998E-2</v>
      </c>
      <c r="V83" s="15"/>
      <c r="W83" s="45" t="s">
        <v>43</v>
      </c>
      <c r="X83" s="47" t="s">
        <v>51</v>
      </c>
      <c r="Y83" s="41">
        <v>0.128</v>
      </c>
      <c r="Z83" s="53">
        <v>8</v>
      </c>
      <c r="AA83" s="183">
        <f t="shared" si="1"/>
        <v>62.5</v>
      </c>
      <c r="AB83" s="1"/>
      <c r="AC83" s="4"/>
      <c r="AD83" s="3">
        <v>5</v>
      </c>
      <c r="AE83" s="1">
        <v>7</v>
      </c>
      <c r="AF83" s="1">
        <v>2</v>
      </c>
      <c r="AG83" s="1">
        <v>4</v>
      </c>
      <c r="AH83" s="1">
        <v>7</v>
      </c>
      <c r="AI83" s="1">
        <v>4</v>
      </c>
      <c r="AJ83" s="1">
        <v>2</v>
      </c>
      <c r="AK83" s="1">
        <v>2</v>
      </c>
      <c r="AL83" s="1"/>
      <c r="AM83" s="1"/>
      <c r="AN83" s="1"/>
      <c r="AO83" s="1"/>
      <c r="AP83" s="4"/>
    </row>
    <row r="84" spans="1:42" x14ac:dyDescent="0.3">
      <c r="A84" s="3"/>
      <c r="B84" s="46" t="s">
        <v>43</v>
      </c>
      <c r="C84" s="78"/>
      <c r="D84" s="47" t="s">
        <v>78</v>
      </c>
      <c r="E84" s="87">
        <v>3.9E-2</v>
      </c>
      <c r="F84" s="12">
        <v>18</v>
      </c>
      <c r="G84" s="66">
        <v>461.53846153799998</v>
      </c>
      <c r="H84" s="17"/>
      <c r="I84" s="17"/>
      <c r="J84" s="1"/>
      <c r="K84" s="1"/>
      <c r="L84" s="1"/>
      <c r="M84" s="1"/>
      <c r="N84" s="1"/>
      <c r="O84" s="1"/>
      <c r="P84" s="4"/>
      <c r="R84" s="46" t="s">
        <v>43</v>
      </c>
      <c r="S84" s="70" t="s">
        <v>78</v>
      </c>
      <c r="T84" s="58">
        <v>1.9684793728299999E-2</v>
      </c>
      <c r="U84" s="38">
        <v>2.8055610771100001E-2</v>
      </c>
      <c r="V84" s="15"/>
      <c r="W84" s="45" t="s">
        <v>43</v>
      </c>
      <c r="X84" s="47" t="s">
        <v>53</v>
      </c>
      <c r="Y84" s="41">
        <v>6.8000000000000005E-2</v>
      </c>
      <c r="Z84" s="53">
        <v>6</v>
      </c>
      <c r="AA84" s="183">
        <f t="shared" si="1"/>
        <v>88.235294117647058</v>
      </c>
      <c r="AB84" s="1"/>
      <c r="AC84" s="4"/>
      <c r="AD84" s="3">
        <v>2</v>
      </c>
      <c r="AE84" s="1">
        <v>5</v>
      </c>
      <c r="AF84" s="1">
        <v>2</v>
      </c>
      <c r="AG84" s="1">
        <v>8</v>
      </c>
      <c r="AH84" s="1">
        <v>2</v>
      </c>
      <c r="AI84" s="1">
        <v>2</v>
      </c>
      <c r="AJ84" s="1"/>
      <c r="AK84" s="1"/>
      <c r="AL84" s="1"/>
      <c r="AM84" s="1"/>
      <c r="AN84" s="1"/>
      <c r="AO84" s="1"/>
      <c r="AP84" s="4"/>
    </row>
    <row r="85" spans="1:42" x14ac:dyDescent="0.3">
      <c r="A85" s="3"/>
      <c r="B85" s="46" t="s">
        <v>43</v>
      </c>
      <c r="C85" s="78"/>
      <c r="D85" s="47" t="s">
        <v>79</v>
      </c>
      <c r="E85" s="87">
        <v>5.6000000000000001E-2</v>
      </c>
      <c r="F85" s="12">
        <v>18</v>
      </c>
      <c r="G85" s="66">
        <v>321.42857142899999</v>
      </c>
      <c r="H85" s="17"/>
      <c r="I85" s="17"/>
      <c r="J85" s="1"/>
      <c r="K85" s="1"/>
      <c r="L85" s="1"/>
      <c r="M85" s="1"/>
      <c r="N85" s="1"/>
      <c r="O85" s="1"/>
      <c r="P85" s="4"/>
      <c r="R85" s="46" t="s">
        <v>43</v>
      </c>
      <c r="S85" s="70" t="s">
        <v>79</v>
      </c>
      <c r="T85" s="58">
        <v>2.5679759966400002E-2</v>
      </c>
      <c r="U85" s="38">
        <v>3.2451070643799998E-2</v>
      </c>
      <c r="V85" s="15"/>
      <c r="W85" s="45" t="s">
        <v>43</v>
      </c>
      <c r="X85" s="47" t="s">
        <v>56</v>
      </c>
      <c r="Y85" s="41">
        <v>5.8999999999999997E-2</v>
      </c>
      <c r="Z85" s="53">
        <v>4</v>
      </c>
      <c r="AA85" s="183">
        <f t="shared" si="1"/>
        <v>67.79661016949153</v>
      </c>
      <c r="AB85" s="1"/>
      <c r="AC85" s="4"/>
      <c r="AD85" s="3">
        <v>5</v>
      </c>
      <c r="AE85" s="1">
        <v>6</v>
      </c>
      <c r="AF85" s="1">
        <v>9</v>
      </c>
      <c r="AG85" s="1">
        <v>5</v>
      </c>
      <c r="AH85" s="1"/>
      <c r="AI85" s="1"/>
      <c r="AJ85" s="1"/>
      <c r="AK85" s="1"/>
      <c r="AL85" s="1"/>
      <c r="AM85" s="1"/>
      <c r="AN85" s="1"/>
      <c r="AO85" s="1"/>
      <c r="AP85" s="4"/>
    </row>
    <row r="86" spans="1:42" x14ac:dyDescent="0.3">
      <c r="A86" s="3"/>
      <c r="B86" s="46" t="s">
        <v>43</v>
      </c>
      <c r="C86" s="78"/>
      <c r="D86" s="47" t="s">
        <v>80</v>
      </c>
      <c r="E86" s="87">
        <v>0.05</v>
      </c>
      <c r="F86" s="12">
        <v>13</v>
      </c>
      <c r="G86" s="66">
        <v>260</v>
      </c>
      <c r="H86" s="17"/>
      <c r="I86" s="17"/>
      <c r="J86" s="1"/>
      <c r="K86" s="1"/>
      <c r="L86" s="1"/>
      <c r="M86" s="1"/>
      <c r="N86" s="1"/>
      <c r="O86" s="1"/>
      <c r="P86" s="4"/>
      <c r="R86" s="46" t="s">
        <v>43</v>
      </c>
      <c r="S86" s="70" t="s">
        <v>80</v>
      </c>
      <c r="T86" s="58">
        <v>2.9150681998699999E-2</v>
      </c>
      <c r="U86" s="38">
        <v>3.65728041037E-2</v>
      </c>
      <c r="V86" s="15"/>
      <c r="W86" s="45" t="s">
        <v>43</v>
      </c>
      <c r="X86" s="47" t="s">
        <v>64</v>
      </c>
      <c r="Y86" s="41">
        <v>6.7000000000000004E-2</v>
      </c>
      <c r="Z86" s="53">
        <v>6</v>
      </c>
      <c r="AA86" s="183">
        <f t="shared" si="1"/>
        <v>89.552238805970148</v>
      </c>
      <c r="AB86" s="1"/>
      <c r="AC86" s="4"/>
      <c r="AD86" s="3">
        <v>7</v>
      </c>
      <c r="AE86" s="1">
        <v>4</v>
      </c>
      <c r="AF86" s="1">
        <v>5</v>
      </c>
      <c r="AG86" s="1">
        <v>2</v>
      </c>
      <c r="AH86" s="1">
        <v>3</v>
      </c>
      <c r="AI86" s="1">
        <v>2</v>
      </c>
      <c r="AJ86" s="1"/>
      <c r="AK86" s="1"/>
      <c r="AL86" s="1"/>
      <c r="AM86" s="1"/>
      <c r="AN86" s="1"/>
      <c r="AO86" s="1"/>
      <c r="AP86" s="4"/>
    </row>
    <row r="87" spans="1:42" x14ac:dyDescent="0.3">
      <c r="A87" s="3"/>
      <c r="B87" s="46" t="s">
        <v>43</v>
      </c>
      <c r="C87" s="78"/>
      <c r="D87" s="47" t="s">
        <v>81</v>
      </c>
      <c r="E87" s="87">
        <v>8.5999999999999993E-2</v>
      </c>
      <c r="F87" s="12">
        <v>52</v>
      </c>
      <c r="G87" s="66">
        <v>604.65116279100005</v>
      </c>
      <c r="H87" s="17"/>
      <c r="I87" s="17"/>
      <c r="J87" s="1"/>
      <c r="K87" s="1"/>
      <c r="L87" s="1"/>
      <c r="M87" s="1"/>
      <c r="N87" s="1"/>
      <c r="O87" s="1"/>
      <c r="P87" s="4"/>
      <c r="R87" s="46" t="s">
        <v>43</v>
      </c>
      <c r="S87" s="70" t="s">
        <v>81</v>
      </c>
      <c r="T87" s="58">
        <v>1.9343497180099999E-2</v>
      </c>
      <c r="U87" s="38">
        <v>2.37759523748E-2</v>
      </c>
      <c r="V87" s="15"/>
      <c r="W87" s="45" t="s">
        <v>43</v>
      </c>
      <c r="X87" s="47" t="s">
        <v>66</v>
      </c>
      <c r="Y87" s="41">
        <v>5.3999999999999999E-2</v>
      </c>
      <c r="Z87" s="53">
        <v>3</v>
      </c>
      <c r="AA87" s="183">
        <f t="shared" si="1"/>
        <v>55.555555555555557</v>
      </c>
      <c r="AB87" s="1"/>
      <c r="AC87" s="4"/>
      <c r="AD87" s="3">
        <v>9</v>
      </c>
      <c r="AE87" s="1">
        <v>2</v>
      </c>
      <c r="AF87" s="1">
        <v>5</v>
      </c>
      <c r="AG87" s="1"/>
      <c r="AH87" s="1"/>
      <c r="AI87" s="1"/>
      <c r="AJ87" s="1"/>
      <c r="AK87" s="1"/>
      <c r="AL87" s="1"/>
      <c r="AM87" s="1"/>
      <c r="AN87" s="1"/>
      <c r="AO87" s="1"/>
      <c r="AP87" s="4"/>
    </row>
    <row r="88" spans="1:42" x14ac:dyDescent="0.3">
      <c r="A88" s="3"/>
      <c r="B88" s="46" t="s">
        <v>43</v>
      </c>
      <c r="C88" s="78"/>
      <c r="D88" s="47" t="s">
        <v>82</v>
      </c>
      <c r="E88" s="87">
        <v>5.8999999999999997E-2</v>
      </c>
      <c r="F88" s="12">
        <v>9</v>
      </c>
      <c r="G88" s="66">
        <v>152.54237288100001</v>
      </c>
      <c r="H88" s="17"/>
      <c r="I88" s="17"/>
      <c r="J88" s="1"/>
      <c r="K88" s="1"/>
      <c r="L88" s="1"/>
      <c r="M88" s="1"/>
      <c r="N88" s="1"/>
      <c r="O88" s="1"/>
      <c r="P88" s="4"/>
      <c r="R88" s="46" t="s">
        <v>43</v>
      </c>
      <c r="S88" s="70" t="s">
        <v>82</v>
      </c>
      <c r="T88" s="58">
        <v>4.27975655498E-2</v>
      </c>
      <c r="U88" s="38">
        <v>4.8428171325100001E-2</v>
      </c>
      <c r="V88" s="15"/>
      <c r="W88" s="45" t="s">
        <v>43</v>
      </c>
      <c r="X88" s="47" t="s">
        <v>68</v>
      </c>
      <c r="Y88" s="41">
        <v>5.6000000000000001E-2</v>
      </c>
      <c r="Z88" s="53">
        <v>8</v>
      </c>
      <c r="AA88" s="183">
        <f t="shared" si="1"/>
        <v>142.85714285714286</v>
      </c>
      <c r="AB88" s="1"/>
      <c r="AC88" s="4"/>
      <c r="AD88" s="3">
        <v>9</v>
      </c>
      <c r="AE88" s="1">
        <v>5</v>
      </c>
      <c r="AF88" s="1">
        <v>2</v>
      </c>
      <c r="AG88" s="1">
        <v>2</v>
      </c>
      <c r="AH88" s="1">
        <v>2</v>
      </c>
      <c r="AI88" s="1">
        <v>4</v>
      </c>
      <c r="AJ88" s="1">
        <v>3</v>
      </c>
      <c r="AK88" s="1">
        <v>2</v>
      </c>
      <c r="AL88" s="1"/>
      <c r="AM88" s="1"/>
      <c r="AN88" s="1"/>
      <c r="AO88" s="1"/>
      <c r="AP88" s="4"/>
    </row>
    <row r="89" spans="1:42" x14ac:dyDescent="0.3">
      <c r="A89" s="3"/>
      <c r="B89" s="46" t="s">
        <v>43</v>
      </c>
      <c r="C89" s="78"/>
      <c r="D89" s="47" t="s">
        <v>83</v>
      </c>
      <c r="E89" s="87">
        <v>5.0999999999999997E-2</v>
      </c>
      <c r="F89" s="12">
        <v>29</v>
      </c>
      <c r="G89" s="66">
        <v>568.62745098000005</v>
      </c>
      <c r="H89" s="17"/>
      <c r="I89" s="17"/>
      <c r="J89" s="1"/>
      <c r="K89" s="1"/>
      <c r="L89" s="1"/>
      <c r="M89" s="1"/>
      <c r="N89" s="1"/>
      <c r="O89" s="1"/>
      <c r="P89" s="4"/>
      <c r="R89" s="46" t="s">
        <v>43</v>
      </c>
      <c r="S89" s="70" t="s">
        <v>83</v>
      </c>
      <c r="T89" s="58">
        <v>2.0631587230200001E-2</v>
      </c>
      <c r="U89" s="38">
        <v>2.47611671733E-2</v>
      </c>
      <c r="V89" s="15"/>
      <c r="W89" s="45" t="s">
        <v>43</v>
      </c>
      <c r="X89" s="47" t="s">
        <v>69</v>
      </c>
      <c r="Y89" s="41">
        <v>3.4000000000000002E-2</v>
      </c>
      <c r="Z89" s="53">
        <v>3</v>
      </c>
      <c r="AA89" s="183">
        <f t="shared" si="1"/>
        <v>88.235294117647058</v>
      </c>
      <c r="AB89" s="1"/>
      <c r="AC89" s="4"/>
      <c r="AD89" s="3">
        <v>8</v>
      </c>
      <c r="AE89" s="1">
        <v>2</v>
      </c>
      <c r="AF89" s="1">
        <v>2</v>
      </c>
      <c r="AG89" s="1"/>
      <c r="AH89" s="1"/>
      <c r="AI89" s="1"/>
      <c r="AJ89" s="1"/>
      <c r="AK89" s="1"/>
      <c r="AL89" s="1"/>
      <c r="AM89" s="1"/>
      <c r="AN89" s="1"/>
      <c r="AO89" s="1"/>
      <c r="AP89" s="4"/>
    </row>
    <row r="90" spans="1:42" x14ac:dyDescent="0.3">
      <c r="A90" s="3"/>
      <c r="B90" s="46" t="s">
        <v>43</v>
      </c>
      <c r="C90" s="78"/>
      <c r="D90" s="47" t="s">
        <v>84</v>
      </c>
      <c r="E90" s="87">
        <v>0.114</v>
      </c>
      <c r="F90" s="12">
        <v>30</v>
      </c>
      <c r="G90" s="66">
        <v>263.15789473699999</v>
      </c>
      <c r="H90" s="17"/>
      <c r="I90" s="17"/>
      <c r="J90" s="1"/>
      <c r="K90" s="1"/>
      <c r="L90" s="1"/>
      <c r="M90" s="1"/>
      <c r="N90" s="1"/>
      <c r="O90" s="1"/>
      <c r="P90" s="4"/>
      <c r="R90" s="46" t="s">
        <v>43</v>
      </c>
      <c r="S90" s="70" t="s">
        <v>84</v>
      </c>
      <c r="T90" s="58">
        <v>2.7252141385500001E-2</v>
      </c>
      <c r="U90" s="38">
        <v>3.5062651791200002E-2</v>
      </c>
      <c r="V90" s="15"/>
      <c r="W90" s="45" t="s">
        <v>43</v>
      </c>
      <c r="X90" s="47" t="s">
        <v>70</v>
      </c>
      <c r="Y90" s="41">
        <v>3.5000000000000003E-2</v>
      </c>
      <c r="Z90" s="53">
        <v>3</v>
      </c>
      <c r="AA90" s="183">
        <f t="shared" si="1"/>
        <v>85.714285714285708</v>
      </c>
      <c r="AB90" s="1"/>
      <c r="AC90" s="4"/>
      <c r="AD90" s="3">
        <v>5</v>
      </c>
      <c r="AE90" s="1">
        <v>5</v>
      </c>
      <c r="AF90" s="1">
        <v>8</v>
      </c>
      <c r="AG90" s="1"/>
      <c r="AH90" s="1"/>
      <c r="AI90" s="1"/>
      <c r="AJ90" s="1"/>
      <c r="AK90" s="1"/>
      <c r="AL90" s="1"/>
      <c r="AM90" s="1"/>
      <c r="AN90" s="1"/>
      <c r="AO90" s="1"/>
      <c r="AP90" s="4"/>
    </row>
    <row r="91" spans="1:42" x14ac:dyDescent="0.3">
      <c r="A91" s="3"/>
      <c r="B91" s="46" t="s">
        <v>43</v>
      </c>
      <c r="C91" s="78"/>
      <c r="D91" s="47" t="s">
        <v>85</v>
      </c>
      <c r="E91" s="87">
        <v>2.7E-2</v>
      </c>
      <c r="F91" s="12">
        <v>15</v>
      </c>
      <c r="G91" s="66">
        <v>555.55555555599994</v>
      </c>
      <c r="H91" s="17"/>
      <c r="I91" s="17"/>
      <c r="J91" s="1"/>
      <c r="K91" s="1"/>
      <c r="L91" s="1"/>
      <c r="M91" s="1"/>
      <c r="N91" s="1"/>
      <c r="O91" s="1"/>
      <c r="P91" s="4"/>
      <c r="R91" s="46" t="s">
        <v>43</v>
      </c>
      <c r="S91" s="70" t="s">
        <v>85</v>
      </c>
      <c r="T91" s="58">
        <v>1.9643865973599999E-2</v>
      </c>
      <c r="U91" s="38">
        <v>2.61620636989E-2</v>
      </c>
      <c r="V91" s="15"/>
      <c r="W91" s="45" t="s">
        <v>43</v>
      </c>
      <c r="X91" s="47" t="s">
        <v>74</v>
      </c>
      <c r="Y91" s="41">
        <v>4.7E-2</v>
      </c>
      <c r="Z91" s="53">
        <v>4</v>
      </c>
      <c r="AA91" s="183">
        <f t="shared" si="1"/>
        <v>85.106382978723403</v>
      </c>
      <c r="AB91" s="1"/>
      <c r="AC91" s="4"/>
      <c r="AD91" s="3">
        <v>7</v>
      </c>
      <c r="AE91" s="1">
        <v>2</v>
      </c>
      <c r="AF91" s="1">
        <v>6</v>
      </c>
      <c r="AG91" s="1">
        <v>3</v>
      </c>
      <c r="AH91" s="1"/>
      <c r="AI91" s="1"/>
      <c r="AJ91" s="1"/>
      <c r="AK91" s="1"/>
      <c r="AL91" s="1"/>
      <c r="AM91" s="1"/>
      <c r="AN91" s="1"/>
      <c r="AO91" s="1"/>
      <c r="AP91" s="4"/>
    </row>
    <row r="92" spans="1:42" x14ac:dyDescent="0.3">
      <c r="A92" s="3"/>
      <c r="B92" s="46" t="s">
        <v>43</v>
      </c>
      <c r="C92" s="78"/>
      <c r="D92" s="47" t="s">
        <v>86</v>
      </c>
      <c r="E92" s="87">
        <v>4.1000000000000002E-2</v>
      </c>
      <c r="F92" s="12">
        <v>5</v>
      </c>
      <c r="G92" s="66">
        <v>121.95121951199999</v>
      </c>
      <c r="H92" s="17"/>
      <c r="I92" s="17"/>
      <c r="J92" s="1"/>
      <c r="K92" s="1"/>
      <c r="L92" s="1"/>
      <c r="M92" s="1"/>
      <c r="N92" s="1"/>
      <c r="O92" s="1"/>
      <c r="P92" s="4"/>
      <c r="R92" s="46" t="s">
        <v>43</v>
      </c>
      <c r="S92" s="70" t="s">
        <v>86</v>
      </c>
      <c r="T92" s="58">
        <v>1.7563784527500001E-2</v>
      </c>
      <c r="U92" s="38">
        <v>5.8484745127799997E-2</v>
      </c>
      <c r="V92" s="15"/>
      <c r="W92" s="45" t="s">
        <v>43</v>
      </c>
      <c r="X92" s="47" t="s">
        <v>75</v>
      </c>
      <c r="Y92" s="41">
        <v>4.2000000000000003E-2</v>
      </c>
      <c r="Z92" s="53">
        <v>4</v>
      </c>
      <c r="AA92" s="183">
        <f t="shared" si="1"/>
        <v>95.238095238095227</v>
      </c>
      <c r="AB92" s="1"/>
      <c r="AC92" s="4"/>
      <c r="AD92" s="3">
        <v>5</v>
      </c>
      <c r="AE92" s="1">
        <v>8</v>
      </c>
      <c r="AF92" s="1">
        <v>3</v>
      </c>
      <c r="AG92" s="1">
        <v>2</v>
      </c>
      <c r="AH92" s="1"/>
      <c r="AI92" s="1"/>
      <c r="AJ92" s="1"/>
      <c r="AK92" s="1"/>
      <c r="AL92" s="1"/>
      <c r="AM92" s="1"/>
      <c r="AN92" s="1"/>
      <c r="AO92" s="1"/>
      <c r="AP92" s="4"/>
    </row>
    <row r="93" spans="1:42" x14ac:dyDescent="0.3">
      <c r="A93" s="3"/>
      <c r="B93" s="46" t="s">
        <v>43</v>
      </c>
      <c r="C93" s="79"/>
      <c r="D93" s="47" t="s">
        <v>87</v>
      </c>
      <c r="E93" s="87">
        <v>0.05</v>
      </c>
      <c r="F93" s="12">
        <v>25</v>
      </c>
      <c r="G93" s="66">
        <v>500</v>
      </c>
      <c r="H93" s="17"/>
      <c r="I93" s="17"/>
      <c r="J93" s="1"/>
      <c r="K93" s="1"/>
      <c r="L93" s="1"/>
      <c r="M93" s="1"/>
      <c r="N93" s="1"/>
      <c r="O93" s="1"/>
      <c r="P93" s="4"/>
      <c r="R93" s="46" t="s">
        <v>43</v>
      </c>
      <c r="S93" s="70" t="s">
        <v>87</v>
      </c>
      <c r="T93" s="58">
        <v>1.93516999276E-2</v>
      </c>
      <c r="U93" s="38">
        <v>2.6232507777400001E-2</v>
      </c>
      <c r="V93" s="15"/>
      <c r="W93" s="45" t="s">
        <v>43</v>
      </c>
      <c r="X93" s="47" t="s">
        <v>79</v>
      </c>
      <c r="Y93" s="41">
        <v>5.6000000000000001E-2</v>
      </c>
      <c r="Z93" s="53">
        <v>3</v>
      </c>
      <c r="AA93" s="183">
        <f t="shared" si="1"/>
        <v>53.571428571428569</v>
      </c>
      <c r="AB93" s="1"/>
      <c r="AC93" s="4"/>
      <c r="AD93" s="3">
        <v>6</v>
      </c>
      <c r="AE93" s="1">
        <v>4</v>
      </c>
      <c r="AF93" s="1">
        <v>2</v>
      </c>
      <c r="AG93" s="1"/>
      <c r="AH93" s="1"/>
      <c r="AI93" s="1"/>
      <c r="AJ93" s="1"/>
      <c r="AK93" s="1"/>
      <c r="AL93" s="1"/>
      <c r="AM93" s="1"/>
      <c r="AN93" s="1"/>
      <c r="AO93" s="1"/>
      <c r="AP93" s="4"/>
    </row>
    <row r="94" spans="1:42" x14ac:dyDescent="0.3">
      <c r="A94" s="3"/>
      <c r="B94" s="46" t="s">
        <v>43</v>
      </c>
      <c r="C94" s="78"/>
      <c r="D94" s="47" t="s">
        <v>88</v>
      </c>
      <c r="E94" s="87">
        <v>2.9000000000000001E-2</v>
      </c>
      <c r="F94" s="12">
        <v>5</v>
      </c>
      <c r="G94" s="66">
        <v>172.41379310299999</v>
      </c>
      <c r="H94" s="17"/>
      <c r="I94" s="17"/>
      <c r="J94" s="1"/>
      <c r="K94" s="1"/>
      <c r="L94" s="1"/>
      <c r="M94" s="1"/>
      <c r="N94" s="1"/>
      <c r="O94" s="1"/>
      <c r="P94" s="4"/>
      <c r="R94" s="46" t="s">
        <v>43</v>
      </c>
      <c r="S94" s="70" t="s">
        <v>88</v>
      </c>
      <c r="T94" s="58">
        <v>4.7868667472900001E-2</v>
      </c>
      <c r="U94" s="38">
        <v>4.9451275941800002E-2</v>
      </c>
      <c r="V94" s="15"/>
      <c r="W94" s="45" t="s">
        <v>43</v>
      </c>
      <c r="X94" s="47" t="s">
        <v>81</v>
      </c>
      <c r="Y94" s="41">
        <v>8.5999999999999993E-2</v>
      </c>
      <c r="Z94" s="53">
        <v>9</v>
      </c>
      <c r="AA94" s="183">
        <f t="shared" si="1"/>
        <v>104.65116279069768</v>
      </c>
      <c r="AB94" s="1"/>
      <c r="AC94" s="4"/>
      <c r="AD94" s="3">
        <v>2</v>
      </c>
      <c r="AE94" s="1">
        <v>11</v>
      </c>
      <c r="AF94" s="1">
        <v>2</v>
      </c>
      <c r="AG94" s="1">
        <v>3</v>
      </c>
      <c r="AH94" s="1">
        <v>9</v>
      </c>
      <c r="AI94" s="1">
        <v>6</v>
      </c>
      <c r="AJ94" s="1">
        <v>4</v>
      </c>
      <c r="AK94" s="1">
        <v>5</v>
      </c>
      <c r="AL94" s="1">
        <v>7</v>
      </c>
      <c r="AM94" s="1"/>
      <c r="AN94" s="1"/>
      <c r="AO94" s="1"/>
      <c r="AP94" s="4"/>
    </row>
    <row r="95" spans="1:42" x14ac:dyDescent="0.3">
      <c r="A95" s="3"/>
      <c r="B95" s="46" t="s">
        <v>43</v>
      </c>
      <c r="C95" s="78"/>
      <c r="D95" s="47" t="s">
        <v>89</v>
      </c>
      <c r="E95" s="87">
        <v>0.10100000000000001</v>
      </c>
      <c r="F95" s="12">
        <v>49</v>
      </c>
      <c r="G95" s="66">
        <v>485.14851485100002</v>
      </c>
      <c r="H95" s="17"/>
      <c r="I95" s="17"/>
      <c r="J95" s="1"/>
      <c r="K95" s="1"/>
      <c r="L95" s="1"/>
      <c r="M95" s="1"/>
      <c r="N95" s="1"/>
      <c r="O95" s="1"/>
      <c r="P95" s="4"/>
      <c r="R95" s="46" t="s">
        <v>43</v>
      </c>
      <c r="S95" s="70" t="s">
        <v>89</v>
      </c>
      <c r="T95" s="58">
        <v>2.0127308859299999E-2</v>
      </c>
      <c r="U95" s="38">
        <v>2.60403282273E-2</v>
      </c>
      <c r="V95" s="15"/>
      <c r="W95" s="45" t="s">
        <v>43</v>
      </c>
      <c r="X95" s="47" t="s">
        <v>84</v>
      </c>
      <c r="Y95" s="41">
        <v>0.114</v>
      </c>
      <c r="Z95" s="53">
        <v>8</v>
      </c>
      <c r="AA95" s="183">
        <f t="shared" si="1"/>
        <v>70.175438596491219</v>
      </c>
      <c r="AB95" s="1"/>
      <c r="AC95" s="4"/>
      <c r="AD95" s="3">
        <v>3</v>
      </c>
      <c r="AE95" s="1">
        <v>5</v>
      </c>
      <c r="AF95" s="1">
        <v>3</v>
      </c>
      <c r="AG95" s="1">
        <v>5</v>
      </c>
      <c r="AH95" s="1">
        <v>2</v>
      </c>
      <c r="AI95" s="1">
        <v>3</v>
      </c>
      <c r="AJ95" s="1">
        <v>2</v>
      </c>
      <c r="AK95" s="1">
        <v>2</v>
      </c>
      <c r="AL95" s="1"/>
      <c r="AM95" s="1"/>
      <c r="AN95" s="1"/>
      <c r="AO95" s="1"/>
      <c r="AP95" s="4"/>
    </row>
    <row r="96" spans="1:42" x14ac:dyDescent="0.3">
      <c r="A96" s="3"/>
      <c r="B96" s="46" t="s">
        <v>43</v>
      </c>
      <c r="C96" s="78"/>
      <c r="D96" s="47" t="s">
        <v>90</v>
      </c>
      <c r="E96" s="87">
        <v>4.4999999999999998E-2</v>
      </c>
      <c r="F96" s="12">
        <v>10</v>
      </c>
      <c r="G96" s="66">
        <v>222.222222222</v>
      </c>
      <c r="H96" s="17"/>
      <c r="I96" s="17"/>
      <c r="J96" s="1"/>
      <c r="K96" s="1"/>
      <c r="L96" s="1"/>
      <c r="M96" s="1"/>
      <c r="N96" s="1"/>
      <c r="O96" s="1"/>
      <c r="P96" s="4"/>
      <c r="R96" s="46" t="s">
        <v>43</v>
      </c>
      <c r="S96" s="70" t="s">
        <v>90</v>
      </c>
      <c r="T96" s="58">
        <v>2.4800200709399998E-2</v>
      </c>
      <c r="U96" s="38">
        <v>4.0700143060700002E-2</v>
      </c>
      <c r="V96" s="15"/>
      <c r="W96" s="45" t="s">
        <v>43</v>
      </c>
      <c r="X96" s="47" t="s">
        <v>86</v>
      </c>
      <c r="Y96" s="41">
        <v>4.1000000000000002E-2</v>
      </c>
      <c r="Z96" s="53">
        <v>2</v>
      </c>
      <c r="AA96" s="183">
        <f t="shared" si="1"/>
        <v>48.780487804878049</v>
      </c>
      <c r="AB96" s="1"/>
      <c r="AC96" s="4"/>
      <c r="AD96" s="3">
        <v>2</v>
      </c>
      <c r="AE96" s="1">
        <v>2</v>
      </c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4"/>
    </row>
    <row r="97" spans="1:42" x14ac:dyDescent="0.3">
      <c r="A97" s="3"/>
      <c r="B97" s="46" t="s">
        <v>43</v>
      </c>
      <c r="C97" s="78"/>
      <c r="D97" s="47" t="s">
        <v>91</v>
      </c>
      <c r="E97" s="87">
        <v>5.8000000000000003E-2</v>
      </c>
      <c r="F97" s="12">
        <v>26</v>
      </c>
      <c r="G97" s="66">
        <v>448.27586206900003</v>
      </c>
      <c r="H97" s="17"/>
      <c r="I97" s="17"/>
      <c r="J97" s="1"/>
      <c r="K97" s="1"/>
      <c r="L97" s="1"/>
      <c r="M97" s="1"/>
      <c r="N97" s="1"/>
      <c r="O97" s="1"/>
      <c r="P97" s="4"/>
      <c r="R97" s="46" t="s">
        <v>43</v>
      </c>
      <c r="S97" s="70" t="s">
        <v>91</v>
      </c>
      <c r="T97" s="58">
        <v>2.4709236101099999E-2</v>
      </c>
      <c r="U97" s="38">
        <v>2.7857605002200001E-2</v>
      </c>
      <c r="V97" s="15"/>
      <c r="W97" s="45" t="s">
        <v>43</v>
      </c>
      <c r="X97" s="47" t="s">
        <v>96</v>
      </c>
      <c r="Y97" s="41">
        <v>8.6999999999999994E-2</v>
      </c>
      <c r="Z97" s="53">
        <v>5</v>
      </c>
      <c r="AA97" s="183">
        <f t="shared" si="1"/>
        <v>57.471264367816097</v>
      </c>
      <c r="AB97" s="1"/>
      <c r="AC97" s="4"/>
      <c r="AD97" s="3">
        <v>13</v>
      </c>
      <c r="AE97" s="1">
        <v>3</v>
      </c>
      <c r="AF97" s="1">
        <v>2</v>
      </c>
      <c r="AG97" s="1">
        <v>7</v>
      </c>
      <c r="AH97" s="1">
        <v>5</v>
      </c>
      <c r="AI97" s="1"/>
      <c r="AJ97" s="1"/>
      <c r="AK97" s="1"/>
      <c r="AL97" s="1"/>
      <c r="AM97" s="1"/>
      <c r="AN97" s="1"/>
      <c r="AO97" s="1"/>
      <c r="AP97" s="4"/>
    </row>
    <row r="98" spans="1:42" x14ac:dyDescent="0.3">
      <c r="A98" s="3"/>
      <c r="B98" s="46" t="s">
        <v>43</v>
      </c>
      <c r="C98" s="78"/>
      <c r="D98" s="47" t="s">
        <v>92</v>
      </c>
      <c r="E98" s="87">
        <v>5.2999999999999999E-2</v>
      </c>
      <c r="F98" s="12">
        <v>24</v>
      </c>
      <c r="G98" s="66">
        <v>452.830188679</v>
      </c>
      <c r="H98" s="17"/>
      <c r="I98" s="17"/>
      <c r="J98" s="1"/>
      <c r="K98" s="1"/>
      <c r="L98" s="1"/>
      <c r="M98" s="1"/>
      <c r="N98" s="1"/>
      <c r="O98" s="1"/>
      <c r="P98" s="4"/>
      <c r="R98" s="46" t="s">
        <v>43</v>
      </c>
      <c r="S98" s="70" t="s">
        <v>92</v>
      </c>
      <c r="T98" s="58">
        <v>1.9275868783E-2</v>
      </c>
      <c r="U98" s="38">
        <v>2.7803334638499998E-2</v>
      </c>
      <c r="V98" s="15"/>
      <c r="W98" s="45" t="s">
        <v>43</v>
      </c>
      <c r="X98" s="47" t="s">
        <v>89</v>
      </c>
      <c r="Y98" s="41">
        <v>0.10100000000000001</v>
      </c>
      <c r="Z98" s="53">
        <v>11</v>
      </c>
      <c r="AA98" s="183">
        <f t="shared" si="1"/>
        <v>108.9108910891089</v>
      </c>
      <c r="AB98" s="1"/>
      <c r="AC98" s="4"/>
      <c r="AD98" s="3">
        <v>3</v>
      </c>
      <c r="AE98" s="1">
        <v>2</v>
      </c>
      <c r="AF98" s="1">
        <v>2</v>
      </c>
      <c r="AG98" s="1">
        <v>6</v>
      </c>
      <c r="AH98" s="1">
        <v>4</v>
      </c>
      <c r="AI98" s="1">
        <v>4</v>
      </c>
      <c r="AJ98" s="1">
        <v>4</v>
      </c>
      <c r="AK98" s="1">
        <v>3</v>
      </c>
      <c r="AL98" s="1">
        <v>5</v>
      </c>
      <c r="AM98" s="1">
        <v>2</v>
      </c>
      <c r="AN98" s="1">
        <v>8</v>
      </c>
      <c r="AO98" s="1"/>
      <c r="AP98" s="4"/>
    </row>
    <row r="99" spans="1:42" x14ac:dyDescent="0.3">
      <c r="A99" s="3"/>
      <c r="B99" s="46" t="s">
        <v>43</v>
      </c>
      <c r="C99" s="78"/>
      <c r="D99" s="47" t="s">
        <v>93</v>
      </c>
      <c r="E99" s="87">
        <v>3.1E-2</v>
      </c>
      <c r="F99" s="12">
        <v>16</v>
      </c>
      <c r="G99" s="66">
        <v>516.12903225800005</v>
      </c>
      <c r="H99" s="17"/>
      <c r="I99" s="17"/>
      <c r="J99" s="1"/>
      <c r="K99" s="1"/>
      <c r="L99" s="1"/>
      <c r="M99" s="1"/>
      <c r="N99" s="1"/>
      <c r="O99" s="1"/>
      <c r="P99" s="4"/>
      <c r="R99" s="46" t="s">
        <v>43</v>
      </c>
      <c r="S99" s="70" t="s">
        <v>93</v>
      </c>
      <c r="T99" s="58">
        <v>2.0261520767599999E-2</v>
      </c>
      <c r="U99" s="38">
        <v>2.6371986477600001E-2</v>
      </c>
      <c r="V99" s="15"/>
      <c r="W99" s="45" t="s">
        <v>43</v>
      </c>
      <c r="X99" s="47" t="s">
        <v>90</v>
      </c>
      <c r="Y99" s="41">
        <v>4.4999999999999998E-2</v>
      </c>
      <c r="Z99" s="53">
        <v>2</v>
      </c>
      <c r="AA99" s="183">
        <f t="shared" si="1"/>
        <v>44.444444444444443</v>
      </c>
      <c r="AB99" s="1"/>
      <c r="AC99" s="4"/>
      <c r="AD99" s="3">
        <v>2</v>
      </c>
      <c r="AE99" s="1">
        <v>7</v>
      </c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4"/>
    </row>
    <row r="100" spans="1:42" x14ac:dyDescent="0.3">
      <c r="A100" s="3"/>
      <c r="B100" s="46" t="s">
        <v>43</v>
      </c>
      <c r="C100" s="78"/>
      <c r="D100" s="47" t="s">
        <v>94</v>
      </c>
      <c r="E100" s="87">
        <v>7.9000000000000001E-2</v>
      </c>
      <c r="F100" s="12">
        <v>34</v>
      </c>
      <c r="G100" s="66">
        <v>430.37974683499999</v>
      </c>
      <c r="H100" s="17"/>
      <c r="I100" s="17"/>
      <c r="J100" s="1"/>
      <c r="K100" s="1"/>
      <c r="L100" s="1"/>
      <c r="M100" s="1"/>
      <c r="N100" s="1"/>
      <c r="O100" s="1"/>
      <c r="P100" s="4"/>
      <c r="R100" s="46" t="s">
        <v>43</v>
      </c>
      <c r="S100" s="70" t="s">
        <v>94</v>
      </c>
      <c r="T100" s="58">
        <v>2.4166512722499998E-2</v>
      </c>
      <c r="U100" s="38">
        <v>2.7933696973300001E-2</v>
      </c>
      <c r="V100" s="15"/>
      <c r="W100" s="45" t="s">
        <v>43</v>
      </c>
      <c r="X100" s="47" t="s">
        <v>92</v>
      </c>
      <c r="Y100" s="41">
        <v>5.2999999999999999E-2</v>
      </c>
      <c r="Z100" s="53">
        <v>5</v>
      </c>
      <c r="AA100" s="183">
        <f t="shared" si="1"/>
        <v>94.339622641509436</v>
      </c>
      <c r="AB100" s="1"/>
      <c r="AC100" s="4"/>
      <c r="AD100" s="3">
        <v>4</v>
      </c>
      <c r="AE100" s="1">
        <v>2</v>
      </c>
      <c r="AF100" s="1">
        <v>3</v>
      </c>
      <c r="AG100" s="1">
        <v>2</v>
      </c>
      <c r="AH100" s="1">
        <v>11</v>
      </c>
      <c r="AI100" s="1"/>
      <c r="AJ100" s="1"/>
      <c r="AK100" s="1"/>
      <c r="AL100" s="1"/>
      <c r="AM100" s="1"/>
      <c r="AN100" s="1"/>
      <c r="AO100" s="1"/>
      <c r="AP100" s="4"/>
    </row>
    <row r="101" spans="1:42" x14ac:dyDescent="0.3">
      <c r="A101" s="3"/>
      <c r="B101" s="46" t="s">
        <v>43</v>
      </c>
      <c r="C101" s="78"/>
      <c r="D101" s="47" t="s">
        <v>95</v>
      </c>
      <c r="E101" s="87">
        <v>3.3000000000000002E-2</v>
      </c>
      <c r="F101" s="12">
        <v>14</v>
      </c>
      <c r="G101" s="66">
        <v>424.24242424200003</v>
      </c>
      <c r="H101" s="17"/>
      <c r="I101" s="17"/>
      <c r="J101" s="1"/>
      <c r="K101" s="1"/>
      <c r="L101" s="1"/>
      <c r="M101" s="1"/>
      <c r="N101" s="1"/>
      <c r="O101" s="1"/>
      <c r="P101" s="4"/>
      <c r="R101" s="46" t="s">
        <v>43</v>
      </c>
      <c r="S101" s="70" t="s">
        <v>95</v>
      </c>
      <c r="T101" s="58">
        <v>2.3449122436199999E-2</v>
      </c>
      <c r="U101" s="38">
        <v>2.9259505790000001E-2</v>
      </c>
      <c r="V101" s="15"/>
      <c r="W101" s="45" t="s">
        <v>43</v>
      </c>
      <c r="X101" s="47" t="s">
        <v>93</v>
      </c>
      <c r="Y101" s="41">
        <v>3.1E-2</v>
      </c>
      <c r="Z101" s="53">
        <v>3</v>
      </c>
      <c r="AA101" s="183">
        <f t="shared" si="1"/>
        <v>96.774193548387103</v>
      </c>
      <c r="AB101" s="1"/>
      <c r="AC101" s="4"/>
      <c r="AD101" s="3">
        <v>5</v>
      </c>
      <c r="AE101" s="1">
        <v>4</v>
      </c>
      <c r="AF101" s="1">
        <v>5</v>
      </c>
      <c r="AG101" s="1"/>
      <c r="AH101" s="1"/>
      <c r="AI101" s="1"/>
      <c r="AJ101" s="1"/>
      <c r="AK101" s="1"/>
      <c r="AL101" s="1"/>
      <c r="AM101" s="1"/>
      <c r="AN101" s="1"/>
      <c r="AO101" s="1"/>
      <c r="AP101" s="4"/>
    </row>
    <row r="102" spans="1:42" x14ac:dyDescent="0.3">
      <c r="A102" s="3"/>
      <c r="B102" s="46" t="s">
        <v>43</v>
      </c>
      <c r="C102" s="78"/>
      <c r="D102" s="47" t="s">
        <v>96</v>
      </c>
      <c r="E102" s="87">
        <v>8.6999999999999994E-2</v>
      </c>
      <c r="F102" s="12">
        <v>33</v>
      </c>
      <c r="G102" s="66">
        <v>379.31034482799998</v>
      </c>
      <c r="H102" s="17"/>
      <c r="I102" s="17"/>
      <c r="J102" s="1"/>
      <c r="K102" s="1"/>
      <c r="L102" s="1"/>
      <c r="M102" s="1"/>
      <c r="N102" s="1"/>
      <c r="O102" s="1"/>
      <c r="P102" s="4"/>
      <c r="R102" s="46" t="s">
        <v>43</v>
      </c>
      <c r="S102" s="70" t="s">
        <v>96</v>
      </c>
      <c r="T102" s="58">
        <v>2.1461941667199998E-2</v>
      </c>
      <c r="U102" s="38">
        <v>2.9275680799999999E-2</v>
      </c>
      <c r="V102" s="15"/>
      <c r="W102" s="45" t="s">
        <v>43</v>
      </c>
      <c r="X102" s="47" t="s">
        <v>97</v>
      </c>
      <c r="Y102" s="41">
        <v>7.0000000000000007E-2</v>
      </c>
      <c r="Z102" s="53">
        <v>6</v>
      </c>
      <c r="AA102" s="183">
        <f t="shared" si="1"/>
        <v>85.714285714285708</v>
      </c>
      <c r="AB102" s="1"/>
      <c r="AC102" s="4"/>
      <c r="AD102" s="3">
        <v>4</v>
      </c>
      <c r="AE102" s="1">
        <v>3</v>
      </c>
      <c r="AF102" s="1">
        <v>2</v>
      </c>
      <c r="AG102" s="1">
        <v>5</v>
      </c>
      <c r="AH102" s="1">
        <v>5</v>
      </c>
      <c r="AI102" s="1">
        <v>6</v>
      </c>
      <c r="AJ102" s="1"/>
      <c r="AK102" s="1"/>
      <c r="AL102" s="1"/>
      <c r="AM102" s="1"/>
      <c r="AN102" s="1"/>
      <c r="AO102" s="1"/>
      <c r="AP102" s="4"/>
    </row>
    <row r="103" spans="1:42" x14ac:dyDescent="0.3">
      <c r="A103" s="3"/>
      <c r="B103" s="46" t="s">
        <v>43</v>
      </c>
      <c r="C103" s="78"/>
      <c r="D103" s="47" t="s">
        <v>97</v>
      </c>
      <c r="E103" s="87">
        <v>7.0000000000000007E-2</v>
      </c>
      <c r="F103" s="12">
        <v>28</v>
      </c>
      <c r="G103" s="66">
        <v>400</v>
      </c>
      <c r="H103" s="17"/>
      <c r="I103" s="17"/>
      <c r="J103" s="1"/>
      <c r="K103" s="1"/>
      <c r="L103" s="1"/>
      <c r="M103" s="1"/>
      <c r="N103" s="1"/>
      <c r="O103" s="1"/>
      <c r="P103" s="4"/>
      <c r="R103" s="46" t="s">
        <v>43</v>
      </c>
      <c r="S103" s="70" t="s">
        <v>97</v>
      </c>
      <c r="T103" s="58">
        <v>2.10962069191E-2</v>
      </c>
      <c r="U103" s="38">
        <v>2.8744822759600001E-2</v>
      </c>
      <c r="V103" s="15"/>
      <c r="W103" s="45" t="s">
        <v>43</v>
      </c>
      <c r="X103" s="47" t="s">
        <v>98</v>
      </c>
      <c r="Y103" s="41">
        <v>0.08</v>
      </c>
      <c r="Z103" s="53">
        <v>7</v>
      </c>
      <c r="AA103" s="183">
        <f t="shared" si="1"/>
        <v>87.5</v>
      </c>
      <c r="AB103" s="1"/>
      <c r="AC103" s="4"/>
      <c r="AD103" s="3">
        <v>2</v>
      </c>
      <c r="AE103" s="1">
        <v>5</v>
      </c>
      <c r="AF103" s="1">
        <v>3</v>
      </c>
      <c r="AG103" s="1">
        <v>2</v>
      </c>
      <c r="AH103" s="1">
        <v>6</v>
      </c>
      <c r="AI103" s="1">
        <v>4</v>
      </c>
      <c r="AJ103" s="1">
        <v>3</v>
      </c>
      <c r="AK103" s="1"/>
      <c r="AL103" s="1"/>
      <c r="AM103" s="1"/>
      <c r="AN103" s="1"/>
      <c r="AO103" s="1"/>
      <c r="AP103" s="4"/>
    </row>
    <row r="104" spans="1:42" x14ac:dyDescent="0.3">
      <c r="A104" s="3"/>
      <c r="B104" s="46" t="s">
        <v>43</v>
      </c>
      <c r="C104" s="79"/>
      <c r="D104" s="47" t="s">
        <v>98</v>
      </c>
      <c r="E104" s="87">
        <v>0.08</v>
      </c>
      <c r="F104" s="12">
        <v>30</v>
      </c>
      <c r="G104" s="66">
        <v>375</v>
      </c>
      <c r="H104" s="17"/>
      <c r="I104" s="17"/>
      <c r="J104" s="1"/>
      <c r="K104" s="1"/>
      <c r="L104" s="1"/>
      <c r="M104" s="1"/>
      <c r="N104" s="1"/>
      <c r="O104" s="1"/>
      <c r="P104" s="4"/>
      <c r="R104" s="46" t="s">
        <v>43</v>
      </c>
      <c r="S104" s="70" t="s">
        <v>98</v>
      </c>
      <c r="T104" s="58">
        <v>2.0901439950099999E-2</v>
      </c>
      <c r="U104" s="38">
        <v>2.9544949005600001E-2</v>
      </c>
      <c r="V104" s="15"/>
      <c r="W104" s="45" t="s">
        <v>43</v>
      </c>
      <c r="X104" s="47" t="s">
        <v>101</v>
      </c>
      <c r="Y104" s="41">
        <v>0.14599999999999999</v>
      </c>
      <c r="Z104" s="53">
        <v>11</v>
      </c>
      <c r="AA104" s="183">
        <f t="shared" si="1"/>
        <v>75.342465753424662</v>
      </c>
      <c r="AB104" s="1"/>
      <c r="AC104" s="4"/>
      <c r="AD104" s="3">
        <v>2</v>
      </c>
      <c r="AE104" s="1">
        <v>2</v>
      </c>
      <c r="AF104" s="1">
        <v>8</v>
      </c>
      <c r="AG104" s="1">
        <v>3</v>
      </c>
      <c r="AH104" s="1">
        <v>2</v>
      </c>
      <c r="AI104" s="1">
        <v>4</v>
      </c>
      <c r="AJ104" s="1">
        <v>2</v>
      </c>
      <c r="AK104" s="1">
        <v>3</v>
      </c>
      <c r="AL104" s="1">
        <v>3</v>
      </c>
      <c r="AM104" s="1">
        <v>2</v>
      </c>
      <c r="AN104" s="1">
        <v>12</v>
      </c>
      <c r="AO104" s="1"/>
      <c r="AP104" s="4"/>
    </row>
    <row r="105" spans="1:42" x14ac:dyDescent="0.3">
      <c r="A105" s="3"/>
      <c r="B105" s="46" t="s">
        <v>43</v>
      </c>
      <c r="C105" s="79"/>
      <c r="D105" s="47" t="s">
        <v>99</v>
      </c>
      <c r="E105" s="87">
        <v>3.7999999999999999E-2</v>
      </c>
      <c r="F105" s="12">
        <v>13</v>
      </c>
      <c r="G105" s="66">
        <v>342.10526315800001</v>
      </c>
      <c r="H105" s="17"/>
      <c r="I105" s="17"/>
      <c r="J105" s="1"/>
      <c r="K105" s="1"/>
      <c r="L105" s="1"/>
      <c r="M105" s="1"/>
      <c r="N105" s="1"/>
      <c r="O105" s="1"/>
      <c r="P105" s="4"/>
      <c r="R105" s="46" t="s">
        <v>43</v>
      </c>
      <c r="S105" s="70" t="s">
        <v>99</v>
      </c>
      <c r="T105" s="58">
        <v>2.5315357980700001E-2</v>
      </c>
      <c r="U105" s="38">
        <v>3.2055489102799997E-2</v>
      </c>
      <c r="V105" s="15"/>
      <c r="W105" s="45" t="s">
        <v>43</v>
      </c>
      <c r="X105" s="47" t="s">
        <v>102</v>
      </c>
      <c r="Y105" s="41">
        <v>2.4E-2</v>
      </c>
      <c r="Z105" s="53">
        <v>3</v>
      </c>
      <c r="AA105" s="183">
        <f t="shared" si="1"/>
        <v>125</v>
      </c>
      <c r="AB105" s="1"/>
      <c r="AC105" s="4"/>
      <c r="AD105" s="3">
        <v>4</v>
      </c>
      <c r="AE105" s="1">
        <v>7</v>
      </c>
      <c r="AF105" s="1">
        <v>3</v>
      </c>
      <c r="AG105" s="1"/>
      <c r="AH105" s="1"/>
      <c r="AI105" s="1"/>
      <c r="AJ105" s="1"/>
      <c r="AK105" s="1"/>
      <c r="AL105" s="1"/>
      <c r="AM105" s="1"/>
      <c r="AN105" s="1"/>
      <c r="AO105" s="1"/>
      <c r="AP105" s="4"/>
    </row>
    <row r="106" spans="1:42" x14ac:dyDescent="0.3">
      <c r="A106" s="3"/>
      <c r="B106" s="46" t="s">
        <v>43</v>
      </c>
      <c r="C106" s="79"/>
      <c r="D106" s="47" t="s">
        <v>100</v>
      </c>
      <c r="E106" s="87">
        <v>0.05</v>
      </c>
      <c r="F106" s="12">
        <v>25</v>
      </c>
      <c r="G106" s="66">
        <v>500</v>
      </c>
      <c r="H106" s="17"/>
      <c r="I106" s="17"/>
      <c r="J106" s="1"/>
      <c r="K106" s="1"/>
      <c r="L106" s="1"/>
      <c r="M106" s="1"/>
      <c r="N106" s="1"/>
      <c r="O106" s="1"/>
      <c r="P106" s="4"/>
      <c r="R106" s="46" t="s">
        <v>43</v>
      </c>
      <c r="S106" s="70" t="s">
        <v>100</v>
      </c>
      <c r="T106" s="58">
        <v>2.4405917999899999E-2</v>
      </c>
      <c r="U106" s="38">
        <v>2.6593368993200001E-2</v>
      </c>
      <c r="V106" s="15"/>
      <c r="W106" s="45" t="s">
        <v>43</v>
      </c>
      <c r="X106" s="47" t="s">
        <v>103</v>
      </c>
      <c r="Y106" s="41">
        <v>2.9000000000000001E-2</v>
      </c>
      <c r="Z106" s="53">
        <v>2</v>
      </c>
      <c r="AA106" s="183">
        <f t="shared" si="1"/>
        <v>68.965517241379303</v>
      </c>
      <c r="AB106" s="1"/>
      <c r="AC106" s="4"/>
      <c r="AD106" s="3">
        <v>2</v>
      </c>
      <c r="AE106" s="1">
        <v>5</v>
      </c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4"/>
    </row>
    <row r="107" spans="1:42" x14ac:dyDescent="0.3">
      <c r="A107" s="3"/>
      <c r="B107" s="46" t="s">
        <v>43</v>
      </c>
      <c r="C107" s="78"/>
      <c r="D107" s="47" t="s">
        <v>101</v>
      </c>
      <c r="E107" s="87">
        <v>0.14599999999999999</v>
      </c>
      <c r="F107" s="12">
        <v>52</v>
      </c>
      <c r="G107" s="66">
        <v>356.16438356200001</v>
      </c>
      <c r="H107" s="17"/>
      <c r="I107" s="17"/>
      <c r="J107" s="1"/>
      <c r="K107" s="1"/>
      <c r="L107" s="1"/>
      <c r="M107" s="1"/>
      <c r="N107" s="1"/>
      <c r="O107" s="1"/>
      <c r="P107" s="4"/>
      <c r="R107" s="46" t="s">
        <v>43</v>
      </c>
      <c r="S107" s="70" t="s">
        <v>101</v>
      </c>
      <c r="T107" s="58">
        <v>2.26637394985E-2</v>
      </c>
      <c r="U107" s="38">
        <v>2.97232419952E-2</v>
      </c>
      <c r="V107" s="15"/>
      <c r="W107" s="45" t="s">
        <v>43</v>
      </c>
      <c r="X107" s="47" t="s">
        <v>104</v>
      </c>
      <c r="Y107" s="41">
        <v>7.3999999999999996E-2</v>
      </c>
      <c r="Z107" s="53">
        <v>9</v>
      </c>
      <c r="AA107" s="183">
        <f t="shared" si="1"/>
        <v>121.62162162162163</v>
      </c>
      <c r="AB107" s="1"/>
      <c r="AC107" s="4"/>
      <c r="AD107" s="3">
        <v>5</v>
      </c>
      <c r="AE107" s="1">
        <v>7</v>
      </c>
      <c r="AF107" s="1">
        <v>2</v>
      </c>
      <c r="AG107" s="1">
        <v>3</v>
      </c>
      <c r="AH107" s="1">
        <v>2</v>
      </c>
      <c r="AI107" s="1">
        <v>2</v>
      </c>
      <c r="AJ107" s="1">
        <v>2</v>
      </c>
      <c r="AK107" s="1">
        <v>2</v>
      </c>
      <c r="AL107" s="1">
        <v>3</v>
      </c>
      <c r="AM107" s="1"/>
      <c r="AN107" s="1"/>
      <c r="AO107" s="1"/>
      <c r="AP107" s="4"/>
    </row>
    <row r="108" spans="1:42" x14ac:dyDescent="0.3">
      <c r="A108" s="3"/>
      <c r="B108" s="46" t="s">
        <v>43</v>
      </c>
      <c r="C108" s="78"/>
      <c r="D108" s="47" t="s">
        <v>102</v>
      </c>
      <c r="E108" s="87">
        <v>2.4E-2</v>
      </c>
      <c r="F108" s="12">
        <v>16</v>
      </c>
      <c r="G108" s="66">
        <v>666.66666666699996</v>
      </c>
      <c r="H108" s="17"/>
      <c r="I108" s="17"/>
      <c r="J108" s="1"/>
      <c r="K108" s="1"/>
      <c r="L108" s="1"/>
      <c r="M108" s="1"/>
      <c r="N108" s="1"/>
      <c r="O108" s="1"/>
      <c r="P108" s="4"/>
      <c r="R108" s="46" t="s">
        <v>43</v>
      </c>
      <c r="S108" s="70" t="s">
        <v>102</v>
      </c>
      <c r="T108" s="58">
        <v>2.1913655804399999E-2</v>
      </c>
      <c r="U108" s="38">
        <v>2.3852400681099999E-2</v>
      </c>
      <c r="V108" s="15"/>
      <c r="W108" s="45" t="s">
        <v>43</v>
      </c>
      <c r="X108" s="47" t="s">
        <v>105</v>
      </c>
      <c r="Y108" s="41">
        <v>0.121</v>
      </c>
      <c r="Z108" s="53">
        <v>5</v>
      </c>
      <c r="AA108" s="183">
        <f t="shared" si="1"/>
        <v>41.32231404958678</v>
      </c>
      <c r="AB108" s="1"/>
      <c r="AC108" s="4"/>
      <c r="AD108" s="3">
        <v>2</v>
      </c>
      <c r="AE108" s="1">
        <v>2</v>
      </c>
      <c r="AF108" s="1">
        <v>7</v>
      </c>
      <c r="AG108" s="1">
        <v>3</v>
      </c>
      <c r="AH108" s="1">
        <v>10</v>
      </c>
      <c r="AI108" s="1"/>
      <c r="AJ108" s="1"/>
      <c r="AK108" s="1"/>
      <c r="AL108" s="1"/>
      <c r="AM108" s="1"/>
      <c r="AN108" s="1"/>
      <c r="AO108" s="1"/>
      <c r="AP108" s="4"/>
    </row>
    <row r="109" spans="1:42" x14ac:dyDescent="0.3">
      <c r="A109" s="3"/>
      <c r="B109" s="46" t="s">
        <v>43</v>
      </c>
      <c r="C109" s="78"/>
      <c r="D109" s="47" t="s">
        <v>103</v>
      </c>
      <c r="E109" s="87">
        <v>2.9000000000000001E-2</v>
      </c>
      <c r="F109" s="12">
        <v>9</v>
      </c>
      <c r="G109" s="66">
        <v>310.34482758600001</v>
      </c>
      <c r="H109" s="17"/>
      <c r="I109" s="17"/>
      <c r="J109" s="1"/>
      <c r="K109" s="1"/>
      <c r="L109" s="1"/>
      <c r="M109" s="1"/>
      <c r="N109" s="1"/>
      <c r="O109" s="1"/>
      <c r="P109" s="4"/>
      <c r="R109" s="46" t="s">
        <v>43</v>
      </c>
      <c r="S109" s="70" t="s">
        <v>103</v>
      </c>
      <c r="T109" s="60">
        <v>2.4020503084499999E-2</v>
      </c>
      <c r="U109" s="42">
        <v>3.5176143419600001E-2</v>
      </c>
      <c r="V109" s="14"/>
      <c r="W109" s="45" t="s">
        <v>43</v>
      </c>
      <c r="X109" s="47" t="s">
        <v>106</v>
      </c>
      <c r="Y109" s="41">
        <v>3.6999999999999998E-2</v>
      </c>
      <c r="Z109" s="53">
        <v>1</v>
      </c>
      <c r="AA109" s="183">
        <f t="shared" si="1"/>
        <v>27.027027027027028</v>
      </c>
      <c r="AB109" s="1"/>
      <c r="AC109" s="4"/>
      <c r="AD109" s="3">
        <v>4</v>
      </c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4"/>
    </row>
    <row r="110" spans="1:42" x14ac:dyDescent="0.3">
      <c r="A110" s="3"/>
      <c r="B110" s="46" t="s">
        <v>43</v>
      </c>
      <c r="C110" s="78"/>
      <c r="D110" s="47" t="s">
        <v>104</v>
      </c>
      <c r="E110" s="87">
        <v>7.3999999999999996E-2</v>
      </c>
      <c r="F110" s="12">
        <v>34</v>
      </c>
      <c r="G110" s="66">
        <v>459.45945945900002</v>
      </c>
      <c r="H110" s="17"/>
      <c r="I110" s="17"/>
      <c r="J110" s="1"/>
      <c r="K110" s="1"/>
      <c r="L110" s="1"/>
      <c r="M110" s="1"/>
      <c r="N110" s="1"/>
      <c r="O110" s="1"/>
      <c r="P110" s="4"/>
      <c r="R110" s="46" t="s">
        <v>43</v>
      </c>
      <c r="S110" s="70" t="s">
        <v>104</v>
      </c>
      <c r="T110" s="60">
        <v>1.9947609299799999E-2</v>
      </c>
      <c r="U110" s="42">
        <v>2.7124727284700001E-2</v>
      </c>
      <c r="V110" s="14"/>
      <c r="W110" s="45" t="s">
        <v>43</v>
      </c>
      <c r="X110" s="47" t="s">
        <v>107</v>
      </c>
      <c r="Y110" s="41">
        <v>4.4999999999999998E-2</v>
      </c>
      <c r="Z110" s="53">
        <v>5</v>
      </c>
      <c r="AA110" s="183">
        <f t="shared" si="1"/>
        <v>111.11111111111111</v>
      </c>
      <c r="AB110" s="1"/>
      <c r="AC110" s="4"/>
      <c r="AD110" s="3">
        <v>2</v>
      </c>
      <c r="AE110" s="1">
        <v>3</v>
      </c>
      <c r="AF110" s="1">
        <v>3</v>
      </c>
      <c r="AG110" s="1">
        <v>3</v>
      </c>
      <c r="AH110" s="1">
        <v>2</v>
      </c>
      <c r="AI110" s="1"/>
      <c r="AJ110" s="1"/>
      <c r="AK110" s="1"/>
      <c r="AL110" s="1"/>
      <c r="AM110" s="1"/>
      <c r="AN110" s="1"/>
      <c r="AO110" s="1"/>
      <c r="AP110" s="4"/>
    </row>
    <row r="111" spans="1:42" x14ac:dyDescent="0.3">
      <c r="A111" s="3"/>
      <c r="B111" s="46" t="s">
        <v>43</v>
      </c>
      <c r="C111" s="79"/>
      <c r="D111" s="16" t="s">
        <v>105</v>
      </c>
      <c r="E111" s="86">
        <v>0.121</v>
      </c>
      <c r="F111" s="13">
        <v>32</v>
      </c>
      <c r="G111" s="66">
        <v>264.46280991700002</v>
      </c>
      <c r="H111" s="17"/>
      <c r="I111" s="17"/>
      <c r="J111" s="1"/>
      <c r="K111" s="1"/>
      <c r="L111" s="1"/>
      <c r="M111" s="1"/>
      <c r="N111" s="1"/>
      <c r="O111" s="1"/>
      <c r="P111" s="4"/>
      <c r="R111" s="46" t="s">
        <v>43</v>
      </c>
      <c r="S111" s="69" t="s">
        <v>105</v>
      </c>
      <c r="T111" s="58">
        <v>2.96430779201E-2</v>
      </c>
      <c r="U111" s="38">
        <v>3.5002703316100003E-2</v>
      </c>
      <c r="V111" s="15"/>
      <c r="W111" s="45" t="s">
        <v>43</v>
      </c>
      <c r="X111" s="47" t="s">
        <v>108</v>
      </c>
      <c r="Y111" s="41">
        <v>4.2000000000000003E-2</v>
      </c>
      <c r="Z111" s="53">
        <v>4</v>
      </c>
      <c r="AA111" s="183">
        <f t="shared" si="1"/>
        <v>95.238095238095227</v>
      </c>
      <c r="AB111" s="1"/>
      <c r="AC111" s="4"/>
      <c r="AD111" s="3">
        <v>7</v>
      </c>
      <c r="AE111" s="1">
        <v>3</v>
      </c>
      <c r="AF111" s="1">
        <v>3</v>
      </c>
      <c r="AG111" s="1">
        <v>3</v>
      </c>
      <c r="AH111" s="1"/>
      <c r="AI111" s="1"/>
      <c r="AJ111" s="1"/>
      <c r="AK111" s="1"/>
      <c r="AL111" s="1"/>
      <c r="AM111" s="1"/>
      <c r="AN111" s="1"/>
      <c r="AO111" s="1"/>
      <c r="AP111" s="4"/>
    </row>
    <row r="112" spans="1:42" x14ac:dyDescent="0.3">
      <c r="A112" s="3"/>
      <c r="B112" s="46" t="s">
        <v>43</v>
      </c>
      <c r="C112" s="78"/>
      <c r="D112" s="16" t="s">
        <v>106</v>
      </c>
      <c r="E112" s="86">
        <v>3.6999999999999998E-2</v>
      </c>
      <c r="F112" s="13">
        <v>4</v>
      </c>
      <c r="G112" s="66">
        <v>108.108108108</v>
      </c>
      <c r="H112" s="17"/>
      <c r="I112" s="17"/>
      <c r="J112" s="1"/>
      <c r="K112" s="1"/>
      <c r="L112" s="1"/>
      <c r="M112" s="1"/>
      <c r="N112" s="1"/>
      <c r="O112" s="1"/>
      <c r="P112" s="4"/>
      <c r="R112" s="46" t="s">
        <v>43</v>
      </c>
      <c r="S112" s="69" t="s">
        <v>106</v>
      </c>
      <c r="T112" s="58">
        <v>1.7132003351499999E-2</v>
      </c>
      <c r="U112" s="38">
        <v>6.5153895827500002E-2</v>
      </c>
      <c r="V112" s="15"/>
      <c r="W112" s="45" t="s">
        <v>43</v>
      </c>
      <c r="X112" s="47" t="s">
        <v>87</v>
      </c>
      <c r="Y112" s="41">
        <v>0.05</v>
      </c>
      <c r="Z112" s="53">
        <v>6</v>
      </c>
      <c r="AA112" s="183">
        <f t="shared" si="1"/>
        <v>120</v>
      </c>
      <c r="AB112" s="1"/>
      <c r="AC112" s="4"/>
      <c r="AD112" s="3">
        <v>5</v>
      </c>
      <c r="AE112" s="1">
        <v>3</v>
      </c>
      <c r="AF112" s="1">
        <v>5</v>
      </c>
      <c r="AG112" s="1">
        <v>3</v>
      </c>
      <c r="AH112" s="1">
        <v>3</v>
      </c>
      <c r="AI112" s="1">
        <v>3</v>
      </c>
      <c r="AJ112" s="1"/>
      <c r="AK112" s="1"/>
      <c r="AL112" s="1"/>
      <c r="AM112" s="1"/>
      <c r="AN112" s="1"/>
      <c r="AO112" s="1"/>
      <c r="AP112" s="4"/>
    </row>
    <row r="113" spans="1:42" x14ac:dyDescent="0.3">
      <c r="A113" s="3"/>
      <c r="B113" s="46" t="s">
        <v>43</v>
      </c>
      <c r="C113" s="78"/>
      <c r="D113" s="16" t="s">
        <v>107</v>
      </c>
      <c r="E113" s="86">
        <v>4.4999999999999998E-2</v>
      </c>
      <c r="F113" s="13">
        <v>14</v>
      </c>
      <c r="G113" s="66">
        <v>311.11111111100001</v>
      </c>
      <c r="H113" s="17"/>
      <c r="I113" s="17"/>
      <c r="J113" s="1"/>
      <c r="K113" s="1"/>
      <c r="L113" s="1"/>
      <c r="M113" s="1"/>
      <c r="N113" s="1"/>
      <c r="O113" s="1"/>
      <c r="P113" s="4"/>
      <c r="R113" s="46" t="s">
        <v>43</v>
      </c>
      <c r="S113" s="69" t="s">
        <v>107</v>
      </c>
      <c r="T113" s="58">
        <v>1.67683776122E-2</v>
      </c>
      <c r="U113" s="38">
        <v>3.3354933935800003E-2</v>
      </c>
      <c r="V113" s="15"/>
      <c r="W113" s="54" t="s">
        <v>158</v>
      </c>
      <c r="X113" s="47" t="s">
        <v>159</v>
      </c>
      <c r="Y113" s="41">
        <v>8.5999999999999993E-2</v>
      </c>
      <c r="Z113" s="53">
        <v>7</v>
      </c>
      <c r="AA113" s="183">
        <f t="shared" si="1"/>
        <v>81.395348837209312</v>
      </c>
      <c r="AB113" s="1"/>
      <c r="AC113" s="4"/>
      <c r="AD113" s="3">
        <v>4</v>
      </c>
      <c r="AE113" s="1">
        <v>3</v>
      </c>
      <c r="AF113" s="1">
        <v>2</v>
      </c>
      <c r="AG113" s="1">
        <v>3</v>
      </c>
      <c r="AH113" s="1">
        <v>3</v>
      </c>
      <c r="AI113" s="1">
        <v>3</v>
      </c>
      <c r="AJ113" s="1">
        <v>5</v>
      </c>
      <c r="AK113" s="1"/>
      <c r="AL113" s="1"/>
      <c r="AM113" s="1"/>
      <c r="AN113" s="1"/>
      <c r="AO113" s="1"/>
      <c r="AP113" s="4"/>
    </row>
    <row r="114" spans="1:42" x14ac:dyDescent="0.3">
      <c r="A114" s="3"/>
      <c r="B114" s="46" t="s">
        <v>43</v>
      </c>
      <c r="C114" s="79"/>
      <c r="D114" s="16" t="s">
        <v>108</v>
      </c>
      <c r="E114" s="86">
        <v>4.2000000000000003E-2</v>
      </c>
      <c r="F114" s="13">
        <v>20</v>
      </c>
      <c r="G114" s="66">
        <v>476.19047619000003</v>
      </c>
      <c r="H114" s="17"/>
      <c r="I114" s="17"/>
      <c r="J114" s="1"/>
      <c r="K114" s="1"/>
      <c r="L114" s="1"/>
      <c r="M114" s="1"/>
      <c r="N114" s="1"/>
      <c r="O114" s="1"/>
      <c r="P114" s="4"/>
      <c r="R114" s="46" t="s">
        <v>43</v>
      </c>
      <c r="S114" s="69" t="s">
        <v>108</v>
      </c>
      <c r="T114" s="58">
        <v>2.3916444209E-2</v>
      </c>
      <c r="U114" s="38">
        <v>2.70900264835E-2</v>
      </c>
      <c r="V114" s="15"/>
      <c r="W114" s="54" t="s">
        <v>158</v>
      </c>
      <c r="X114" s="47" t="s">
        <v>161</v>
      </c>
      <c r="Y114" s="41">
        <v>5.2999999999999999E-2</v>
      </c>
      <c r="Z114" s="53">
        <v>7</v>
      </c>
      <c r="AA114" s="183">
        <f t="shared" si="1"/>
        <v>132.0754716981132</v>
      </c>
      <c r="AB114" s="1"/>
      <c r="AC114" s="4"/>
      <c r="AD114" s="3">
        <v>3</v>
      </c>
      <c r="AE114" s="1">
        <v>3</v>
      </c>
      <c r="AF114" s="1">
        <v>6</v>
      </c>
      <c r="AG114" s="1">
        <v>2</v>
      </c>
      <c r="AH114" s="1">
        <v>2</v>
      </c>
      <c r="AI114" s="1">
        <v>6</v>
      </c>
      <c r="AJ114" s="1">
        <v>2</v>
      </c>
      <c r="AK114" s="1"/>
      <c r="AL114" s="1"/>
      <c r="AM114" s="1"/>
      <c r="AN114" s="1"/>
      <c r="AO114" s="1"/>
      <c r="AP114" s="4"/>
    </row>
    <row r="115" spans="1:42" x14ac:dyDescent="0.3">
      <c r="A115" s="3"/>
      <c r="B115" s="45" t="s">
        <v>109</v>
      </c>
      <c r="C115" s="76"/>
      <c r="D115" s="16" t="s">
        <v>110</v>
      </c>
      <c r="E115" s="86">
        <v>0.11</v>
      </c>
      <c r="F115" s="13">
        <v>22</v>
      </c>
      <c r="G115" s="66">
        <v>200</v>
      </c>
      <c r="H115" s="17"/>
      <c r="I115" s="17"/>
      <c r="J115" s="1"/>
      <c r="K115" s="1"/>
      <c r="L115" s="1"/>
      <c r="M115" s="1"/>
      <c r="N115" s="1"/>
      <c r="O115" s="1"/>
      <c r="P115" s="4"/>
      <c r="R115" s="45" t="s">
        <v>109</v>
      </c>
      <c r="S115" s="69" t="s">
        <v>110</v>
      </c>
      <c r="T115" s="58">
        <v>3.2221522719499997E-2</v>
      </c>
      <c r="U115" s="38">
        <v>3.9645956904800002E-2</v>
      </c>
      <c r="V115" s="15"/>
      <c r="W115" s="54" t="s">
        <v>158</v>
      </c>
      <c r="X115" s="47" t="s">
        <v>163</v>
      </c>
      <c r="Y115" s="41">
        <v>0.10199999999999999</v>
      </c>
      <c r="Z115" s="53">
        <v>6</v>
      </c>
      <c r="AA115" s="183">
        <f t="shared" si="1"/>
        <v>58.82352941176471</v>
      </c>
      <c r="AB115" s="1"/>
      <c r="AC115" s="4"/>
      <c r="AD115" s="3">
        <v>4</v>
      </c>
      <c r="AE115" s="1">
        <v>3</v>
      </c>
      <c r="AF115" s="1">
        <v>5</v>
      </c>
      <c r="AG115" s="1">
        <v>5</v>
      </c>
      <c r="AH115" s="1">
        <v>2</v>
      </c>
      <c r="AI115" s="1">
        <v>2</v>
      </c>
      <c r="AJ115" s="1"/>
      <c r="AK115" s="1"/>
      <c r="AL115" s="1"/>
      <c r="AM115" s="1"/>
      <c r="AN115" s="1"/>
      <c r="AO115" s="1"/>
      <c r="AP115" s="4"/>
    </row>
    <row r="116" spans="1:42" x14ac:dyDescent="0.3">
      <c r="A116" s="3"/>
      <c r="B116" s="45" t="s">
        <v>109</v>
      </c>
      <c r="C116" s="76"/>
      <c r="D116" s="16" t="s">
        <v>111</v>
      </c>
      <c r="E116" s="86">
        <v>0.112</v>
      </c>
      <c r="F116" s="13">
        <v>22</v>
      </c>
      <c r="G116" s="66">
        <v>196.42857142899999</v>
      </c>
      <c r="H116" s="17"/>
      <c r="I116" s="17"/>
      <c r="J116" s="1"/>
      <c r="K116" s="1"/>
      <c r="L116" s="1"/>
      <c r="M116" s="1"/>
      <c r="N116" s="1"/>
      <c r="O116" s="1"/>
      <c r="P116" s="4"/>
      <c r="R116" s="45" t="s">
        <v>109</v>
      </c>
      <c r="S116" s="69" t="s">
        <v>111</v>
      </c>
      <c r="T116" s="58">
        <v>3.0212340588899999E-2</v>
      </c>
      <c r="U116" s="38">
        <v>4.0662532642499999E-2</v>
      </c>
      <c r="V116" s="15"/>
      <c r="W116" s="54" t="s">
        <v>158</v>
      </c>
      <c r="X116" s="47" t="s">
        <v>164</v>
      </c>
      <c r="Y116" s="41">
        <v>9.0999999999999998E-2</v>
      </c>
      <c r="Z116" s="53">
        <v>8</v>
      </c>
      <c r="AA116" s="183">
        <f t="shared" si="1"/>
        <v>87.912087912087912</v>
      </c>
      <c r="AB116" s="1"/>
      <c r="AC116" s="4"/>
      <c r="AD116" s="3">
        <v>15</v>
      </c>
      <c r="AE116" s="1">
        <v>3</v>
      </c>
      <c r="AF116" s="1">
        <v>5</v>
      </c>
      <c r="AG116" s="1">
        <v>3</v>
      </c>
      <c r="AH116" s="1">
        <v>10</v>
      </c>
      <c r="AI116" s="1">
        <v>2</v>
      </c>
      <c r="AJ116" s="1">
        <v>4</v>
      </c>
      <c r="AK116" s="1">
        <v>9</v>
      </c>
      <c r="AL116" s="1"/>
      <c r="AM116" s="1"/>
      <c r="AN116" s="1"/>
      <c r="AO116" s="1"/>
      <c r="AP116" s="4"/>
    </row>
    <row r="117" spans="1:42" x14ac:dyDescent="0.3">
      <c r="A117" s="3"/>
      <c r="B117" s="45" t="s">
        <v>109</v>
      </c>
      <c r="C117" s="76"/>
      <c r="D117" s="16" t="s">
        <v>112</v>
      </c>
      <c r="E117" s="86">
        <v>0.13</v>
      </c>
      <c r="F117" s="13">
        <v>31</v>
      </c>
      <c r="G117" s="66">
        <v>238.46153846199999</v>
      </c>
      <c r="H117" s="17"/>
      <c r="I117" s="17"/>
      <c r="J117" s="1"/>
      <c r="K117" s="1"/>
      <c r="L117" s="1"/>
      <c r="M117" s="1"/>
      <c r="N117" s="1"/>
      <c r="O117" s="1"/>
      <c r="P117" s="4"/>
      <c r="R117" s="45" t="s">
        <v>109</v>
      </c>
      <c r="S117" s="69" t="s">
        <v>112</v>
      </c>
      <c r="T117" s="58">
        <v>2.8687217260600001E-2</v>
      </c>
      <c r="U117" s="38">
        <v>3.6147865642499999E-2</v>
      </c>
      <c r="V117" s="15"/>
      <c r="W117" s="54" t="s">
        <v>158</v>
      </c>
      <c r="X117" s="47" t="s">
        <v>165</v>
      </c>
      <c r="Y117" s="41">
        <v>5.0999999999999997E-2</v>
      </c>
      <c r="Z117" s="53">
        <v>4</v>
      </c>
      <c r="AA117" s="183">
        <f t="shared" si="1"/>
        <v>78.431372549019613</v>
      </c>
      <c r="AB117" s="1"/>
      <c r="AC117" s="4"/>
      <c r="AD117" s="3">
        <v>4</v>
      </c>
      <c r="AE117" s="1">
        <v>14</v>
      </c>
      <c r="AF117" s="1">
        <v>2</v>
      </c>
      <c r="AG117" s="1">
        <v>3</v>
      </c>
      <c r="AH117" s="1"/>
      <c r="AI117" s="1"/>
      <c r="AJ117" s="1"/>
      <c r="AK117" s="1"/>
      <c r="AL117" s="1"/>
      <c r="AM117" s="1"/>
      <c r="AN117" s="1"/>
      <c r="AO117" s="1"/>
      <c r="AP117" s="4"/>
    </row>
    <row r="118" spans="1:42" ht="15" thickBot="1" x14ac:dyDescent="0.35">
      <c r="A118" s="3"/>
      <c r="B118" s="45" t="s">
        <v>109</v>
      </c>
      <c r="C118" s="76"/>
      <c r="D118" s="16" t="s">
        <v>113</v>
      </c>
      <c r="E118" s="86">
        <v>4.8000000000000001E-2</v>
      </c>
      <c r="F118" s="13">
        <v>11</v>
      </c>
      <c r="G118" s="66">
        <v>229.16666666699999</v>
      </c>
      <c r="H118" s="17"/>
      <c r="I118" s="17"/>
      <c r="J118" s="1"/>
      <c r="K118" s="1"/>
      <c r="L118" s="1"/>
      <c r="M118" s="1"/>
      <c r="N118" s="1"/>
      <c r="O118" s="1"/>
      <c r="P118" s="4"/>
      <c r="R118" s="45" t="s">
        <v>109</v>
      </c>
      <c r="S118" s="69" t="s">
        <v>113</v>
      </c>
      <c r="T118" s="58">
        <v>3.53046830502E-2</v>
      </c>
      <c r="U118" s="38">
        <v>3.9605966553999998E-2</v>
      </c>
      <c r="V118" s="15"/>
      <c r="W118" s="55" t="s">
        <v>158</v>
      </c>
      <c r="X118" s="56" t="s">
        <v>167</v>
      </c>
      <c r="Y118" s="57">
        <v>8.6999999999999994E-2</v>
      </c>
      <c r="Z118" s="193">
        <v>6</v>
      </c>
      <c r="AA118" s="169">
        <f t="shared" si="1"/>
        <v>68.965517241379317</v>
      </c>
      <c r="AB118" s="8"/>
      <c r="AC118" s="6"/>
      <c r="AD118" s="5">
        <v>2</v>
      </c>
      <c r="AE118" s="8">
        <v>10</v>
      </c>
      <c r="AF118" s="8">
        <v>4</v>
      </c>
      <c r="AG118" s="8">
        <v>5</v>
      </c>
      <c r="AH118" s="8">
        <v>6</v>
      </c>
      <c r="AI118" s="8">
        <v>4</v>
      </c>
      <c r="AJ118" s="8"/>
      <c r="AK118" s="8"/>
      <c r="AL118" s="8"/>
      <c r="AM118" s="8"/>
      <c r="AN118" s="8"/>
      <c r="AO118" s="8"/>
      <c r="AP118" s="6"/>
    </row>
    <row r="119" spans="1:42" x14ac:dyDescent="0.3">
      <c r="A119" s="3"/>
      <c r="B119" s="45" t="s">
        <v>109</v>
      </c>
      <c r="C119" s="76"/>
      <c r="D119" s="16" t="s">
        <v>114</v>
      </c>
      <c r="E119" s="86">
        <v>4.4999999999999998E-2</v>
      </c>
      <c r="F119" s="13">
        <v>19</v>
      </c>
      <c r="G119" s="66">
        <v>422.22222222200003</v>
      </c>
      <c r="H119" s="17"/>
      <c r="I119" s="17"/>
      <c r="J119" s="1"/>
      <c r="K119" s="1"/>
      <c r="L119" s="1"/>
      <c r="M119" s="1"/>
      <c r="N119" s="1"/>
      <c r="O119" s="1"/>
      <c r="P119" s="4"/>
      <c r="R119" s="45" t="s">
        <v>109</v>
      </c>
      <c r="S119" s="69" t="s">
        <v>114</v>
      </c>
      <c r="T119" s="58">
        <v>1.71163764169E-2</v>
      </c>
      <c r="U119" s="38">
        <v>2.9055618153599999E-2</v>
      </c>
      <c r="V119" s="15"/>
    </row>
    <row r="120" spans="1:42" x14ac:dyDescent="0.3">
      <c r="A120" s="3"/>
      <c r="B120" s="45" t="s">
        <v>109</v>
      </c>
      <c r="C120" s="76"/>
      <c r="D120" s="16" t="s">
        <v>115</v>
      </c>
      <c r="E120" s="86">
        <v>5.5E-2</v>
      </c>
      <c r="F120" s="13">
        <v>12</v>
      </c>
      <c r="G120" s="66">
        <v>218.181818182</v>
      </c>
      <c r="H120" s="17"/>
      <c r="I120" s="17"/>
      <c r="J120" s="1"/>
      <c r="K120" s="1"/>
      <c r="L120" s="1"/>
      <c r="M120" s="1"/>
      <c r="N120" s="1"/>
      <c r="O120" s="1"/>
      <c r="P120" s="4"/>
      <c r="R120" s="45" t="s">
        <v>109</v>
      </c>
      <c r="S120" s="69" t="s">
        <v>115</v>
      </c>
      <c r="T120" s="58">
        <v>3.8017237134099997E-2</v>
      </c>
      <c r="U120" s="38">
        <v>4.1229373652099999E-2</v>
      </c>
      <c r="V120" s="15"/>
    </row>
    <row r="121" spans="1:42" x14ac:dyDescent="0.3">
      <c r="A121" s="3"/>
      <c r="B121" s="45" t="s">
        <v>109</v>
      </c>
      <c r="C121" s="76"/>
      <c r="D121" s="16" t="s">
        <v>116</v>
      </c>
      <c r="E121" s="86">
        <v>7.0999999999999994E-2</v>
      </c>
      <c r="F121" s="13">
        <v>22</v>
      </c>
      <c r="G121" s="66">
        <v>309.85915492999999</v>
      </c>
      <c r="H121" s="17"/>
      <c r="I121" s="17"/>
      <c r="J121" s="1"/>
      <c r="K121" s="1"/>
      <c r="L121" s="1"/>
      <c r="M121" s="1"/>
      <c r="N121" s="1"/>
      <c r="O121" s="1"/>
      <c r="P121" s="4"/>
      <c r="R121" s="45" t="s">
        <v>109</v>
      </c>
      <c r="S121" s="69" t="s">
        <v>116</v>
      </c>
      <c r="T121" s="58">
        <v>2.1306101677500001E-2</v>
      </c>
      <c r="U121" s="38">
        <v>3.3102030139400003E-2</v>
      </c>
      <c r="V121" s="15"/>
    </row>
    <row r="122" spans="1:42" x14ac:dyDescent="0.3">
      <c r="A122" s="3"/>
      <c r="B122" s="45" t="s">
        <v>109</v>
      </c>
      <c r="C122" s="76"/>
      <c r="D122" s="16" t="s">
        <v>117</v>
      </c>
      <c r="E122" s="86">
        <v>5.0999999999999997E-2</v>
      </c>
      <c r="F122" s="13">
        <v>23</v>
      </c>
      <c r="G122" s="66">
        <v>450.98039215699998</v>
      </c>
      <c r="H122" s="17"/>
      <c r="I122" s="17"/>
      <c r="J122" s="1"/>
      <c r="K122" s="1"/>
      <c r="L122" s="1"/>
      <c r="M122" s="1"/>
      <c r="N122" s="1"/>
      <c r="O122" s="1"/>
      <c r="P122" s="4"/>
      <c r="R122" s="45" t="s">
        <v>109</v>
      </c>
      <c r="S122" s="69" t="s">
        <v>117</v>
      </c>
      <c r="T122" s="58">
        <v>2.46606923758E-2</v>
      </c>
      <c r="U122" s="38">
        <v>2.7509534221100002E-2</v>
      </c>
      <c r="V122" s="15"/>
    </row>
    <row r="123" spans="1:42" x14ac:dyDescent="0.3">
      <c r="A123" s="3"/>
      <c r="B123" s="45" t="s">
        <v>109</v>
      </c>
      <c r="C123" s="76"/>
      <c r="D123" s="16" t="s">
        <v>118</v>
      </c>
      <c r="E123" s="86">
        <v>0.06</v>
      </c>
      <c r="F123" s="13">
        <v>13</v>
      </c>
      <c r="G123" s="66">
        <v>216.66666666699999</v>
      </c>
      <c r="H123" s="17"/>
      <c r="I123" s="17"/>
      <c r="J123" s="1"/>
      <c r="K123" s="1"/>
      <c r="L123" s="1"/>
      <c r="M123" s="1"/>
      <c r="N123" s="1"/>
      <c r="O123" s="1"/>
      <c r="P123" s="4"/>
      <c r="R123" s="45" t="s">
        <v>109</v>
      </c>
      <c r="S123" s="69" t="s">
        <v>118</v>
      </c>
      <c r="T123" s="58">
        <v>2.92727115448E-2</v>
      </c>
      <c r="U123" s="38">
        <v>3.9561723320799998E-2</v>
      </c>
      <c r="V123" s="15"/>
    </row>
    <row r="124" spans="1:42" x14ac:dyDescent="0.3">
      <c r="A124" s="3"/>
      <c r="B124" s="45" t="s">
        <v>109</v>
      </c>
      <c r="C124" s="76"/>
      <c r="D124" s="16" t="s">
        <v>119</v>
      </c>
      <c r="E124" s="86">
        <v>4.2999999999999997E-2</v>
      </c>
      <c r="F124" s="13">
        <v>10</v>
      </c>
      <c r="G124" s="66">
        <v>232.55813953500001</v>
      </c>
      <c r="H124" s="17"/>
      <c r="I124" s="17"/>
      <c r="J124" s="1"/>
      <c r="K124" s="1"/>
      <c r="L124" s="1"/>
      <c r="M124" s="1"/>
      <c r="N124" s="1"/>
      <c r="O124" s="1"/>
      <c r="P124" s="4"/>
      <c r="R124" s="45" t="s">
        <v>109</v>
      </c>
      <c r="S124" s="69" t="s">
        <v>119</v>
      </c>
      <c r="T124" s="58">
        <v>3.4320174930499998E-2</v>
      </c>
      <c r="U124" s="38">
        <v>3.9324521200800003E-2</v>
      </c>
      <c r="V124" s="15"/>
    </row>
    <row r="125" spans="1:42" x14ac:dyDescent="0.3">
      <c r="A125" s="3"/>
      <c r="B125" s="45" t="s">
        <v>109</v>
      </c>
      <c r="C125" s="76"/>
      <c r="D125" s="16" t="s">
        <v>120</v>
      </c>
      <c r="E125" s="86">
        <v>0.16800000000000001</v>
      </c>
      <c r="F125" s="13">
        <v>31</v>
      </c>
      <c r="G125" s="66">
        <v>184.523809524</v>
      </c>
      <c r="H125" s="17"/>
      <c r="I125" s="17"/>
      <c r="J125" s="1"/>
      <c r="K125" s="1"/>
      <c r="L125" s="1"/>
      <c r="M125" s="1"/>
      <c r="N125" s="1"/>
      <c r="O125" s="1"/>
      <c r="P125" s="4"/>
      <c r="R125" s="45" t="s">
        <v>109</v>
      </c>
      <c r="S125" s="69" t="s">
        <v>120</v>
      </c>
      <c r="T125" s="58">
        <v>2.81919876897E-2</v>
      </c>
      <c r="U125" s="38">
        <v>4.1188780534900001E-2</v>
      </c>
      <c r="V125" s="15"/>
    </row>
    <row r="126" spans="1:42" x14ac:dyDescent="0.3">
      <c r="A126" s="3"/>
      <c r="B126" s="45" t="s">
        <v>109</v>
      </c>
      <c r="C126" s="76"/>
      <c r="D126" s="16" t="s">
        <v>121</v>
      </c>
      <c r="E126" s="86">
        <v>0.127</v>
      </c>
      <c r="F126" s="13">
        <v>44</v>
      </c>
      <c r="G126" s="66">
        <v>346.45669291299998</v>
      </c>
      <c r="H126" s="17"/>
      <c r="I126" s="17"/>
      <c r="J126" s="1"/>
      <c r="K126" s="1"/>
      <c r="L126" s="1"/>
      <c r="M126" s="1"/>
      <c r="N126" s="1"/>
      <c r="O126" s="1"/>
      <c r="P126" s="4"/>
      <c r="R126" s="45" t="s">
        <v>109</v>
      </c>
      <c r="S126" s="69" t="s">
        <v>121</v>
      </c>
      <c r="T126" s="58">
        <v>2.35826765715E-2</v>
      </c>
      <c r="U126" s="38">
        <v>3.0571905686399999E-2</v>
      </c>
      <c r="V126" s="15"/>
    </row>
    <row r="127" spans="1:42" x14ac:dyDescent="0.3">
      <c r="A127" s="3"/>
      <c r="B127" s="45" t="s">
        <v>109</v>
      </c>
      <c r="C127" s="76"/>
      <c r="D127" s="16" t="s">
        <v>122</v>
      </c>
      <c r="E127" s="86">
        <v>0.05</v>
      </c>
      <c r="F127" s="13">
        <v>13</v>
      </c>
      <c r="G127" s="66">
        <v>260</v>
      </c>
      <c r="H127" s="17"/>
      <c r="I127" s="17"/>
      <c r="J127" s="1"/>
      <c r="K127" s="1"/>
      <c r="L127" s="1"/>
      <c r="M127" s="1"/>
      <c r="N127" s="1"/>
      <c r="O127" s="1"/>
      <c r="P127" s="4"/>
      <c r="R127" s="45" t="s">
        <v>109</v>
      </c>
      <c r="S127" s="69" t="s">
        <v>122</v>
      </c>
      <c r="T127" s="58">
        <v>3.4019880575200001E-2</v>
      </c>
      <c r="U127" s="38">
        <v>3.7172321076100003E-2</v>
      </c>
      <c r="V127" s="15"/>
    </row>
    <row r="128" spans="1:42" x14ac:dyDescent="0.3">
      <c r="A128" s="3"/>
      <c r="B128" s="45" t="s">
        <v>109</v>
      </c>
      <c r="C128" s="76"/>
      <c r="D128" s="16" t="s">
        <v>123</v>
      </c>
      <c r="E128" s="86">
        <v>0.158</v>
      </c>
      <c r="F128" s="13">
        <v>43</v>
      </c>
      <c r="G128" s="66">
        <v>272.15189873399999</v>
      </c>
      <c r="H128" s="17"/>
      <c r="I128" s="17"/>
      <c r="J128" s="1"/>
      <c r="K128" s="1"/>
      <c r="L128" s="1"/>
      <c r="M128" s="1"/>
      <c r="N128" s="1"/>
      <c r="O128" s="1"/>
      <c r="P128" s="4"/>
      <c r="R128" s="45" t="s">
        <v>109</v>
      </c>
      <c r="S128" s="69" t="s">
        <v>123</v>
      </c>
      <c r="T128" s="58">
        <v>2.5379537054099999E-2</v>
      </c>
      <c r="U128" s="38">
        <v>3.3890998398399999E-2</v>
      </c>
      <c r="V128" s="15"/>
    </row>
    <row r="129" spans="1:22" x14ac:dyDescent="0.3">
      <c r="A129" s="3"/>
      <c r="B129" s="45" t="s">
        <v>109</v>
      </c>
      <c r="C129" s="76"/>
      <c r="D129" s="16" t="s">
        <v>124</v>
      </c>
      <c r="E129" s="86">
        <v>3.9E-2</v>
      </c>
      <c r="F129" s="13">
        <v>15</v>
      </c>
      <c r="G129" s="66">
        <v>384.61538461499998</v>
      </c>
      <c r="H129" s="17"/>
      <c r="I129" s="17"/>
      <c r="J129" s="1"/>
      <c r="K129" s="1"/>
      <c r="L129" s="1"/>
      <c r="M129" s="1"/>
      <c r="N129" s="1"/>
      <c r="O129" s="1"/>
      <c r="P129" s="4"/>
      <c r="R129" s="45" t="s">
        <v>109</v>
      </c>
      <c r="S129" s="69" t="s">
        <v>124</v>
      </c>
      <c r="T129" s="58">
        <v>2.7269524600100001E-2</v>
      </c>
      <c r="U129" s="38">
        <v>3.0664988201199998E-2</v>
      </c>
      <c r="V129" s="15"/>
    </row>
    <row r="130" spans="1:22" x14ac:dyDescent="0.3">
      <c r="A130" s="3"/>
      <c r="B130" s="45" t="s">
        <v>109</v>
      </c>
      <c r="C130" s="76"/>
      <c r="D130" s="16" t="s">
        <v>125</v>
      </c>
      <c r="E130" s="86">
        <v>9.0999999999999998E-2</v>
      </c>
      <c r="F130" s="13">
        <v>18</v>
      </c>
      <c r="G130" s="66">
        <v>197.80219780199999</v>
      </c>
      <c r="H130" s="17"/>
      <c r="I130" s="17"/>
      <c r="J130" s="1"/>
      <c r="K130" s="1"/>
      <c r="L130" s="1"/>
      <c r="M130" s="1"/>
      <c r="N130" s="1"/>
      <c r="O130" s="1"/>
      <c r="P130" s="4"/>
      <c r="R130" s="45" t="s">
        <v>109</v>
      </c>
      <c r="S130" s="69" t="s">
        <v>125</v>
      </c>
      <c r="T130" s="58">
        <v>3.2700110159100002E-2</v>
      </c>
      <c r="U130" s="38">
        <v>4.07384672874E-2</v>
      </c>
      <c r="V130" s="15"/>
    </row>
    <row r="131" spans="1:22" x14ac:dyDescent="0.3">
      <c r="A131" s="3"/>
      <c r="B131" s="45" t="s">
        <v>109</v>
      </c>
      <c r="C131" s="76"/>
      <c r="D131" s="16" t="s">
        <v>126</v>
      </c>
      <c r="E131" s="86">
        <v>7.0000000000000007E-2</v>
      </c>
      <c r="F131" s="13">
        <v>13</v>
      </c>
      <c r="G131" s="66">
        <v>185.714285714</v>
      </c>
      <c r="H131" s="17"/>
      <c r="I131" s="17"/>
      <c r="J131" s="1"/>
      <c r="K131" s="1"/>
      <c r="L131" s="1"/>
      <c r="M131" s="1"/>
      <c r="N131" s="1"/>
      <c r="O131" s="1"/>
      <c r="P131" s="4"/>
      <c r="R131" s="45" t="s">
        <v>109</v>
      </c>
      <c r="S131" s="69" t="s">
        <v>126</v>
      </c>
      <c r="T131" s="58">
        <v>2.5055287858999999E-2</v>
      </c>
      <c r="U131" s="38">
        <v>4.2661220684400002E-2</v>
      </c>
      <c r="V131" s="15"/>
    </row>
    <row r="132" spans="1:22" x14ac:dyDescent="0.3">
      <c r="A132" s="3"/>
      <c r="B132" s="45" t="s">
        <v>109</v>
      </c>
      <c r="C132" s="76"/>
      <c r="D132" s="16" t="s">
        <v>127</v>
      </c>
      <c r="E132" s="86">
        <v>8.3000000000000004E-2</v>
      </c>
      <c r="F132" s="13">
        <v>25</v>
      </c>
      <c r="G132" s="66">
        <v>301.20481927700001</v>
      </c>
      <c r="H132" s="17"/>
      <c r="I132" s="17"/>
      <c r="J132" s="1"/>
      <c r="K132" s="1"/>
      <c r="L132" s="1"/>
      <c r="M132" s="1"/>
      <c r="N132" s="1"/>
      <c r="O132" s="1"/>
      <c r="P132" s="4"/>
      <c r="R132" s="45" t="s">
        <v>109</v>
      </c>
      <c r="S132" s="69" t="s">
        <v>127</v>
      </c>
      <c r="T132" s="58">
        <v>2.1718121038199999E-2</v>
      </c>
      <c r="U132" s="38">
        <v>3.3165544576099999E-2</v>
      </c>
      <c r="V132" s="15"/>
    </row>
    <row r="133" spans="1:22" x14ac:dyDescent="0.3">
      <c r="A133" s="3"/>
      <c r="B133" s="45" t="s">
        <v>109</v>
      </c>
      <c r="C133" s="76"/>
      <c r="D133" s="16" t="s">
        <v>128</v>
      </c>
      <c r="E133" s="86">
        <v>0.16700000000000001</v>
      </c>
      <c r="F133" s="13">
        <v>35</v>
      </c>
      <c r="G133" s="66">
        <v>209.58083832299999</v>
      </c>
      <c r="H133" s="17"/>
      <c r="I133" s="17"/>
      <c r="J133" s="1"/>
      <c r="K133" s="1"/>
      <c r="L133" s="1"/>
      <c r="M133" s="1"/>
      <c r="N133" s="1"/>
      <c r="O133" s="1"/>
      <c r="P133" s="4"/>
      <c r="R133" s="45" t="s">
        <v>109</v>
      </c>
      <c r="S133" s="69" t="s">
        <v>128</v>
      </c>
      <c r="T133" s="58">
        <v>2.1955900110099999E-2</v>
      </c>
      <c r="U133" s="38">
        <v>3.8491044682700003E-2</v>
      </c>
      <c r="V133" s="15"/>
    </row>
    <row r="134" spans="1:22" x14ac:dyDescent="0.3">
      <c r="A134" s="3"/>
      <c r="B134" s="45" t="s">
        <v>109</v>
      </c>
      <c r="C134" s="76"/>
      <c r="D134" s="16" t="s">
        <v>129</v>
      </c>
      <c r="E134" s="86">
        <v>0.129</v>
      </c>
      <c r="F134" s="13">
        <v>34</v>
      </c>
      <c r="G134" s="66">
        <v>263.56589147300002</v>
      </c>
      <c r="H134" s="17"/>
      <c r="I134" s="17"/>
      <c r="J134" s="1"/>
      <c r="K134" s="1"/>
      <c r="L134" s="1"/>
      <c r="M134" s="1"/>
      <c r="N134" s="1"/>
      <c r="O134" s="1"/>
      <c r="P134" s="4"/>
      <c r="R134" s="45" t="s">
        <v>109</v>
      </c>
      <c r="S134" s="69" t="s">
        <v>129</v>
      </c>
      <c r="T134" s="58">
        <v>2.4604065913299999E-2</v>
      </c>
      <c r="U134" s="38">
        <v>3.4459621529399999E-2</v>
      </c>
      <c r="V134" s="15"/>
    </row>
    <row r="135" spans="1:22" x14ac:dyDescent="0.3">
      <c r="A135" s="3"/>
      <c r="B135" s="45" t="s">
        <v>109</v>
      </c>
      <c r="C135" s="76"/>
      <c r="D135" s="16" t="s">
        <v>130</v>
      </c>
      <c r="E135" s="86">
        <v>0.218</v>
      </c>
      <c r="F135" s="13">
        <v>54</v>
      </c>
      <c r="G135" s="66">
        <v>247.70642201800001</v>
      </c>
      <c r="H135" s="17"/>
      <c r="I135" s="17"/>
      <c r="J135" s="1"/>
      <c r="K135" s="1"/>
      <c r="L135" s="1"/>
      <c r="M135" s="1"/>
      <c r="N135" s="1"/>
      <c r="O135" s="1"/>
      <c r="P135" s="4"/>
      <c r="R135" s="45" t="s">
        <v>109</v>
      </c>
      <c r="S135" s="69" t="s">
        <v>130</v>
      </c>
      <c r="T135" s="58">
        <v>2.4100011255500001E-2</v>
      </c>
      <c r="U135" s="38">
        <v>3.53468995775E-2</v>
      </c>
      <c r="V135" s="15"/>
    </row>
    <row r="136" spans="1:22" x14ac:dyDescent="0.3">
      <c r="A136" s="3"/>
      <c r="B136" s="45" t="s">
        <v>109</v>
      </c>
      <c r="C136" s="76"/>
      <c r="D136" s="16" t="s">
        <v>131</v>
      </c>
      <c r="E136" s="86">
        <v>0.14799999999999999</v>
      </c>
      <c r="F136" s="13">
        <v>33</v>
      </c>
      <c r="G136" s="66">
        <v>222.972972973</v>
      </c>
      <c r="H136" s="17"/>
      <c r="I136" s="17"/>
      <c r="J136" s="1"/>
      <c r="K136" s="1"/>
      <c r="L136" s="1"/>
      <c r="M136" s="1"/>
      <c r="N136" s="1"/>
      <c r="O136" s="1"/>
      <c r="P136" s="4"/>
      <c r="R136" s="45" t="s">
        <v>109</v>
      </c>
      <c r="S136" s="69" t="s">
        <v>131</v>
      </c>
      <c r="T136" s="58">
        <v>2.5182702803200001E-2</v>
      </c>
      <c r="U136" s="38">
        <v>3.7362935521100003E-2</v>
      </c>
      <c r="V136" s="15"/>
    </row>
    <row r="137" spans="1:22" x14ac:dyDescent="0.3">
      <c r="A137" s="3"/>
      <c r="B137" s="45" t="s">
        <v>109</v>
      </c>
      <c r="C137" s="76"/>
      <c r="D137" s="16" t="s">
        <v>132</v>
      </c>
      <c r="E137" s="86">
        <v>8.5999999999999993E-2</v>
      </c>
      <c r="F137" s="13">
        <v>32</v>
      </c>
      <c r="G137" s="66">
        <v>372.09302325599998</v>
      </c>
      <c r="H137" s="17"/>
      <c r="I137" s="17"/>
      <c r="J137" s="1"/>
      <c r="K137" s="1"/>
      <c r="L137" s="1"/>
      <c r="M137" s="1"/>
      <c r="N137" s="1"/>
      <c r="O137" s="1"/>
      <c r="P137" s="4"/>
      <c r="R137" s="45" t="s">
        <v>109</v>
      </c>
      <c r="S137" s="69" t="s">
        <v>132</v>
      </c>
      <c r="T137" s="58">
        <v>2.0906868215199999E-2</v>
      </c>
      <c r="U137" s="38">
        <v>2.9587961667E-2</v>
      </c>
      <c r="V137" s="15"/>
    </row>
    <row r="138" spans="1:22" x14ac:dyDescent="0.3">
      <c r="A138" s="3"/>
      <c r="B138" s="45" t="s">
        <v>109</v>
      </c>
      <c r="C138" s="76"/>
      <c r="D138" s="16" t="s">
        <v>133</v>
      </c>
      <c r="E138" s="86">
        <v>3.1E-2</v>
      </c>
      <c r="F138" s="13">
        <v>20</v>
      </c>
      <c r="G138" s="66">
        <v>645.161290323</v>
      </c>
      <c r="H138" s="17"/>
      <c r="I138" s="17"/>
      <c r="J138" s="1"/>
      <c r="K138" s="1"/>
      <c r="L138" s="1"/>
      <c r="M138" s="1"/>
      <c r="N138" s="1"/>
      <c r="O138" s="1"/>
      <c r="P138" s="4"/>
      <c r="R138" s="45" t="s">
        <v>109</v>
      </c>
      <c r="S138" s="69" t="s">
        <v>133</v>
      </c>
      <c r="T138" s="58">
        <v>1.8126223869999999E-2</v>
      </c>
      <c r="U138" s="38">
        <v>2.3711595888300002E-2</v>
      </c>
      <c r="V138" s="15"/>
    </row>
    <row r="139" spans="1:22" x14ac:dyDescent="0.3">
      <c r="A139" s="3"/>
      <c r="B139" s="45" t="s">
        <v>109</v>
      </c>
      <c r="C139" s="76"/>
      <c r="D139" s="16" t="s">
        <v>134</v>
      </c>
      <c r="E139" s="86">
        <v>8.6999999999999994E-2</v>
      </c>
      <c r="F139" s="13">
        <v>24</v>
      </c>
      <c r="G139" s="66">
        <v>275.86206896599998</v>
      </c>
      <c r="H139" s="17"/>
      <c r="I139" s="17"/>
      <c r="J139" s="1"/>
      <c r="K139" s="1"/>
      <c r="L139" s="1"/>
      <c r="M139" s="1"/>
      <c r="N139" s="1"/>
      <c r="O139" s="1"/>
      <c r="P139" s="4"/>
      <c r="R139" s="45" t="s">
        <v>109</v>
      </c>
      <c r="S139" s="69" t="s">
        <v>134</v>
      </c>
      <c r="T139" s="58">
        <v>1.98607914246E-2</v>
      </c>
      <c r="U139" s="38">
        <v>3.4707904164100002E-2</v>
      </c>
      <c r="V139" s="15"/>
    </row>
    <row r="140" spans="1:22" x14ac:dyDescent="0.3">
      <c r="A140" s="3"/>
      <c r="B140" s="45" t="s">
        <v>109</v>
      </c>
      <c r="C140" s="76"/>
      <c r="D140" s="16" t="s">
        <v>135</v>
      </c>
      <c r="E140" s="86">
        <v>0.14199999999999999</v>
      </c>
      <c r="F140" s="13">
        <v>25</v>
      </c>
      <c r="G140" s="66">
        <v>176.056338028</v>
      </c>
      <c r="H140" s="17"/>
      <c r="I140" s="17"/>
      <c r="J140" s="1"/>
      <c r="K140" s="1"/>
      <c r="L140" s="1"/>
      <c r="M140" s="1"/>
      <c r="N140" s="1"/>
      <c r="O140" s="1"/>
      <c r="P140" s="4"/>
      <c r="R140" s="45" t="s">
        <v>109</v>
      </c>
      <c r="S140" s="69" t="s">
        <v>135</v>
      </c>
      <c r="T140" s="58">
        <v>3.1174471564200001E-2</v>
      </c>
      <c r="U140" s="38">
        <v>4.2229678883700002E-2</v>
      </c>
      <c r="V140" s="15"/>
    </row>
    <row r="141" spans="1:22" x14ac:dyDescent="0.3">
      <c r="A141" s="3"/>
      <c r="B141" s="45" t="s">
        <v>109</v>
      </c>
      <c r="C141" s="76"/>
      <c r="D141" s="16" t="s">
        <v>136</v>
      </c>
      <c r="E141" s="86">
        <v>0.09</v>
      </c>
      <c r="F141" s="13">
        <v>25</v>
      </c>
      <c r="G141" s="66">
        <v>277.77777777799997</v>
      </c>
      <c r="H141" s="17"/>
      <c r="I141" s="17"/>
      <c r="J141" s="1"/>
      <c r="K141" s="1"/>
      <c r="L141" s="1"/>
      <c r="M141" s="1"/>
      <c r="N141" s="1"/>
      <c r="O141" s="1"/>
      <c r="P141" s="4"/>
      <c r="R141" s="45" t="s">
        <v>109</v>
      </c>
      <c r="S141" s="69" t="s">
        <v>136</v>
      </c>
      <c r="T141" s="58">
        <v>2.8668145183399999E-2</v>
      </c>
      <c r="U141" s="38">
        <v>3.4106560980799998E-2</v>
      </c>
      <c r="V141" s="15"/>
    </row>
    <row r="142" spans="1:22" x14ac:dyDescent="0.3">
      <c r="A142" s="3"/>
      <c r="B142" s="45" t="s">
        <v>109</v>
      </c>
      <c r="C142" s="76"/>
      <c r="D142" s="16" t="s">
        <v>137</v>
      </c>
      <c r="E142" s="86">
        <v>4.7E-2</v>
      </c>
      <c r="F142" s="13">
        <v>23</v>
      </c>
      <c r="G142" s="66">
        <v>489.36170212799999</v>
      </c>
      <c r="H142" s="17"/>
      <c r="I142" s="17"/>
      <c r="J142" s="1"/>
      <c r="K142" s="1"/>
      <c r="L142" s="1"/>
      <c r="M142" s="1"/>
      <c r="N142" s="1"/>
      <c r="O142" s="1"/>
      <c r="P142" s="4"/>
      <c r="R142" s="45" t="s">
        <v>109</v>
      </c>
      <c r="S142" s="69" t="s">
        <v>137</v>
      </c>
      <c r="T142" s="58">
        <v>2.3173459139099999E-2</v>
      </c>
      <c r="U142" s="38">
        <v>2.66185309526E-2</v>
      </c>
      <c r="V142" s="15"/>
    </row>
    <row r="143" spans="1:22" x14ac:dyDescent="0.3">
      <c r="A143" s="3"/>
      <c r="B143" s="45" t="s">
        <v>109</v>
      </c>
      <c r="C143" s="76"/>
      <c r="D143" s="16" t="s">
        <v>138</v>
      </c>
      <c r="E143" s="86">
        <v>0.06</v>
      </c>
      <c r="F143" s="13">
        <v>14</v>
      </c>
      <c r="G143" s="66">
        <v>233.33333333300001</v>
      </c>
      <c r="H143" s="17"/>
      <c r="I143" s="17"/>
      <c r="J143" s="1"/>
      <c r="K143" s="1"/>
      <c r="L143" s="1"/>
      <c r="M143" s="1"/>
      <c r="N143" s="1"/>
      <c r="O143" s="1"/>
      <c r="P143" s="4"/>
      <c r="R143" s="45" t="s">
        <v>109</v>
      </c>
      <c r="S143" s="69" t="s">
        <v>138</v>
      </c>
      <c r="T143" s="58">
        <v>2.9493845974E-2</v>
      </c>
      <c r="U143" s="38">
        <v>3.7962760619699998E-2</v>
      </c>
      <c r="V143" s="15"/>
    </row>
    <row r="144" spans="1:22" x14ac:dyDescent="0.3">
      <c r="A144" s="3"/>
      <c r="B144" s="45" t="s">
        <v>109</v>
      </c>
      <c r="C144" s="76"/>
      <c r="D144" s="16" t="s">
        <v>139</v>
      </c>
      <c r="E144" s="86">
        <v>7.1999999999999995E-2</v>
      </c>
      <c r="F144" s="13">
        <v>20</v>
      </c>
      <c r="G144" s="66">
        <v>277.77777777799997</v>
      </c>
      <c r="H144" s="17"/>
      <c r="I144" s="17"/>
      <c r="J144" s="1"/>
      <c r="K144" s="1"/>
      <c r="L144" s="1"/>
      <c r="M144" s="1"/>
      <c r="N144" s="1"/>
      <c r="O144" s="1"/>
      <c r="P144" s="4"/>
      <c r="R144" s="45" t="s">
        <v>109</v>
      </c>
      <c r="S144" s="69" t="s">
        <v>139</v>
      </c>
      <c r="T144" s="58">
        <v>2.32395716569E-2</v>
      </c>
      <c r="U144" s="38">
        <v>3.4727125087899997E-2</v>
      </c>
      <c r="V144" s="15"/>
    </row>
    <row r="145" spans="1:22" x14ac:dyDescent="0.3">
      <c r="A145" s="3"/>
      <c r="B145" s="45" t="s">
        <v>109</v>
      </c>
      <c r="C145" s="76"/>
      <c r="D145" s="16" t="s">
        <v>140</v>
      </c>
      <c r="E145" s="86">
        <v>6.2E-2</v>
      </c>
      <c r="F145" s="13">
        <v>19</v>
      </c>
      <c r="G145" s="66">
        <v>306.45161290300001</v>
      </c>
      <c r="H145" s="17"/>
      <c r="I145" s="17"/>
      <c r="J145" s="1"/>
      <c r="K145" s="1"/>
      <c r="L145" s="1"/>
      <c r="M145" s="1"/>
      <c r="N145" s="1"/>
      <c r="O145" s="1"/>
      <c r="P145" s="4"/>
      <c r="R145" s="45" t="s">
        <v>109</v>
      </c>
      <c r="S145" s="69" t="s">
        <v>140</v>
      </c>
      <c r="T145" s="58">
        <v>2.31491364208E-2</v>
      </c>
      <c r="U145" s="38">
        <v>3.3124802364999997E-2</v>
      </c>
      <c r="V145" s="15"/>
    </row>
    <row r="146" spans="1:22" x14ac:dyDescent="0.3">
      <c r="A146" s="3"/>
      <c r="B146" s="45" t="s">
        <v>109</v>
      </c>
      <c r="C146" s="76"/>
      <c r="D146" s="16" t="s">
        <v>141</v>
      </c>
      <c r="E146" s="86">
        <v>9.6000000000000002E-2</v>
      </c>
      <c r="F146" s="13">
        <v>40</v>
      </c>
      <c r="G146" s="66">
        <v>416.66666666700002</v>
      </c>
      <c r="H146" s="17"/>
      <c r="I146" s="17"/>
      <c r="J146" s="1"/>
      <c r="K146" s="1"/>
      <c r="L146" s="1"/>
      <c r="M146" s="1"/>
      <c r="N146" s="1"/>
      <c r="O146" s="1"/>
      <c r="P146" s="4"/>
      <c r="R146" s="45" t="s">
        <v>109</v>
      </c>
      <c r="S146" s="69" t="s">
        <v>141</v>
      </c>
      <c r="T146" s="58">
        <v>2.0675280887200002E-2</v>
      </c>
      <c r="U146" s="38">
        <v>2.7750190624900001E-2</v>
      </c>
      <c r="V146" s="15"/>
    </row>
    <row r="147" spans="1:22" x14ac:dyDescent="0.3">
      <c r="A147" s="3"/>
      <c r="B147" s="45" t="s">
        <v>109</v>
      </c>
      <c r="C147" s="76"/>
      <c r="D147" s="16" t="s">
        <v>142</v>
      </c>
      <c r="E147" s="86">
        <v>6.3E-2</v>
      </c>
      <c r="F147" s="13">
        <v>10</v>
      </c>
      <c r="G147" s="66">
        <v>158.73015873</v>
      </c>
      <c r="H147" s="17"/>
      <c r="I147" s="17"/>
      <c r="J147" s="1"/>
      <c r="K147" s="1"/>
      <c r="L147" s="1"/>
      <c r="M147" s="1"/>
      <c r="N147" s="1"/>
      <c r="O147" s="1"/>
      <c r="P147" s="4"/>
      <c r="R147" s="45" t="s">
        <v>109</v>
      </c>
      <c r="S147" s="69" t="s">
        <v>142</v>
      </c>
      <c r="T147" s="58">
        <v>3.8606126983399998E-2</v>
      </c>
      <c r="U147" s="38">
        <v>4.58352089698E-2</v>
      </c>
      <c r="V147" s="15"/>
    </row>
    <row r="148" spans="1:22" x14ac:dyDescent="0.3">
      <c r="A148" s="3"/>
      <c r="B148" s="45" t="s">
        <v>109</v>
      </c>
      <c r="C148" s="76"/>
      <c r="D148" s="16" t="s">
        <v>143</v>
      </c>
      <c r="E148" s="86">
        <v>0.105</v>
      </c>
      <c r="F148" s="13">
        <v>30</v>
      </c>
      <c r="G148" s="66">
        <v>285.71428571400003</v>
      </c>
      <c r="H148" s="17"/>
      <c r="I148" s="17"/>
      <c r="J148" s="1"/>
      <c r="K148" s="1"/>
      <c r="L148" s="1"/>
      <c r="M148" s="1"/>
      <c r="N148" s="1"/>
      <c r="O148" s="1"/>
      <c r="P148" s="4"/>
      <c r="R148" s="45" t="s">
        <v>109</v>
      </c>
      <c r="S148" s="69" t="s">
        <v>143</v>
      </c>
      <c r="T148" s="58">
        <v>2.5500018834E-2</v>
      </c>
      <c r="U148" s="38">
        <v>3.37609431874E-2</v>
      </c>
      <c r="V148" s="15"/>
    </row>
    <row r="149" spans="1:22" x14ac:dyDescent="0.3">
      <c r="A149" s="3"/>
      <c r="B149" s="45" t="s">
        <v>109</v>
      </c>
      <c r="C149" s="76"/>
      <c r="D149" s="16" t="s">
        <v>144</v>
      </c>
      <c r="E149" s="86">
        <v>0.128</v>
      </c>
      <c r="F149" s="13">
        <v>33</v>
      </c>
      <c r="G149" s="66">
        <v>257.8125</v>
      </c>
      <c r="H149" s="17"/>
      <c r="I149" s="17"/>
      <c r="J149" s="1"/>
      <c r="K149" s="1"/>
      <c r="L149" s="1"/>
      <c r="M149" s="1"/>
      <c r="N149" s="1"/>
      <c r="O149" s="1"/>
      <c r="P149" s="4"/>
      <c r="R149" s="45" t="s">
        <v>109</v>
      </c>
      <c r="S149" s="69" t="s">
        <v>144</v>
      </c>
      <c r="T149" s="58">
        <v>2.44184400479E-2</v>
      </c>
      <c r="U149" s="38">
        <v>3.4419585264100001E-2</v>
      </c>
      <c r="V149" s="15"/>
    </row>
    <row r="150" spans="1:22" x14ac:dyDescent="0.3">
      <c r="A150" s="3"/>
      <c r="B150" s="45" t="s">
        <v>109</v>
      </c>
      <c r="C150" s="76"/>
      <c r="D150" s="16" t="s">
        <v>145</v>
      </c>
      <c r="E150" s="86">
        <v>0.11600000000000001</v>
      </c>
      <c r="F150" s="13">
        <v>45</v>
      </c>
      <c r="G150" s="66">
        <v>387.93103448300002</v>
      </c>
      <c r="H150" s="17"/>
      <c r="I150" s="17"/>
      <c r="J150" s="1"/>
      <c r="K150" s="1"/>
      <c r="L150" s="1"/>
      <c r="M150" s="1"/>
      <c r="N150" s="1"/>
      <c r="O150" s="1"/>
      <c r="P150" s="4"/>
      <c r="R150" s="45" t="s">
        <v>109</v>
      </c>
      <c r="S150" s="69" t="s">
        <v>145</v>
      </c>
      <c r="T150" s="58">
        <v>2.0877810140400001E-2</v>
      </c>
      <c r="U150" s="38">
        <v>2.8625072680400002E-2</v>
      </c>
      <c r="V150" s="15"/>
    </row>
    <row r="151" spans="1:22" x14ac:dyDescent="0.3">
      <c r="A151" s="3"/>
      <c r="B151" s="45" t="s">
        <v>109</v>
      </c>
      <c r="C151" s="76"/>
      <c r="D151" s="16" t="s">
        <v>146</v>
      </c>
      <c r="E151" s="86">
        <v>5.8999999999999997E-2</v>
      </c>
      <c r="F151" s="13">
        <v>21</v>
      </c>
      <c r="G151" s="66">
        <v>355.93220338999998</v>
      </c>
      <c r="H151" s="17"/>
      <c r="I151" s="17"/>
      <c r="J151" s="1"/>
      <c r="K151" s="1"/>
      <c r="L151" s="1"/>
      <c r="M151" s="1"/>
      <c r="N151" s="1"/>
      <c r="O151" s="1"/>
      <c r="P151" s="4"/>
      <c r="R151" s="45" t="s">
        <v>109</v>
      </c>
      <c r="S151" s="69" t="s">
        <v>146</v>
      </c>
      <c r="T151" s="58">
        <v>2.2450605340199999E-2</v>
      </c>
      <c r="U151" s="38">
        <v>3.0935255261100001E-2</v>
      </c>
      <c r="V151" s="15"/>
    </row>
    <row r="152" spans="1:22" x14ac:dyDescent="0.3">
      <c r="A152" s="3"/>
      <c r="B152" s="45" t="s">
        <v>109</v>
      </c>
      <c r="C152" s="76"/>
      <c r="D152" s="16" t="s">
        <v>147</v>
      </c>
      <c r="E152" s="86">
        <v>9.2999999999999999E-2</v>
      </c>
      <c r="F152" s="13">
        <v>10</v>
      </c>
      <c r="G152" s="66">
        <v>107.52688172000001</v>
      </c>
      <c r="H152" s="17"/>
      <c r="I152" s="17"/>
      <c r="J152" s="1"/>
      <c r="K152" s="1"/>
      <c r="L152" s="1"/>
      <c r="M152" s="1"/>
      <c r="N152" s="1"/>
      <c r="O152" s="1"/>
      <c r="P152" s="4"/>
      <c r="R152" s="45" t="s">
        <v>109</v>
      </c>
      <c r="S152" s="69" t="s">
        <v>147</v>
      </c>
      <c r="T152" s="58">
        <v>5.74795096869E-2</v>
      </c>
      <c r="U152" s="38">
        <v>5.6769986480799998E-2</v>
      </c>
      <c r="V152" s="15"/>
    </row>
    <row r="153" spans="1:22" x14ac:dyDescent="0.3">
      <c r="A153" s="3"/>
      <c r="B153" s="45" t="s">
        <v>109</v>
      </c>
      <c r="C153" s="76"/>
      <c r="D153" s="16" t="s">
        <v>148</v>
      </c>
      <c r="E153" s="86">
        <v>5.8999999999999997E-2</v>
      </c>
      <c r="F153" s="13">
        <v>31</v>
      </c>
      <c r="G153" s="66">
        <v>525.42372881400001</v>
      </c>
      <c r="H153" s="17"/>
      <c r="I153" s="17"/>
      <c r="J153" s="1"/>
      <c r="K153" s="1"/>
      <c r="L153" s="1"/>
      <c r="M153" s="1"/>
      <c r="N153" s="1"/>
      <c r="O153" s="1"/>
      <c r="P153" s="4"/>
      <c r="R153" s="45" t="s">
        <v>109</v>
      </c>
      <c r="S153" s="69" t="s">
        <v>148</v>
      </c>
      <c r="T153" s="58">
        <v>2.3007489159399999E-2</v>
      </c>
      <c r="U153" s="38">
        <v>2.52905610928E-2</v>
      </c>
      <c r="V153" s="15"/>
    </row>
    <row r="154" spans="1:22" x14ac:dyDescent="0.3">
      <c r="A154" s="3"/>
      <c r="B154" s="45" t="s">
        <v>109</v>
      </c>
      <c r="C154" s="76"/>
      <c r="D154" s="16" t="s">
        <v>149</v>
      </c>
      <c r="E154" s="86">
        <v>6.0999999999999999E-2</v>
      </c>
      <c r="F154" s="13">
        <v>14</v>
      </c>
      <c r="G154" s="66">
        <v>229.50819672099999</v>
      </c>
      <c r="H154" s="17"/>
      <c r="I154" s="17"/>
      <c r="J154" s="1"/>
      <c r="K154" s="1"/>
      <c r="L154" s="1"/>
      <c r="M154" s="1"/>
      <c r="N154" s="1"/>
      <c r="O154" s="1"/>
      <c r="P154" s="4"/>
      <c r="R154" s="45" t="s">
        <v>109</v>
      </c>
      <c r="S154" s="69" t="s">
        <v>149</v>
      </c>
      <c r="T154" s="58">
        <v>2.3691082551300001E-2</v>
      </c>
      <c r="U154" s="38">
        <v>3.84274128967E-2</v>
      </c>
      <c r="V154" s="15"/>
    </row>
    <row r="155" spans="1:22" x14ac:dyDescent="0.3">
      <c r="A155" s="3"/>
      <c r="B155" s="45" t="s">
        <v>109</v>
      </c>
      <c r="C155" s="76"/>
      <c r="D155" s="16" t="s">
        <v>150</v>
      </c>
      <c r="E155" s="86">
        <v>0.122</v>
      </c>
      <c r="F155" s="13">
        <v>63</v>
      </c>
      <c r="G155" s="66">
        <v>516.39344262300006</v>
      </c>
      <c r="H155" s="17"/>
      <c r="I155" s="17"/>
      <c r="J155" s="1"/>
      <c r="K155" s="1"/>
      <c r="L155" s="1"/>
      <c r="M155" s="1"/>
      <c r="N155" s="1"/>
      <c r="O155" s="1"/>
      <c r="P155" s="4"/>
      <c r="R155" s="45" t="s">
        <v>109</v>
      </c>
      <c r="S155" s="69" t="s">
        <v>150</v>
      </c>
      <c r="T155" s="58">
        <v>2.05233178581E-2</v>
      </c>
      <c r="U155" s="38">
        <v>2.5223997726500001E-2</v>
      </c>
      <c r="V155" s="15"/>
    </row>
    <row r="156" spans="1:22" x14ac:dyDescent="0.3">
      <c r="A156" s="3"/>
      <c r="B156" s="45" t="s">
        <v>109</v>
      </c>
      <c r="C156" s="76"/>
      <c r="D156" s="16" t="s">
        <v>151</v>
      </c>
      <c r="E156" s="86">
        <v>4.8000000000000001E-2</v>
      </c>
      <c r="F156" s="13">
        <v>18</v>
      </c>
      <c r="G156" s="66">
        <v>375</v>
      </c>
      <c r="H156" s="17"/>
      <c r="I156" s="17"/>
      <c r="J156" s="1"/>
      <c r="K156" s="1"/>
      <c r="L156" s="1"/>
      <c r="M156" s="1"/>
      <c r="N156" s="1"/>
      <c r="O156" s="1"/>
      <c r="P156" s="4"/>
      <c r="R156" s="45" t="s">
        <v>109</v>
      </c>
      <c r="S156" s="69" t="s">
        <v>151</v>
      </c>
      <c r="T156" s="58">
        <v>2.4883520002699999E-2</v>
      </c>
      <c r="U156" s="38">
        <v>3.0369814337099999E-2</v>
      </c>
      <c r="V156" s="15"/>
    </row>
    <row r="157" spans="1:22" x14ac:dyDescent="0.3">
      <c r="A157" s="3"/>
      <c r="B157" s="45" t="s">
        <v>109</v>
      </c>
      <c r="C157" s="76"/>
      <c r="D157" s="16" t="s">
        <v>152</v>
      </c>
      <c r="E157" s="86">
        <v>8.5999999999999993E-2</v>
      </c>
      <c r="F157" s="13">
        <v>29</v>
      </c>
      <c r="G157" s="66">
        <v>337.209302326</v>
      </c>
      <c r="H157" s="17"/>
      <c r="I157" s="17"/>
      <c r="J157" s="1"/>
      <c r="K157" s="1"/>
      <c r="L157" s="1"/>
      <c r="M157" s="1"/>
      <c r="N157" s="1"/>
      <c r="O157" s="1"/>
      <c r="P157" s="4"/>
      <c r="R157" s="45" t="s">
        <v>109</v>
      </c>
      <c r="S157" s="69" t="s">
        <v>152</v>
      </c>
      <c r="T157" s="58">
        <v>2.0929065099499999E-2</v>
      </c>
      <c r="U157" s="38">
        <v>3.1527922110299998E-2</v>
      </c>
      <c r="V157" s="15"/>
    </row>
    <row r="158" spans="1:22" x14ac:dyDescent="0.3">
      <c r="A158" s="3"/>
      <c r="B158" s="45" t="s">
        <v>109</v>
      </c>
      <c r="C158" s="76"/>
      <c r="D158" s="16" t="s">
        <v>153</v>
      </c>
      <c r="E158" s="86">
        <v>8.2000000000000003E-2</v>
      </c>
      <c r="F158" s="13">
        <v>48</v>
      </c>
      <c r="G158" s="66">
        <v>585.36585365899998</v>
      </c>
      <c r="H158" s="17"/>
      <c r="I158" s="17"/>
      <c r="J158" s="1"/>
      <c r="K158" s="1"/>
      <c r="L158" s="1"/>
      <c r="M158" s="1"/>
      <c r="N158" s="1"/>
      <c r="O158" s="1"/>
      <c r="P158" s="4"/>
      <c r="R158" s="45" t="s">
        <v>109</v>
      </c>
      <c r="S158" s="69" t="s">
        <v>153</v>
      </c>
      <c r="T158" s="58">
        <v>1.7651265797499999E-2</v>
      </c>
      <c r="U158" s="38">
        <v>2.3943656033299999E-2</v>
      </c>
      <c r="V158" s="15"/>
    </row>
    <row r="159" spans="1:22" x14ac:dyDescent="0.3">
      <c r="A159" s="3"/>
      <c r="B159" s="45" t="s">
        <v>109</v>
      </c>
      <c r="C159" s="76"/>
      <c r="D159" s="16" t="s">
        <v>154</v>
      </c>
      <c r="E159" s="86">
        <v>0.16</v>
      </c>
      <c r="F159" s="13">
        <v>45</v>
      </c>
      <c r="G159" s="66">
        <v>281.25</v>
      </c>
      <c r="H159" s="17"/>
      <c r="I159" s="17"/>
      <c r="J159" s="1"/>
      <c r="K159" s="1"/>
      <c r="L159" s="1"/>
      <c r="M159" s="1"/>
      <c r="N159" s="1"/>
      <c r="O159" s="1"/>
      <c r="P159" s="4"/>
      <c r="R159" s="45" t="s">
        <v>109</v>
      </c>
      <c r="S159" s="69" t="s">
        <v>154</v>
      </c>
      <c r="T159" s="58">
        <v>2.32593463937E-2</v>
      </c>
      <c r="U159" s="38">
        <v>3.3659111619400002E-2</v>
      </c>
      <c r="V159" s="15"/>
    </row>
    <row r="160" spans="1:22" x14ac:dyDescent="0.3">
      <c r="A160" s="3"/>
      <c r="B160" s="45" t="s">
        <v>109</v>
      </c>
      <c r="C160" s="76"/>
      <c r="D160" s="16" t="s">
        <v>155</v>
      </c>
      <c r="E160" s="86">
        <v>4.2999999999999997E-2</v>
      </c>
      <c r="F160" s="13">
        <v>18</v>
      </c>
      <c r="G160" s="66">
        <v>418.60465116300003</v>
      </c>
      <c r="H160" s="17"/>
      <c r="I160" s="17"/>
      <c r="J160" s="1"/>
      <c r="K160" s="1"/>
      <c r="L160" s="1"/>
      <c r="M160" s="1"/>
      <c r="N160" s="1"/>
      <c r="O160" s="1"/>
      <c r="P160" s="4"/>
      <c r="R160" s="45" t="s">
        <v>109</v>
      </c>
      <c r="S160" s="69" t="s">
        <v>155</v>
      </c>
      <c r="T160" s="58">
        <v>2.0035434457400001E-2</v>
      </c>
      <c r="U160" s="38">
        <v>2.8884461144599999E-2</v>
      </c>
      <c r="V160" s="15"/>
    </row>
    <row r="161" spans="1:22" x14ac:dyDescent="0.3">
      <c r="A161" s="3"/>
      <c r="B161" s="45" t="s">
        <v>109</v>
      </c>
      <c r="C161" s="76"/>
      <c r="D161" s="16" t="s">
        <v>156</v>
      </c>
      <c r="E161" s="86">
        <v>6.5000000000000002E-2</v>
      </c>
      <c r="F161" s="13">
        <v>10</v>
      </c>
      <c r="G161" s="66">
        <v>153.84615384599999</v>
      </c>
      <c r="H161" s="17"/>
      <c r="I161" s="17"/>
      <c r="J161" s="1"/>
      <c r="K161" s="1"/>
      <c r="L161" s="1"/>
      <c r="M161" s="1"/>
      <c r="N161" s="1"/>
      <c r="O161" s="1"/>
      <c r="P161" s="4"/>
      <c r="R161" s="45" t="s">
        <v>109</v>
      </c>
      <c r="S161" s="69" t="s">
        <v>156</v>
      </c>
      <c r="T161" s="58">
        <v>2.8696593933999998E-2</v>
      </c>
      <c r="U161" s="38">
        <v>4.8014937530000003E-2</v>
      </c>
      <c r="V161" s="15"/>
    </row>
    <row r="162" spans="1:22" x14ac:dyDescent="0.3">
      <c r="A162" s="3"/>
      <c r="B162" s="45" t="s">
        <v>109</v>
      </c>
      <c r="C162" s="76"/>
      <c r="D162" s="16" t="s">
        <v>157</v>
      </c>
      <c r="E162" s="86">
        <v>4.4999999999999998E-2</v>
      </c>
      <c r="F162" s="13">
        <v>17</v>
      </c>
      <c r="G162" s="66">
        <v>377.77777777799997</v>
      </c>
      <c r="H162" s="17"/>
      <c r="I162" s="17"/>
      <c r="J162" s="1"/>
      <c r="K162" s="1"/>
      <c r="L162" s="1"/>
      <c r="M162" s="1"/>
      <c r="N162" s="1"/>
      <c r="O162" s="1"/>
      <c r="P162" s="4"/>
      <c r="R162" s="45" t="s">
        <v>109</v>
      </c>
      <c r="S162" s="69" t="s">
        <v>157</v>
      </c>
      <c r="T162" s="58">
        <v>2.87655752884E-2</v>
      </c>
      <c r="U162" s="38">
        <v>3.01340374672E-2</v>
      </c>
      <c r="V162" s="15"/>
    </row>
    <row r="163" spans="1:22" x14ac:dyDescent="0.3">
      <c r="A163" s="3"/>
      <c r="B163" s="46" t="s">
        <v>158</v>
      </c>
      <c r="C163" s="76"/>
      <c r="D163" s="16" t="s">
        <v>159</v>
      </c>
      <c r="E163" s="86">
        <v>8.5999999999999993E-2</v>
      </c>
      <c r="F163" s="13">
        <v>27</v>
      </c>
      <c r="G163" s="237">
        <v>313.95348837199998</v>
      </c>
      <c r="H163" s="17"/>
      <c r="I163" s="17"/>
      <c r="J163" s="1"/>
      <c r="K163" s="1"/>
      <c r="L163" s="1"/>
      <c r="M163" s="1"/>
      <c r="N163" s="1"/>
      <c r="O163" s="1"/>
      <c r="P163" s="4"/>
      <c r="R163" s="46" t="s">
        <v>158</v>
      </c>
      <c r="S163" s="69" t="s">
        <v>159</v>
      </c>
      <c r="T163" s="58">
        <v>2.4760447573799998E-2</v>
      </c>
      <c r="U163" s="38">
        <v>3.2392764187499999E-2</v>
      </c>
      <c r="V163" s="15"/>
    </row>
    <row r="164" spans="1:22" x14ac:dyDescent="0.3">
      <c r="A164" s="3"/>
      <c r="B164" s="46" t="s">
        <v>158</v>
      </c>
      <c r="C164" s="76"/>
      <c r="D164" s="16" t="s">
        <v>160</v>
      </c>
      <c r="E164" s="86">
        <v>6.6000000000000003E-2</v>
      </c>
      <c r="F164" s="13">
        <v>17</v>
      </c>
      <c r="G164" s="237">
        <v>257.575757576</v>
      </c>
      <c r="H164" s="17"/>
      <c r="I164" s="17"/>
      <c r="J164" s="1"/>
      <c r="K164" s="1"/>
      <c r="L164" s="1"/>
      <c r="M164" s="1"/>
      <c r="N164" s="1"/>
      <c r="O164" s="1"/>
      <c r="P164" s="4"/>
      <c r="R164" s="46" t="s">
        <v>158</v>
      </c>
      <c r="S164" s="69" t="s">
        <v>160</v>
      </c>
      <c r="T164" s="58">
        <v>3.7152018993200003E-2</v>
      </c>
      <c r="U164" s="38">
        <v>3.63601376675E-2</v>
      </c>
      <c r="V164" s="15"/>
    </row>
    <row r="165" spans="1:22" x14ac:dyDescent="0.3">
      <c r="A165" s="3"/>
      <c r="B165" s="46" t="s">
        <v>158</v>
      </c>
      <c r="C165" s="76"/>
      <c r="D165" s="16" t="s">
        <v>161</v>
      </c>
      <c r="E165" s="86">
        <v>5.2999999999999999E-2</v>
      </c>
      <c r="F165" s="13">
        <v>27</v>
      </c>
      <c r="G165" s="237">
        <v>509.433962264</v>
      </c>
      <c r="H165" s="17"/>
      <c r="I165" s="17"/>
      <c r="J165" s="1"/>
      <c r="K165" s="1"/>
      <c r="L165" s="1"/>
      <c r="M165" s="1"/>
      <c r="N165" s="1"/>
      <c r="O165" s="1"/>
      <c r="P165" s="4"/>
      <c r="R165" s="46" t="s">
        <v>158</v>
      </c>
      <c r="S165" s="69" t="s">
        <v>161</v>
      </c>
      <c r="T165" s="58">
        <v>2.13266565661E-2</v>
      </c>
      <c r="U165" s="38">
        <v>2.6121991068099999E-2</v>
      </c>
      <c r="V165" s="15"/>
    </row>
    <row r="166" spans="1:22" x14ac:dyDescent="0.3">
      <c r="A166" s="3"/>
      <c r="B166" s="46" t="s">
        <v>158</v>
      </c>
      <c r="C166" s="76"/>
      <c r="D166" s="16" t="s">
        <v>162</v>
      </c>
      <c r="E166" s="86">
        <v>2.5999999999999999E-2</v>
      </c>
      <c r="F166" s="13">
        <v>8</v>
      </c>
      <c r="G166" s="237">
        <v>307.69230769199999</v>
      </c>
      <c r="H166" s="17"/>
      <c r="I166" s="17"/>
      <c r="J166" s="1"/>
      <c r="K166" s="1"/>
      <c r="L166" s="1"/>
      <c r="M166" s="1"/>
      <c r="N166" s="1"/>
      <c r="O166" s="1"/>
      <c r="P166" s="4"/>
      <c r="R166" s="46" t="s">
        <v>158</v>
      </c>
      <c r="S166" s="69" t="s">
        <v>162</v>
      </c>
      <c r="T166" s="58">
        <v>3.2466717306400002E-2</v>
      </c>
      <c r="U166" s="38">
        <v>3.5153669781999998E-2</v>
      </c>
      <c r="V166" s="15"/>
    </row>
    <row r="167" spans="1:22" x14ac:dyDescent="0.3">
      <c r="A167" s="3"/>
      <c r="B167" s="46" t="s">
        <v>158</v>
      </c>
      <c r="C167" s="76"/>
      <c r="D167" s="16" t="s">
        <v>163</v>
      </c>
      <c r="E167" s="86">
        <v>0.10199999999999999</v>
      </c>
      <c r="F167" s="13">
        <v>28</v>
      </c>
      <c r="G167" s="237">
        <v>274.509803922</v>
      </c>
      <c r="H167" s="17"/>
      <c r="I167" s="17"/>
      <c r="J167" s="1"/>
      <c r="K167" s="1"/>
      <c r="L167" s="1"/>
      <c r="M167" s="1"/>
      <c r="N167" s="1"/>
      <c r="O167" s="1"/>
      <c r="P167" s="4"/>
      <c r="R167" s="46" t="s">
        <v>158</v>
      </c>
      <c r="S167" s="69" t="s">
        <v>163</v>
      </c>
      <c r="T167" s="58">
        <v>2.6128851582900001E-2</v>
      </c>
      <c r="U167" s="38">
        <v>3.3777789330800001E-2</v>
      </c>
      <c r="V167" s="15"/>
    </row>
    <row r="168" spans="1:22" x14ac:dyDescent="0.3">
      <c r="A168" s="3"/>
      <c r="B168" s="46" t="s">
        <v>158</v>
      </c>
      <c r="C168" s="76"/>
      <c r="D168" s="16" t="s">
        <v>164</v>
      </c>
      <c r="E168" s="86">
        <v>9.0999999999999998E-2</v>
      </c>
      <c r="F168" s="13">
        <v>56</v>
      </c>
      <c r="G168" s="237">
        <v>615.38461538499996</v>
      </c>
      <c r="H168" s="17"/>
      <c r="I168" s="17"/>
      <c r="J168" s="1"/>
      <c r="K168" s="1"/>
      <c r="L168" s="1"/>
      <c r="M168" s="1"/>
      <c r="N168" s="1"/>
      <c r="O168" s="1"/>
      <c r="P168" s="4"/>
      <c r="R168" s="46" t="s">
        <v>158</v>
      </c>
      <c r="S168" s="69" t="s">
        <v>164</v>
      </c>
      <c r="T168" s="58">
        <v>1.8334772939700001E-2</v>
      </c>
      <c r="U168" s="38">
        <v>2.3382878853699999E-2</v>
      </c>
      <c r="V168" s="15"/>
    </row>
    <row r="169" spans="1:22" x14ac:dyDescent="0.3">
      <c r="A169" s="3"/>
      <c r="B169" s="46" t="s">
        <v>158</v>
      </c>
      <c r="C169" s="76"/>
      <c r="D169" s="16" t="s">
        <v>165</v>
      </c>
      <c r="E169" s="86">
        <v>5.0999999999999997E-2</v>
      </c>
      <c r="F169" s="13">
        <v>24</v>
      </c>
      <c r="G169" s="237">
        <v>470.58823529400001</v>
      </c>
      <c r="H169" s="17"/>
      <c r="I169" s="17"/>
      <c r="J169" s="1"/>
      <c r="K169" s="1"/>
      <c r="L169" s="1"/>
      <c r="M169" s="1"/>
      <c r="N169" s="1"/>
      <c r="O169" s="1"/>
      <c r="P169" s="4"/>
      <c r="R169" s="46" t="s">
        <v>158</v>
      </c>
      <c r="S169" s="69" t="s">
        <v>165</v>
      </c>
      <c r="T169" s="58">
        <v>1.9319483534299998E-2</v>
      </c>
      <c r="U169" s="38">
        <v>2.73263648362E-2</v>
      </c>
      <c r="V169" s="15"/>
    </row>
    <row r="170" spans="1:22" x14ac:dyDescent="0.3">
      <c r="A170" s="3"/>
      <c r="B170" s="46" t="s">
        <v>158</v>
      </c>
      <c r="C170" s="76"/>
      <c r="D170" s="16" t="s">
        <v>166</v>
      </c>
      <c r="E170" s="86">
        <v>6.7000000000000004E-2</v>
      </c>
      <c r="F170" s="13">
        <v>19</v>
      </c>
      <c r="G170" s="237">
        <v>283.58208955200001</v>
      </c>
      <c r="H170" s="17"/>
      <c r="I170" s="17"/>
      <c r="J170" s="1"/>
      <c r="K170" s="1"/>
      <c r="L170" s="1"/>
      <c r="M170" s="1"/>
      <c r="N170" s="1"/>
      <c r="O170" s="1"/>
      <c r="P170" s="4"/>
      <c r="R170" s="46" t="s">
        <v>158</v>
      </c>
      <c r="S170" s="69" t="s">
        <v>166</v>
      </c>
      <c r="T170" s="58">
        <v>2.4326427752200001E-2</v>
      </c>
      <c r="U170" s="38">
        <v>3.4202685581000002E-2</v>
      </c>
      <c r="V170" s="15"/>
    </row>
    <row r="171" spans="1:22" x14ac:dyDescent="0.3">
      <c r="A171" s="3"/>
      <c r="B171" s="46" t="s">
        <v>158</v>
      </c>
      <c r="C171" s="76"/>
      <c r="D171" s="16" t="s">
        <v>167</v>
      </c>
      <c r="E171" s="86">
        <v>8.6999999999999994E-2</v>
      </c>
      <c r="F171" s="13">
        <v>35</v>
      </c>
      <c r="G171" s="67">
        <v>402.29885057500002</v>
      </c>
      <c r="H171" s="17"/>
      <c r="I171" s="17"/>
      <c r="J171" s="1"/>
      <c r="K171" s="1"/>
      <c r="L171" s="1"/>
      <c r="M171" s="1"/>
      <c r="N171" s="1"/>
      <c r="O171" s="1"/>
      <c r="P171" s="4"/>
      <c r="R171" s="46" t="s">
        <v>158</v>
      </c>
      <c r="S171" s="69" t="s">
        <v>167</v>
      </c>
      <c r="T171" s="58">
        <v>1.90709518712E-2</v>
      </c>
      <c r="U171" s="38">
        <v>2.8614301410200001E-2</v>
      </c>
      <c r="V171" s="15"/>
    </row>
    <row r="172" spans="1:22" ht="15" thickBot="1" x14ac:dyDescent="0.35">
      <c r="A172" s="5"/>
      <c r="B172" s="48" t="s">
        <v>158</v>
      </c>
      <c r="C172" s="81"/>
      <c r="D172" s="49" t="s">
        <v>168</v>
      </c>
      <c r="E172" s="89">
        <v>3.9E-2</v>
      </c>
      <c r="F172" s="43">
        <v>16</v>
      </c>
      <c r="G172" s="68">
        <v>410.25641025599998</v>
      </c>
      <c r="H172" s="19"/>
      <c r="I172" s="19"/>
      <c r="J172" s="8"/>
      <c r="K172" s="8"/>
      <c r="L172" s="8"/>
      <c r="M172" s="8"/>
      <c r="N172" s="8"/>
      <c r="O172" s="8"/>
      <c r="P172" s="6"/>
      <c r="R172" s="48" t="s">
        <v>158</v>
      </c>
      <c r="S172" s="71" t="s">
        <v>168</v>
      </c>
      <c r="T172" s="61">
        <v>3.0295942167799999E-2</v>
      </c>
      <c r="U172" s="44">
        <v>2.9463324468900001E-2</v>
      </c>
      <c r="V172" s="15"/>
    </row>
  </sheetData>
  <mergeCells count="21">
    <mergeCell ref="C2:P2"/>
    <mergeCell ref="A2:B3"/>
    <mergeCell ref="O3:P3"/>
    <mergeCell ref="B12:G12"/>
    <mergeCell ref="R12:U12"/>
    <mergeCell ref="R7:U7"/>
    <mergeCell ref="D3:F3"/>
    <mergeCell ref="G3:I3"/>
    <mergeCell ref="J3:K3"/>
    <mergeCell ref="L3:N3"/>
    <mergeCell ref="R2:U3"/>
    <mergeCell ref="AA12:AC12"/>
    <mergeCell ref="AD3:AG3"/>
    <mergeCell ref="AD12:AP12"/>
    <mergeCell ref="W12:Z12"/>
    <mergeCell ref="W6:Z6"/>
    <mergeCell ref="W2:Z2"/>
    <mergeCell ref="W3:Z3"/>
    <mergeCell ref="AA2:AC2"/>
    <mergeCell ref="AD2:AG2"/>
    <mergeCell ref="AA3:AC3"/>
  </mergeCells>
  <pageMargins left="0.7" right="0.7" top="0.75" bottom="0.75" header="0.3" footer="0.3"/>
  <pageSetup paperSize="9" orientation="portrait" r:id="rId1"/>
  <ignoredErrors>
    <ignoredError sqref="D5:E5 D6:E8 G6:H8 L5:M8 H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Fig4</vt:lpstr>
    </vt:vector>
  </TitlesOfParts>
  <Company>KOKI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Karlócai Mária Rita</dc:creator>
  <cp:lastModifiedBy>Zoli</cp:lastModifiedBy>
  <dcterms:created xsi:type="dcterms:W3CDTF">2020-10-30T12:03:48Z</dcterms:created>
  <dcterms:modified xsi:type="dcterms:W3CDTF">2021-04-12T13:07:06Z</dcterms:modified>
</cp:coreProperties>
</file>