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Zoli\Documents\Work\5Papers\2021\Karlocai\Revision eLife\"/>
    </mc:Choice>
  </mc:AlternateContent>
  <xr:revisionPtr revIDLastSave="0" documentId="8_{10322FF8-2A02-4EF8-A3B1-EC90485556FD}" xr6:coauthVersionLast="46" xr6:coauthVersionMax="46" xr10:uidLastSave="{00000000-0000-0000-0000-000000000000}"/>
  <bookViews>
    <workbookView xWindow="4512" yWindow="0" windowWidth="23508" windowHeight="16296" tabRatio="637" xr2:uid="{00000000-000D-0000-FFFF-FFFF00000000}"/>
  </bookViews>
  <sheets>
    <sheet name="Fig5 " sheetId="1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11" l="1"/>
  <c r="J5" i="11"/>
  <c r="F66" i="11" l="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G5" i="11" s="1"/>
  <c r="F11" i="11"/>
  <c r="G6" i="11" s="1"/>
  <c r="F10" i="11"/>
  <c r="H5" i="11" s="1" a="1"/>
  <c r="H5" i="11" s="1"/>
  <c r="I5" i="11" l="1"/>
  <c r="H6" i="11" a="1"/>
  <c r="H6" i="11" s="1"/>
  <c r="I6" i="11" s="1"/>
</calcChain>
</file>

<file path=xl/sharedStrings.xml><?xml version="1.0" encoding="utf-8"?>
<sst xmlns="http://schemas.openxmlformats.org/spreadsheetml/2006/main" count="136" uniqueCount="80">
  <si>
    <t>N</t>
  </si>
  <si>
    <t>CV</t>
  </si>
  <si>
    <t xml:space="preserve">Mean </t>
  </si>
  <si>
    <t>SD</t>
  </si>
  <si>
    <t>Raw data</t>
  </si>
  <si>
    <r>
      <t>R</t>
    </r>
    <r>
      <rPr>
        <b/>
        <sz val="8"/>
        <color theme="1"/>
        <rFont val="Calibri"/>
        <family val="2"/>
        <charset val="238"/>
        <scheme val="minor"/>
      </rPr>
      <t>S</t>
    </r>
  </si>
  <si>
    <t>p-value</t>
  </si>
  <si>
    <t>Image name</t>
  </si>
  <si>
    <t>Den/Sp</t>
  </si>
  <si>
    <t>Gold</t>
  </si>
  <si>
    <t>Mir-Den-05-mid-ori</t>
  </si>
  <si>
    <t>Den</t>
  </si>
  <si>
    <t>Mir-Sp-11-sup-ori</t>
  </si>
  <si>
    <t>Sp</t>
  </si>
  <si>
    <t>Mir-Sp-13-mid-ori</t>
  </si>
  <si>
    <t>Mir-Sp-18-Rad</t>
  </si>
  <si>
    <t>Mir-Sp-10-mid-ori</t>
  </si>
  <si>
    <t>Mir-Sp-19-Rad</t>
  </si>
  <si>
    <t>Mir-Sp-20-Rad</t>
  </si>
  <si>
    <t>Mir-Sp-03-mid-ori</t>
  </si>
  <si>
    <t>Mir-Den-06-sup-ori</t>
  </si>
  <si>
    <t>Mir-Den-12-mid-ori</t>
  </si>
  <si>
    <t>Mir-Den-7-mid-ori</t>
  </si>
  <si>
    <t>Mir-Den-9-mid-ori</t>
  </si>
  <si>
    <t>Mir-Sp-02-mid-ori</t>
  </si>
  <si>
    <t>Den-ori-PSD-17</t>
  </si>
  <si>
    <t>Den-ori-PSD-18</t>
  </si>
  <si>
    <t>Den-ori-PSD-19</t>
  </si>
  <si>
    <t>Den-Rad-PSD-01</t>
  </si>
  <si>
    <t>Den-Rad-PSD-03</t>
  </si>
  <si>
    <t>Den-Rad-PSD-04</t>
  </si>
  <si>
    <t>Den-Rad-PSD-06</t>
  </si>
  <si>
    <t>Den-Rad-PSD-08</t>
  </si>
  <si>
    <t>Den-Rad-PSD-10</t>
  </si>
  <si>
    <t>Den-Rad-PSD-12</t>
  </si>
  <si>
    <t>Den-Rad-PSD-13</t>
  </si>
  <si>
    <t>Den-Rad-PSD-14</t>
  </si>
  <si>
    <t>Den-Rad-PSD-16</t>
  </si>
  <si>
    <t>Den-Rad-PSD-20</t>
  </si>
  <si>
    <t>Den-Rad-PSD-21</t>
  </si>
  <si>
    <t>Den-Rad-PSD-22</t>
  </si>
  <si>
    <t>Den-Rad-PSD-23</t>
  </si>
  <si>
    <t>Den-Rad-PSD-24</t>
  </si>
  <si>
    <t>Den-Rad-PSD-25</t>
  </si>
  <si>
    <t>SP</t>
  </si>
  <si>
    <t>Sp-ori-68</t>
  </si>
  <si>
    <t>Sp-ori-69</t>
  </si>
  <si>
    <t>Sp-Rad-01</t>
  </si>
  <si>
    <t>Sp-Rad-08</t>
  </si>
  <si>
    <t>Sp-Rad-12 ?</t>
  </si>
  <si>
    <t>Sp-Rad-13</t>
  </si>
  <si>
    <t>Sp-Rad-16</t>
  </si>
  <si>
    <t>Sp-Rad-18</t>
  </si>
  <si>
    <t>Sp-Rad-23</t>
  </si>
  <si>
    <t>Sp-Rad-26</t>
  </si>
  <si>
    <t>Sp-Rad-31</t>
  </si>
  <si>
    <t>Sp-Rad-33</t>
  </si>
  <si>
    <t>Sp-Rad-35</t>
  </si>
  <si>
    <t>Sp-Rad-47</t>
  </si>
  <si>
    <t>Sp-Rad-48</t>
  </si>
  <si>
    <t>Sp-Rad-50</t>
  </si>
  <si>
    <t>Sp-Rad-55</t>
  </si>
  <si>
    <t>Sp-Rad-58</t>
  </si>
  <si>
    <t>Sp-Rad-60</t>
  </si>
  <si>
    <t>Sp-Rad-65</t>
  </si>
  <si>
    <t>Sp-Rad-66</t>
  </si>
  <si>
    <t>PSD area (um2)</t>
  </si>
  <si>
    <r>
      <t xml:space="preserve">Density (gold / </t>
    </r>
    <r>
      <rPr>
        <b/>
        <sz val="11"/>
        <color theme="1"/>
        <rFont val="Symbol"/>
        <family val="1"/>
        <charset val="2"/>
      </rPr>
      <t>m</t>
    </r>
    <r>
      <rPr>
        <b/>
        <sz val="11"/>
        <color theme="1"/>
        <rFont val="Calibri"/>
        <family val="2"/>
        <charset val="238"/>
        <scheme val="minor"/>
      </rPr>
      <t>m2)</t>
    </r>
  </si>
  <si>
    <r>
      <t xml:space="preserve">Density (gold / </t>
    </r>
    <r>
      <rPr>
        <b/>
        <sz val="10"/>
        <color theme="1"/>
        <rFont val="Symbol"/>
        <family val="1"/>
        <charset val="2"/>
      </rPr>
      <t>m</t>
    </r>
    <r>
      <rPr>
        <b/>
        <sz val="10"/>
        <color theme="1"/>
        <rFont val="Calibri"/>
        <family val="2"/>
        <charset val="238"/>
        <scheme val="minor"/>
      </rPr>
      <t>m2)</t>
    </r>
  </si>
  <si>
    <t>Spine</t>
  </si>
  <si>
    <t>Dendrite</t>
  </si>
  <si>
    <t>Sp-Rad-03</t>
  </si>
  <si>
    <t>Sp-Rad-20</t>
  </si>
  <si>
    <t>Sp-Rad-53</t>
  </si>
  <si>
    <t>Sp-Rad-59</t>
  </si>
  <si>
    <t>PSD-95 (Gp, ZN1181, Snaptic Systems 124014, 1:500)_5nm GAGp, Exp071720_No6, P49 female C57Bl/6J</t>
  </si>
  <si>
    <t>Density /PSD area correlation</t>
  </si>
  <si>
    <t>Gold /PSD area correlation</t>
  </si>
  <si>
    <t>Fig.5  Panel C</t>
  </si>
  <si>
    <t>Fig.5 Panel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</si>
</sst>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Symbol"/>
      <family val="1"/>
      <charset val="2"/>
    </font>
    <font>
      <b/>
      <sz val="10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164" fontId="0" fillId="0" borderId="12" xfId="0" applyNumberFormat="1" applyBorder="1"/>
    <xf numFmtId="164" fontId="0" fillId="0" borderId="19" xfId="0" applyNumberFormat="1" applyBorder="1"/>
    <xf numFmtId="164" fontId="0" fillId="0" borderId="4" xfId="0" applyNumberFormat="1" applyBorder="1"/>
    <xf numFmtId="0" fontId="0" fillId="0" borderId="24" xfId="0" applyBorder="1"/>
    <xf numFmtId="0" fontId="6" fillId="0" borderId="16" xfId="0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right" vertical="center"/>
    </xf>
    <xf numFmtId="0" fontId="6" fillId="0" borderId="8" xfId="0" applyFont="1" applyFill="1" applyBorder="1" applyAlignment="1">
      <alignment horizontal="right" vertical="center"/>
    </xf>
    <xf numFmtId="0" fontId="6" fillId="0" borderId="22" xfId="0" applyFont="1" applyFill="1" applyBorder="1" applyAlignment="1">
      <alignment horizontal="right" vertical="center"/>
    </xf>
    <xf numFmtId="165" fontId="0" fillId="0" borderId="26" xfId="0" applyNumberFormat="1" applyBorder="1"/>
    <xf numFmtId="164" fontId="0" fillId="0" borderId="16" xfId="0" applyNumberFormat="1" applyBorder="1"/>
    <xf numFmtId="164" fontId="0" fillId="0" borderId="8" xfId="0" applyNumberFormat="1" applyBorder="1"/>
    <xf numFmtId="2" fontId="0" fillId="0" borderId="16" xfId="0" applyNumberFormat="1" applyBorder="1"/>
    <xf numFmtId="164" fontId="0" fillId="0" borderId="11" xfId="0" applyNumberFormat="1" applyBorder="1"/>
    <xf numFmtId="0" fontId="6" fillId="0" borderId="11" xfId="0" applyFont="1" applyFill="1" applyBorder="1" applyAlignment="1">
      <alignment horizontal="right" vertical="center"/>
    </xf>
    <xf numFmtId="165" fontId="0" fillId="0" borderId="7" xfId="0" applyNumberFormat="1" applyBorder="1"/>
    <xf numFmtId="165" fontId="0" fillId="0" borderId="1" xfId="0" applyNumberFormat="1" applyBorder="1"/>
    <xf numFmtId="165" fontId="0" fillId="0" borderId="9" xfId="0" applyNumberFormat="1" applyBorder="1"/>
    <xf numFmtId="164" fontId="0" fillId="0" borderId="10" xfId="0" applyNumberFormat="1" applyBorder="1"/>
    <xf numFmtId="2" fontId="0" fillId="0" borderId="4" xfId="0" applyNumberFormat="1" applyFont="1" applyBorder="1"/>
    <xf numFmtId="11" fontId="0" fillId="0" borderId="21" xfId="0" applyNumberFormat="1" applyFont="1" applyBorder="1"/>
    <xf numFmtId="11" fontId="2" fillId="0" borderId="8" xfId="0" applyNumberFormat="1" applyFont="1" applyBorder="1"/>
    <xf numFmtId="0" fontId="0" fillId="0" borderId="23" xfId="0" applyBorder="1"/>
    <xf numFmtId="0" fontId="0" fillId="0" borderId="30" xfId="0" applyBorder="1"/>
    <xf numFmtId="0" fontId="0" fillId="0" borderId="31" xfId="0" applyBorder="1"/>
    <xf numFmtId="0" fontId="3" fillId="2" borderId="2" xfId="0" applyFont="1" applyFill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2" xfId="0" applyFont="1" applyFill="1" applyBorder="1" applyAlignment="1">
      <alignment horizontal="right"/>
    </xf>
    <xf numFmtId="0" fontId="3" fillId="2" borderId="4" xfId="0" applyFont="1" applyFill="1" applyBorder="1" applyAlignment="1">
      <alignment horizontal="right"/>
    </xf>
    <xf numFmtId="0" fontId="6" fillId="0" borderId="28" xfId="0" applyFont="1" applyFill="1" applyBorder="1" applyAlignment="1">
      <alignment horizontal="right" vertical="center"/>
    </xf>
    <xf numFmtId="0" fontId="0" fillId="0" borderId="32" xfId="0" applyBorder="1"/>
    <xf numFmtId="0" fontId="1" fillId="0" borderId="4" xfId="0" applyFont="1" applyBorder="1" applyAlignment="1">
      <alignment horizontal="right"/>
    </xf>
    <xf numFmtId="0" fontId="5" fillId="0" borderId="22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right"/>
    </xf>
    <xf numFmtId="0" fontId="3" fillId="0" borderId="4" xfId="0" applyFont="1" applyFill="1" applyBorder="1" applyAlignment="1">
      <alignment horizontal="right"/>
    </xf>
    <xf numFmtId="0" fontId="5" fillId="0" borderId="18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right" vertical="center" wrapText="1"/>
    </xf>
    <xf numFmtId="0" fontId="0" fillId="0" borderId="12" xfId="0" applyBorder="1"/>
    <xf numFmtId="0" fontId="0" fillId="0" borderId="12" xfId="0" applyFill="1" applyBorder="1"/>
    <xf numFmtId="0" fontId="0" fillId="0" borderId="19" xfId="0" applyBorder="1"/>
    <xf numFmtId="0" fontId="5" fillId="0" borderId="32" xfId="0" applyFont="1" applyBorder="1" applyAlignment="1">
      <alignment horizontal="right" vertical="center" wrapText="1"/>
    </xf>
    <xf numFmtId="165" fontId="0" fillId="0" borderId="28" xfId="0" applyNumberFormat="1" applyBorder="1"/>
    <xf numFmtId="165" fontId="0" fillId="0" borderId="24" xfId="0" applyNumberFormat="1" applyBorder="1"/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/>
    </xf>
    <xf numFmtId="0" fontId="7" fillId="0" borderId="30" xfId="0" applyFont="1" applyFill="1" applyBorder="1" applyAlignment="1">
      <alignment horizontal="center"/>
    </xf>
    <xf numFmtId="0" fontId="7" fillId="0" borderId="31" xfId="0" applyFont="1" applyFill="1" applyBorder="1" applyAlignment="1">
      <alignment horizontal="center"/>
    </xf>
    <xf numFmtId="0" fontId="1" fillId="0" borderId="2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  <color rgb="FFFFFF00"/>
      <color rgb="FF3C07BF"/>
      <color rgb="FF009999"/>
      <color rgb="FF00FF00"/>
      <color rgb="FF66FF33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J66"/>
  <sheetViews>
    <sheetView tabSelected="1" topLeftCell="A4" workbookViewId="0">
      <selection activeCell="H6" sqref="H6"/>
    </sheetView>
  </sheetViews>
  <sheetFormatPr defaultRowHeight="14.4" x14ac:dyDescent="0.3"/>
  <cols>
    <col min="2" max="2" width="22.21875" customWidth="1"/>
    <col min="3" max="3" width="7.21875" customWidth="1"/>
    <col min="4" max="4" width="9.21875" customWidth="1"/>
    <col min="5" max="5" width="6.77734375" customWidth="1"/>
    <col min="6" max="6" width="7.21875" customWidth="1"/>
  </cols>
  <sheetData>
    <row r="1" spans="2:10" ht="15" thickBot="1" x14ac:dyDescent="0.35"/>
    <row r="2" spans="2:10" ht="20.55" customHeight="1" thickBot="1" x14ac:dyDescent="0.4">
      <c r="B2" s="54" t="s">
        <v>78</v>
      </c>
      <c r="C2" s="55"/>
      <c r="D2" s="55"/>
      <c r="E2" s="54" t="s">
        <v>79</v>
      </c>
      <c r="F2" s="55"/>
      <c r="G2" s="55"/>
      <c r="H2" s="55"/>
      <c r="I2" s="55"/>
      <c r="J2" s="56"/>
    </row>
    <row r="3" spans="2:10" ht="34.049999999999997" customHeight="1" x14ac:dyDescent="0.3">
      <c r="B3" s="60" t="s">
        <v>75</v>
      </c>
      <c r="C3" s="51" t="s">
        <v>77</v>
      </c>
      <c r="D3" s="53"/>
      <c r="E3" s="51" t="s">
        <v>76</v>
      </c>
      <c r="F3" s="52"/>
      <c r="G3" s="57" t="s">
        <v>67</v>
      </c>
      <c r="H3" s="58"/>
      <c r="I3" s="59"/>
      <c r="J3" s="36"/>
    </row>
    <row r="4" spans="2:10" ht="29.55" customHeight="1" x14ac:dyDescent="0.3">
      <c r="B4" s="61"/>
      <c r="C4" s="14" t="s">
        <v>5</v>
      </c>
      <c r="D4" s="13" t="s">
        <v>6</v>
      </c>
      <c r="E4" s="14" t="s">
        <v>5</v>
      </c>
      <c r="F4" s="20" t="s">
        <v>6</v>
      </c>
      <c r="G4" s="10" t="s">
        <v>2</v>
      </c>
      <c r="H4" s="12" t="s">
        <v>3</v>
      </c>
      <c r="I4" s="11" t="s">
        <v>1</v>
      </c>
      <c r="J4" s="35" t="s">
        <v>0</v>
      </c>
    </row>
    <row r="5" spans="2:10" x14ac:dyDescent="0.3">
      <c r="B5" s="39" t="s">
        <v>70</v>
      </c>
      <c r="C5" s="18">
        <v>0.95855000000000001</v>
      </c>
      <c r="D5" s="27">
        <v>4.9160000000000002E-14</v>
      </c>
      <c r="E5" s="16">
        <v>-0.11538</v>
      </c>
      <c r="F5" s="19">
        <v>0.58284999999999998</v>
      </c>
      <c r="G5" s="21">
        <f>AVERAGEIF($C$10:$C$66,"Den",$F$10:$F$66)</f>
        <v>496.57860169245703</v>
      </c>
      <c r="H5" s="22">
        <f t="array" ref="H5">STDEV(IF($C$10:$C$66="Den",$F$10:$F$66))</f>
        <v>44.663771583543401</v>
      </c>
      <c r="I5" s="17">
        <f>H5/G5</f>
        <v>8.9943004856267925E-2</v>
      </c>
      <c r="J5" s="28">
        <f>COUNTIF(C10:C66,"Den")</f>
        <v>25</v>
      </c>
    </row>
    <row r="6" spans="2:10" ht="15" thickBot="1" x14ac:dyDescent="0.35">
      <c r="B6" s="37" t="s">
        <v>69</v>
      </c>
      <c r="C6" s="25">
        <v>0.96184000000000003</v>
      </c>
      <c r="D6" s="26">
        <v>1.9465E-18</v>
      </c>
      <c r="E6" s="8">
        <v>-0.32551000000000002</v>
      </c>
      <c r="F6" s="7">
        <v>6.9070000000000006E-2</v>
      </c>
      <c r="G6" s="15">
        <f>AVERAGEIF($C$10:$C$66,"Sp",$F$10:$F$66)</f>
        <v>509.51961677842291</v>
      </c>
      <c r="H6" s="23">
        <f t="array" ref="H6">STDEV(IF($C$10:$C$66="Sp",$F$10:$F$66))</f>
        <v>49.895811835408658</v>
      </c>
      <c r="I6" s="24">
        <f>H6/G6</f>
        <v>9.7927165495390683E-2</v>
      </c>
      <c r="J6" s="9">
        <f>COUNTIF(C10:C66,"Sp")</f>
        <v>32</v>
      </c>
    </row>
    <row r="7" spans="2:10" ht="15" thickBot="1" x14ac:dyDescent="0.35">
      <c r="B7" s="2"/>
      <c r="C7" s="1"/>
      <c r="D7" s="1"/>
      <c r="E7" s="1"/>
      <c r="F7" s="1"/>
      <c r="G7" s="1"/>
      <c r="H7" s="1"/>
      <c r="I7" s="1"/>
      <c r="J7" s="3"/>
    </row>
    <row r="8" spans="2:10" ht="15" thickBot="1" x14ac:dyDescent="0.35">
      <c r="B8" s="49" t="s">
        <v>4</v>
      </c>
      <c r="C8" s="50"/>
      <c r="D8" s="50"/>
      <c r="E8" s="50"/>
      <c r="F8" s="50"/>
      <c r="G8" s="29"/>
      <c r="H8" s="29"/>
      <c r="I8" s="29"/>
      <c r="J8" s="30"/>
    </row>
    <row r="9" spans="2:10" ht="45" customHeight="1" x14ac:dyDescent="0.3">
      <c r="B9" s="38" t="s">
        <v>7</v>
      </c>
      <c r="C9" s="38" t="s">
        <v>8</v>
      </c>
      <c r="D9" s="41" t="s">
        <v>66</v>
      </c>
      <c r="E9" s="42" t="s">
        <v>9</v>
      </c>
      <c r="F9" s="46" t="s">
        <v>68</v>
      </c>
      <c r="G9" s="1"/>
      <c r="H9" s="1"/>
      <c r="I9" s="1"/>
      <c r="J9" s="3"/>
    </row>
    <row r="10" spans="2:10" x14ac:dyDescent="0.3">
      <c r="B10" s="31" t="s">
        <v>10</v>
      </c>
      <c r="C10" s="32" t="s">
        <v>11</v>
      </c>
      <c r="D10" s="6">
        <v>0.21851499999999999</v>
      </c>
      <c r="E10" s="43">
        <v>87</v>
      </c>
      <c r="F10" s="47">
        <f>E10/D10</f>
        <v>398.14200398142009</v>
      </c>
      <c r="G10" s="1"/>
      <c r="H10" s="1"/>
      <c r="I10" s="1"/>
      <c r="J10" s="3"/>
    </row>
    <row r="11" spans="2:10" x14ac:dyDescent="0.3">
      <c r="B11" s="32" t="s">
        <v>12</v>
      </c>
      <c r="C11" s="32" t="s">
        <v>13</v>
      </c>
      <c r="D11" s="6">
        <v>8.6485134999999991E-2</v>
      </c>
      <c r="E11" s="43">
        <v>41</v>
      </c>
      <c r="F11" s="47">
        <f t="shared" ref="F11:F66" si="0">E11/D11</f>
        <v>474.06990808304806</v>
      </c>
      <c r="G11" s="1"/>
      <c r="H11" s="1"/>
      <c r="I11" s="1"/>
      <c r="J11" s="3"/>
    </row>
    <row r="12" spans="2:10" x14ac:dyDescent="0.3">
      <c r="B12" s="32" t="s">
        <v>14</v>
      </c>
      <c r="C12" s="32" t="s">
        <v>11</v>
      </c>
      <c r="D12" s="6">
        <v>3.9583122999999998E-2</v>
      </c>
      <c r="E12" s="43">
        <v>21</v>
      </c>
      <c r="F12" s="47">
        <f t="shared" si="0"/>
        <v>530.52913485376087</v>
      </c>
      <c r="G12" s="1"/>
      <c r="H12" s="1"/>
      <c r="I12" s="1"/>
      <c r="J12" s="3"/>
    </row>
    <row r="13" spans="2:10" x14ac:dyDescent="0.3">
      <c r="B13" s="31" t="s">
        <v>15</v>
      </c>
      <c r="C13" s="32" t="s">
        <v>11</v>
      </c>
      <c r="D13" s="6">
        <v>4.9955828000000001E-2</v>
      </c>
      <c r="E13" s="43">
        <v>22</v>
      </c>
      <c r="F13" s="47">
        <f t="shared" si="0"/>
        <v>440.38905730878889</v>
      </c>
      <c r="G13" s="1"/>
      <c r="H13" s="1"/>
      <c r="I13" s="1"/>
      <c r="J13" s="3"/>
    </row>
    <row r="14" spans="2:10" x14ac:dyDescent="0.3">
      <c r="B14" s="32" t="s">
        <v>16</v>
      </c>
      <c r="C14" s="32" t="s">
        <v>13</v>
      </c>
      <c r="D14" s="6">
        <v>8.9845972999999996E-2</v>
      </c>
      <c r="E14" s="43">
        <v>53</v>
      </c>
      <c r="F14" s="47">
        <f t="shared" si="0"/>
        <v>589.89844764661859</v>
      </c>
      <c r="G14" s="1"/>
      <c r="H14" s="1"/>
      <c r="I14" s="1"/>
      <c r="J14" s="3"/>
    </row>
    <row r="15" spans="2:10" x14ac:dyDescent="0.3">
      <c r="B15" s="31" t="s">
        <v>17</v>
      </c>
      <c r="C15" s="32" t="s">
        <v>13</v>
      </c>
      <c r="D15" s="6">
        <v>4.5034322000000002E-2</v>
      </c>
      <c r="E15" s="43">
        <v>21</v>
      </c>
      <c r="F15" s="47">
        <f t="shared" si="0"/>
        <v>466.31100608109517</v>
      </c>
      <c r="G15" s="1"/>
      <c r="H15" s="1"/>
      <c r="I15" s="1"/>
      <c r="J15" s="3"/>
    </row>
    <row r="16" spans="2:10" x14ac:dyDescent="0.3">
      <c r="B16" s="32" t="s">
        <v>18</v>
      </c>
      <c r="C16" s="32" t="s">
        <v>13</v>
      </c>
      <c r="D16" s="6">
        <v>0.17272152199999999</v>
      </c>
      <c r="E16" s="43">
        <v>74</v>
      </c>
      <c r="F16" s="47">
        <f t="shared" si="0"/>
        <v>428.43531682172187</v>
      </c>
      <c r="G16" s="1"/>
      <c r="H16" s="1"/>
      <c r="I16" s="1"/>
      <c r="J16" s="3"/>
    </row>
    <row r="17" spans="2:10" x14ac:dyDescent="0.3">
      <c r="B17" s="32" t="s">
        <v>19</v>
      </c>
      <c r="C17" s="32" t="s">
        <v>13</v>
      </c>
      <c r="D17" s="6">
        <v>8.1227041E-2</v>
      </c>
      <c r="E17" s="43">
        <v>39</v>
      </c>
      <c r="F17" s="47">
        <f t="shared" si="0"/>
        <v>480.13567304513776</v>
      </c>
      <c r="G17" s="1"/>
      <c r="H17" s="1"/>
      <c r="I17" s="1"/>
      <c r="J17" s="3"/>
    </row>
    <row r="18" spans="2:10" x14ac:dyDescent="0.3">
      <c r="B18" s="31" t="s">
        <v>20</v>
      </c>
      <c r="C18" s="32" t="s">
        <v>11</v>
      </c>
      <c r="D18" s="6">
        <v>8.3416933999999998E-2</v>
      </c>
      <c r="E18" s="43">
        <v>37</v>
      </c>
      <c r="F18" s="47">
        <f t="shared" si="0"/>
        <v>443.55502205343583</v>
      </c>
      <c r="G18" s="1"/>
      <c r="H18" s="1"/>
      <c r="I18" s="1"/>
      <c r="J18" s="3"/>
    </row>
    <row r="19" spans="2:10" x14ac:dyDescent="0.3">
      <c r="B19" s="31" t="s">
        <v>21</v>
      </c>
      <c r="C19" s="32" t="s">
        <v>11</v>
      </c>
      <c r="D19" s="6">
        <v>0.109363216</v>
      </c>
      <c r="E19" s="43">
        <v>61</v>
      </c>
      <c r="F19" s="47">
        <f t="shared" si="0"/>
        <v>557.77438000725954</v>
      </c>
      <c r="G19" s="1"/>
      <c r="H19" s="1"/>
      <c r="I19" s="1"/>
      <c r="J19" s="3"/>
    </row>
    <row r="20" spans="2:10" x14ac:dyDescent="0.3">
      <c r="B20" s="31" t="s">
        <v>22</v>
      </c>
      <c r="C20" s="32" t="s">
        <v>11</v>
      </c>
      <c r="D20" s="6">
        <v>8.1852236999999994E-2</v>
      </c>
      <c r="E20" s="44">
        <v>45</v>
      </c>
      <c r="F20" s="47">
        <f t="shared" si="0"/>
        <v>549.77116874643275</v>
      </c>
      <c r="G20" s="1"/>
      <c r="H20" s="1"/>
      <c r="I20" s="1"/>
      <c r="J20" s="3"/>
    </row>
    <row r="21" spans="2:10" x14ac:dyDescent="0.3">
      <c r="B21" s="33" t="s">
        <v>23</v>
      </c>
      <c r="C21" s="32" t="s">
        <v>11</v>
      </c>
      <c r="D21" s="6">
        <v>5.9648203999999996E-2</v>
      </c>
      <c r="E21" s="44">
        <v>25</v>
      </c>
      <c r="F21" s="47">
        <f t="shared" si="0"/>
        <v>419.12410304927204</v>
      </c>
      <c r="G21" s="1"/>
      <c r="H21" s="1"/>
      <c r="I21" s="1"/>
      <c r="J21" s="3"/>
    </row>
    <row r="22" spans="2:10" x14ac:dyDescent="0.3">
      <c r="B22" s="32" t="s">
        <v>24</v>
      </c>
      <c r="C22" s="32" t="s">
        <v>13</v>
      </c>
      <c r="D22" s="6">
        <v>5.3812338000000001E-2</v>
      </c>
      <c r="E22" s="44">
        <v>24</v>
      </c>
      <c r="F22" s="47">
        <f t="shared" si="0"/>
        <v>445.99437400396914</v>
      </c>
      <c r="G22" s="1"/>
      <c r="H22" s="1"/>
      <c r="I22" s="1"/>
      <c r="J22" s="3"/>
    </row>
    <row r="23" spans="2:10" x14ac:dyDescent="0.3">
      <c r="B23" s="33" t="s">
        <v>25</v>
      </c>
      <c r="C23" s="33" t="s">
        <v>11</v>
      </c>
      <c r="D23" s="6">
        <v>0.124662857</v>
      </c>
      <c r="E23" s="44">
        <v>59</v>
      </c>
      <c r="F23" s="47">
        <f t="shared" si="0"/>
        <v>473.27649485844847</v>
      </c>
      <c r="G23" s="1"/>
      <c r="H23" s="1"/>
      <c r="I23" s="1"/>
      <c r="J23" s="3"/>
    </row>
    <row r="24" spans="2:10" x14ac:dyDescent="0.3">
      <c r="B24" s="33" t="s">
        <v>26</v>
      </c>
      <c r="C24" s="33" t="s">
        <v>11</v>
      </c>
      <c r="D24" s="6">
        <v>7.4009461999999998E-2</v>
      </c>
      <c r="E24" s="44">
        <v>39</v>
      </c>
      <c r="F24" s="47">
        <f t="shared" si="0"/>
        <v>526.95964740292266</v>
      </c>
      <c r="G24" s="1"/>
      <c r="H24" s="1"/>
      <c r="I24" s="1"/>
      <c r="J24" s="3"/>
    </row>
    <row r="25" spans="2:10" x14ac:dyDescent="0.3">
      <c r="B25" s="33" t="s">
        <v>27</v>
      </c>
      <c r="C25" s="33" t="s">
        <v>11</v>
      </c>
      <c r="D25" s="6">
        <v>7.5950848000000001E-2</v>
      </c>
      <c r="E25" s="44">
        <v>40</v>
      </c>
      <c r="F25" s="47">
        <f t="shared" si="0"/>
        <v>526.65639756912265</v>
      </c>
      <c r="G25" s="1"/>
      <c r="H25" s="1"/>
      <c r="I25" s="1"/>
      <c r="J25" s="3"/>
    </row>
    <row r="26" spans="2:10" x14ac:dyDescent="0.3">
      <c r="B26" s="32" t="s">
        <v>28</v>
      </c>
      <c r="C26" s="33" t="s">
        <v>11</v>
      </c>
      <c r="D26" s="6">
        <v>5.6511565E-2</v>
      </c>
      <c r="E26" s="44">
        <v>27</v>
      </c>
      <c r="F26" s="47">
        <f t="shared" si="0"/>
        <v>477.77830962564917</v>
      </c>
      <c r="G26" s="1"/>
      <c r="H26" s="1"/>
      <c r="I26" s="1"/>
      <c r="J26" s="3"/>
    </row>
    <row r="27" spans="2:10" x14ac:dyDescent="0.3">
      <c r="B27" s="32" t="s">
        <v>29</v>
      </c>
      <c r="C27" s="33" t="s">
        <v>11</v>
      </c>
      <c r="D27" s="6">
        <v>5.4261705E-2</v>
      </c>
      <c r="E27" s="44">
        <v>27</v>
      </c>
      <c r="F27" s="47">
        <f t="shared" si="0"/>
        <v>497.58849265794356</v>
      </c>
      <c r="G27" s="1"/>
      <c r="H27" s="1"/>
      <c r="I27" s="1"/>
      <c r="J27" s="3"/>
    </row>
    <row r="28" spans="2:10" x14ac:dyDescent="0.3">
      <c r="B28" s="32" t="s">
        <v>30</v>
      </c>
      <c r="C28" s="33" t="s">
        <v>11</v>
      </c>
      <c r="D28" s="6">
        <v>4.8958661000000001E-2</v>
      </c>
      <c r="E28" s="44">
        <v>23</v>
      </c>
      <c r="F28" s="47">
        <f t="shared" si="0"/>
        <v>469.78408988758906</v>
      </c>
      <c r="G28" s="1"/>
      <c r="H28" s="1"/>
      <c r="I28" s="1"/>
      <c r="J28" s="3"/>
    </row>
    <row r="29" spans="2:10" x14ac:dyDescent="0.3">
      <c r="B29" s="33" t="s">
        <v>31</v>
      </c>
      <c r="C29" s="33" t="s">
        <v>11</v>
      </c>
      <c r="D29" s="6">
        <v>9.7603773000000005E-2</v>
      </c>
      <c r="E29" s="44">
        <v>46</v>
      </c>
      <c r="F29" s="47">
        <f t="shared" si="0"/>
        <v>471.29325625557527</v>
      </c>
      <c r="G29" s="1"/>
      <c r="H29" s="1"/>
      <c r="I29" s="1"/>
      <c r="J29" s="3"/>
    </row>
    <row r="30" spans="2:10" x14ac:dyDescent="0.3">
      <c r="B30" s="32" t="s">
        <v>32</v>
      </c>
      <c r="C30" s="33" t="s">
        <v>11</v>
      </c>
      <c r="D30" s="6">
        <v>8.0794412999999995E-2</v>
      </c>
      <c r="E30" s="44">
        <v>39</v>
      </c>
      <c r="F30" s="47">
        <f t="shared" si="0"/>
        <v>482.7066445794959</v>
      </c>
      <c r="G30" s="1"/>
      <c r="H30" s="1"/>
      <c r="I30" s="1"/>
      <c r="J30" s="3"/>
    </row>
    <row r="31" spans="2:10" x14ac:dyDescent="0.3">
      <c r="B31" s="32" t="s">
        <v>33</v>
      </c>
      <c r="C31" s="33" t="s">
        <v>11</v>
      </c>
      <c r="D31" s="6">
        <v>0.16547637100000001</v>
      </c>
      <c r="E31" s="44">
        <v>78</v>
      </c>
      <c r="F31" s="47">
        <f t="shared" si="0"/>
        <v>471.36639224460629</v>
      </c>
      <c r="G31" s="1"/>
      <c r="H31" s="1"/>
      <c r="I31" s="1"/>
      <c r="J31" s="3"/>
    </row>
    <row r="32" spans="2:10" x14ac:dyDescent="0.3">
      <c r="B32" s="31" t="s">
        <v>34</v>
      </c>
      <c r="C32" s="33" t="s">
        <v>11</v>
      </c>
      <c r="D32" s="6">
        <v>0.17011421199999999</v>
      </c>
      <c r="E32" s="44">
        <v>87</v>
      </c>
      <c r="F32" s="47">
        <f t="shared" si="0"/>
        <v>511.42111512705361</v>
      </c>
      <c r="G32" s="1"/>
      <c r="H32" s="1"/>
      <c r="I32" s="1"/>
      <c r="J32" s="3"/>
    </row>
    <row r="33" spans="2:10" x14ac:dyDescent="0.3">
      <c r="B33" s="33" t="s">
        <v>35</v>
      </c>
      <c r="C33" s="33" t="s">
        <v>11</v>
      </c>
      <c r="D33" s="6">
        <v>8.6881556999999998E-2</v>
      </c>
      <c r="E33" s="44">
        <v>39</v>
      </c>
      <c r="F33" s="47">
        <f t="shared" si="0"/>
        <v>448.88698299916518</v>
      </c>
      <c r="G33" s="1"/>
      <c r="H33" s="1"/>
      <c r="I33" s="1"/>
      <c r="J33" s="3"/>
    </row>
    <row r="34" spans="2:10" x14ac:dyDescent="0.3">
      <c r="B34" s="33" t="s">
        <v>36</v>
      </c>
      <c r="C34" s="33" t="s">
        <v>11</v>
      </c>
      <c r="D34" s="6">
        <v>0.11611036699999999</v>
      </c>
      <c r="E34" s="44">
        <v>63</v>
      </c>
      <c r="F34" s="47">
        <f t="shared" si="0"/>
        <v>542.58720928855564</v>
      </c>
      <c r="G34" s="1"/>
      <c r="H34" s="1"/>
      <c r="I34" s="1"/>
      <c r="J34" s="3"/>
    </row>
    <row r="35" spans="2:10" x14ac:dyDescent="0.3">
      <c r="B35" s="33" t="s">
        <v>37</v>
      </c>
      <c r="C35" s="33" t="s">
        <v>11</v>
      </c>
      <c r="D35" s="6">
        <v>4.7507553999999994E-2</v>
      </c>
      <c r="E35" s="44">
        <v>26</v>
      </c>
      <c r="F35" s="47">
        <f t="shared" si="0"/>
        <v>547.28138602968284</v>
      </c>
      <c r="G35" s="1"/>
      <c r="H35" s="1"/>
      <c r="I35" s="1"/>
      <c r="J35" s="3"/>
    </row>
    <row r="36" spans="2:10" x14ac:dyDescent="0.3">
      <c r="B36" s="33" t="s">
        <v>38</v>
      </c>
      <c r="C36" s="33" t="s">
        <v>11</v>
      </c>
      <c r="D36" s="6">
        <v>0.14096687299999999</v>
      </c>
      <c r="E36" s="44">
        <v>73</v>
      </c>
      <c r="F36" s="47">
        <f t="shared" si="0"/>
        <v>517.85216233036545</v>
      </c>
      <c r="G36" s="1"/>
      <c r="H36" s="1"/>
      <c r="I36" s="1"/>
      <c r="J36" s="3"/>
    </row>
    <row r="37" spans="2:10" x14ac:dyDescent="0.3">
      <c r="B37" s="33" t="s">
        <v>39</v>
      </c>
      <c r="C37" s="33" t="s">
        <v>11</v>
      </c>
      <c r="D37" s="6">
        <v>6.3561085000000003E-2</v>
      </c>
      <c r="E37" s="44">
        <v>31</v>
      </c>
      <c r="F37" s="47">
        <f t="shared" si="0"/>
        <v>487.7198052865208</v>
      </c>
      <c r="G37" s="1"/>
      <c r="H37" s="1"/>
      <c r="I37" s="1"/>
      <c r="J37" s="3"/>
    </row>
    <row r="38" spans="2:10" x14ac:dyDescent="0.3">
      <c r="B38" s="33" t="s">
        <v>40</v>
      </c>
      <c r="C38" s="33" t="s">
        <v>11</v>
      </c>
      <c r="D38" s="6">
        <v>6.9042145999999999E-2</v>
      </c>
      <c r="E38" s="44">
        <v>37</v>
      </c>
      <c r="F38" s="47">
        <f t="shared" si="0"/>
        <v>535.90454734706543</v>
      </c>
      <c r="G38" s="1"/>
      <c r="H38" s="1"/>
      <c r="I38" s="1"/>
      <c r="J38" s="3"/>
    </row>
    <row r="39" spans="2:10" x14ac:dyDescent="0.3">
      <c r="B39" s="33" t="s">
        <v>41</v>
      </c>
      <c r="C39" s="33" t="s">
        <v>11</v>
      </c>
      <c r="D39" s="6">
        <v>7.1750267999999992E-2</v>
      </c>
      <c r="E39" s="44">
        <v>39</v>
      </c>
      <c r="F39" s="47">
        <f t="shared" si="0"/>
        <v>543.5519766978432</v>
      </c>
      <c r="G39" s="1"/>
      <c r="H39" s="1"/>
      <c r="I39" s="1"/>
      <c r="J39" s="3"/>
    </row>
    <row r="40" spans="2:10" x14ac:dyDescent="0.3">
      <c r="B40" s="33" t="s">
        <v>42</v>
      </c>
      <c r="C40" s="33" t="s">
        <v>13</v>
      </c>
      <c r="D40" s="6">
        <v>8.5558251000000002E-2</v>
      </c>
      <c r="E40" s="44">
        <v>39</v>
      </c>
      <c r="F40" s="47">
        <f t="shared" si="0"/>
        <v>455.82979483767144</v>
      </c>
      <c r="G40" s="1"/>
      <c r="H40" s="1"/>
      <c r="I40" s="1"/>
      <c r="J40" s="3"/>
    </row>
    <row r="41" spans="2:10" x14ac:dyDescent="0.3">
      <c r="B41" s="33" t="s">
        <v>43</v>
      </c>
      <c r="C41" s="33" t="s">
        <v>44</v>
      </c>
      <c r="D41" s="6">
        <v>5.5623375999999995E-2</v>
      </c>
      <c r="E41" s="44">
        <v>28</v>
      </c>
      <c r="F41" s="47">
        <f t="shared" si="0"/>
        <v>503.38548311055416</v>
      </c>
      <c r="G41" s="1"/>
      <c r="H41" s="1"/>
      <c r="I41" s="1"/>
      <c r="J41" s="3"/>
    </row>
    <row r="42" spans="2:10" x14ac:dyDescent="0.3">
      <c r="B42" s="33" t="s">
        <v>71</v>
      </c>
      <c r="C42" s="33" t="s">
        <v>13</v>
      </c>
      <c r="D42" s="6">
        <v>5.3224777000000001E-2</v>
      </c>
      <c r="E42" s="44">
        <v>26</v>
      </c>
      <c r="F42" s="47">
        <f>E42/D42</f>
        <v>488.49429655665818</v>
      </c>
      <c r="G42" s="1"/>
      <c r="H42" s="1"/>
      <c r="I42" s="1"/>
      <c r="J42" s="3"/>
    </row>
    <row r="43" spans="2:10" x14ac:dyDescent="0.3">
      <c r="B43" s="33" t="s">
        <v>72</v>
      </c>
      <c r="C43" s="33" t="s">
        <v>11</v>
      </c>
      <c r="D43" s="6">
        <v>5.8979080000000003E-2</v>
      </c>
      <c r="E43" s="44">
        <v>32</v>
      </c>
      <c r="F43" s="47">
        <f>E43/D43</f>
        <v>542.56526212345125</v>
      </c>
      <c r="G43" s="1"/>
      <c r="H43" s="1"/>
      <c r="I43" s="1"/>
      <c r="J43" s="3"/>
    </row>
    <row r="44" spans="2:10" x14ac:dyDescent="0.3">
      <c r="B44" s="33" t="s">
        <v>73</v>
      </c>
      <c r="C44" s="33" t="s">
        <v>13</v>
      </c>
      <c r="D44" s="6">
        <v>7.7492133000000005E-2</v>
      </c>
      <c r="E44" s="44">
        <v>37</v>
      </c>
      <c r="F44" s="47">
        <f>E44/D44</f>
        <v>477.46782244334401</v>
      </c>
      <c r="G44" s="1"/>
      <c r="H44" s="1"/>
      <c r="I44" s="1"/>
      <c r="J44" s="3"/>
    </row>
    <row r="45" spans="2:10" x14ac:dyDescent="0.3">
      <c r="B45" s="33" t="s">
        <v>74</v>
      </c>
      <c r="C45" s="33" t="s">
        <v>13</v>
      </c>
      <c r="D45" s="6">
        <v>4.2527242E-2</v>
      </c>
      <c r="E45" s="44">
        <v>22</v>
      </c>
      <c r="F45" s="47">
        <f>E45/D45</f>
        <v>517.31546569608258</v>
      </c>
      <c r="G45" s="1"/>
      <c r="H45" s="1"/>
      <c r="I45" s="1"/>
      <c r="J45" s="3"/>
    </row>
    <row r="46" spans="2:10" x14ac:dyDescent="0.3">
      <c r="B46" s="33" t="s">
        <v>45</v>
      </c>
      <c r="C46" s="33" t="s">
        <v>13</v>
      </c>
      <c r="D46" s="6">
        <v>4.1108114000000001E-2</v>
      </c>
      <c r="E46" s="44">
        <v>24</v>
      </c>
      <c r="F46" s="47">
        <f t="shared" si="0"/>
        <v>583.82634630233827</v>
      </c>
      <c r="G46" s="1"/>
      <c r="H46" s="1"/>
      <c r="I46" s="1"/>
      <c r="J46" s="3"/>
    </row>
    <row r="47" spans="2:10" x14ac:dyDescent="0.3">
      <c r="B47" s="33" t="s">
        <v>46</v>
      </c>
      <c r="C47" s="33" t="s">
        <v>13</v>
      </c>
      <c r="D47" s="6">
        <v>5.0107074000000001E-2</v>
      </c>
      <c r="E47" s="44">
        <v>27</v>
      </c>
      <c r="F47" s="47">
        <f t="shared" si="0"/>
        <v>538.84607191391774</v>
      </c>
      <c r="G47" s="1"/>
      <c r="H47" s="1"/>
      <c r="I47" s="1"/>
      <c r="J47" s="3"/>
    </row>
    <row r="48" spans="2:10" x14ac:dyDescent="0.3">
      <c r="B48" s="33" t="s">
        <v>47</v>
      </c>
      <c r="C48" s="33" t="s">
        <v>13</v>
      </c>
      <c r="D48" s="6">
        <v>0.14207724199999999</v>
      </c>
      <c r="E48" s="44">
        <v>81</v>
      </c>
      <c r="F48" s="47">
        <f t="shared" si="0"/>
        <v>570.11241814505388</v>
      </c>
      <c r="G48" s="1"/>
      <c r="H48" s="1"/>
      <c r="I48" s="1"/>
      <c r="J48" s="3"/>
    </row>
    <row r="49" spans="2:10" x14ac:dyDescent="0.3">
      <c r="B49" s="33" t="s">
        <v>48</v>
      </c>
      <c r="C49" s="33" t="s">
        <v>13</v>
      </c>
      <c r="D49" s="6">
        <v>0.14148039199999998</v>
      </c>
      <c r="E49" s="44">
        <v>68</v>
      </c>
      <c r="F49" s="47">
        <f t="shared" si="0"/>
        <v>480.63197336914368</v>
      </c>
      <c r="G49" s="1"/>
      <c r="H49" s="1"/>
      <c r="I49" s="1"/>
      <c r="J49" s="3"/>
    </row>
    <row r="50" spans="2:10" x14ac:dyDescent="0.3">
      <c r="B50" s="33" t="s">
        <v>49</v>
      </c>
      <c r="C50" s="33" t="s">
        <v>13</v>
      </c>
      <c r="D50" s="6">
        <v>0.135133219</v>
      </c>
      <c r="E50" s="44">
        <v>77</v>
      </c>
      <c r="F50" s="47">
        <f t="shared" si="0"/>
        <v>569.80807953668295</v>
      </c>
      <c r="G50" s="1"/>
      <c r="H50" s="1"/>
      <c r="I50" s="1"/>
      <c r="J50" s="3"/>
    </row>
    <row r="51" spans="2:10" x14ac:dyDescent="0.3">
      <c r="B51" s="33" t="s">
        <v>50</v>
      </c>
      <c r="C51" s="33" t="s">
        <v>13</v>
      </c>
      <c r="D51" s="6">
        <v>8.0407803999999999E-2</v>
      </c>
      <c r="E51" s="44">
        <v>44</v>
      </c>
      <c r="F51" s="47">
        <f t="shared" si="0"/>
        <v>547.21056677533443</v>
      </c>
      <c r="G51" s="1"/>
      <c r="H51" s="1"/>
      <c r="I51" s="1"/>
      <c r="J51" s="3"/>
    </row>
    <row r="52" spans="2:10" x14ac:dyDescent="0.3">
      <c r="B52" s="33" t="s">
        <v>51</v>
      </c>
      <c r="C52" s="33" t="s">
        <v>13</v>
      </c>
      <c r="D52" s="6">
        <v>6.2422935999999998E-2</v>
      </c>
      <c r="E52" s="44">
        <v>30</v>
      </c>
      <c r="F52" s="47">
        <f t="shared" si="0"/>
        <v>480.59258218805985</v>
      </c>
      <c r="G52" s="1"/>
      <c r="H52" s="1"/>
      <c r="I52" s="1"/>
      <c r="J52" s="3"/>
    </row>
    <row r="53" spans="2:10" x14ac:dyDescent="0.3">
      <c r="B53" s="33" t="s">
        <v>52</v>
      </c>
      <c r="C53" s="33" t="s">
        <v>13</v>
      </c>
      <c r="D53" s="6">
        <v>5.7291241999999999E-2</v>
      </c>
      <c r="E53" s="44">
        <v>30</v>
      </c>
      <c r="F53" s="47">
        <f t="shared" si="0"/>
        <v>523.64024504827455</v>
      </c>
      <c r="G53" s="1"/>
      <c r="H53" s="1"/>
      <c r="I53" s="1"/>
      <c r="J53" s="3"/>
    </row>
    <row r="54" spans="2:10" x14ac:dyDescent="0.3">
      <c r="B54" s="33" t="s">
        <v>53</v>
      </c>
      <c r="C54" s="33" t="s">
        <v>13</v>
      </c>
      <c r="D54" s="6">
        <v>6.3393790000000005E-2</v>
      </c>
      <c r="E54" s="44">
        <v>32</v>
      </c>
      <c r="F54" s="47">
        <f t="shared" si="0"/>
        <v>504.78130428863767</v>
      </c>
      <c r="G54" s="1"/>
      <c r="H54" s="1"/>
      <c r="I54" s="1"/>
      <c r="J54" s="3"/>
    </row>
    <row r="55" spans="2:10" x14ac:dyDescent="0.3">
      <c r="B55" s="33" t="s">
        <v>54</v>
      </c>
      <c r="C55" s="33" t="s">
        <v>13</v>
      </c>
      <c r="D55" s="6">
        <v>7.4348813999999999E-2</v>
      </c>
      <c r="E55" s="44">
        <v>42</v>
      </c>
      <c r="F55" s="47">
        <f t="shared" si="0"/>
        <v>564.90477440568191</v>
      </c>
      <c r="G55" s="1"/>
      <c r="H55" s="1"/>
      <c r="I55" s="1"/>
      <c r="J55" s="3"/>
    </row>
    <row r="56" spans="2:10" x14ac:dyDescent="0.3">
      <c r="B56" s="33" t="s">
        <v>55</v>
      </c>
      <c r="C56" s="33" t="s">
        <v>13</v>
      </c>
      <c r="D56" s="6">
        <v>5.3539478000000001E-2</v>
      </c>
      <c r="E56" s="44">
        <v>31</v>
      </c>
      <c r="F56" s="47">
        <f t="shared" si="0"/>
        <v>579.01199559696863</v>
      </c>
      <c r="G56" s="1"/>
      <c r="H56" s="1"/>
      <c r="I56" s="1"/>
      <c r="J56" s="3"/>
    </row>
    <row r="57" spans="2:10" x14ac:dyDescent="0.3">
      <c r="B57" s="33" t="s">
        <v>56</v>
      </c>
      <c r="C57" s="33" t="s">
        <v>13</v>
      </c>
      <c r="D57" s="6">
        <v>4.7554047000000002E-2</v>
      </c>
      <c r="E57" s="44">
        <v>23</v>
      </c>
      <c r="F57" s="47">
        <f t="shared" si="0"/>
        <v>483.66020246394589</v>
      </c>
      <c r="G57" s="1"/>
      <c r="H57" s="1"/>
      <c r="I57" s="1"/>
      <c r="J57" s="3"/>
    </row>
    <row r="58" spans="2:10" x14ac:dyDescent="0.3">
      <c r="B58" s="33" t="s">
        <v>57</v>
      </c>
      <c r="C58" s="33" t="s">
        <v>13</v>
      </c>
      <c r="D58" s="6">
        <v>9.3106178999999997E-2</v>
      </c>
      <c r="E58" s="44">
        <v>53</v>
      </c>
      <c r="F58" s="47">
        <f t="shared" si="0"/>
        <v>569.24256337487554</v>
      </c>
      <c r="G58" s="1"/>
      <c r="H58" s="1"/>
      <c r="I58" s="1"/>
      <c r="J58" s="3"/>
    </row>
    <row r="59" spans="2:10" x14ac:dyDescent="0.3">
      <c r="B59" s="33" t="s">
        <v>58</v>
      </c>
      <c r="C59" s="33" t="s">
        <v>13</v>
      </c>
      <c r="D59" s="6">
        <v>4.0457286000000002E-2</v>
      </c>
      <c r="E59" s="44">
        <v>23</v>
      </c>
      <c r="F59" s="47">
        <f t="shared" si="0"/>
        <v>568.50081342579426</v>
      </c>
      <c r="G59" s="1"/>
      <c r="H59" s="1"/>
      <c r="I59" s="1"/>
      <c r="J59" s="3"/>
    </row>
    <row r="60" spans="2:10" x14ac:dyDescent="0.3">
      <c r="B60" s="33" t="s">
        <v>59</v>
      </c>
      <c r="C60" s="33" t="s">
        <v>13</v>
      </c>
      <c r="D60" s="6">
        <v>0.162356167</v>
      </c>
      <c r="E60" s="44">
        <v>74</v>
      </c>
      <c r="F60" s="47">
        <f t="shared" si="0"/>
        <v>455.78804530412447</v>
      </c>
      <c r="G60" s="1"/>
      <c r="H60" s="1"/>
      <c r="I60" s="1"/>
      <c r="J60" s="3"/>
    </row>
    <row r="61" spans="2:10" x14ac:dyDescent="0.3">
      <c r="B61" s="33" t="s">
        <v>60</v>
      </c>
      <c r="C61" s="33" t="s">
        <v>13</v>
      </c>
      <c r="D61" s="6">
        <v>9.5558531000000002E-2</v>
      </c>
      <c r="E61" s="44">
        <v>46</v>
      </c>
      <c r="F61" s="47">
        <f t="shared" si="0"/>
        <v>481.38035943645889</v>
      </c>
      <c r="G61" s="1"/>
      <c r="H61" s="1"/>
      <c r="I61" s="1"/>
      <c r="J61" s="3"/>
    </row>
    <row r="62" spans="2:10" x14ac:dyDescent="0.3">
      <c r="B62" s="33" t="s">
        <v>61</v>
      </c>
      <c r="C62" s="33" t="s">
        <v>13</v>
      </c>
      <c r="D62" s="6">
        <v>8.3042362999999994E-2</v>
      </c>
      <c r="E62" s="44">
        <v>44</v>
      </c>
      <c r="F62" s="47">
        <f t="shared" si="0"/>
        <v>529.85004774009144</v>
      </c>
      <c r="G62" s="1"/>
      <c r="H62" s="1"/>
      <c r="I62" s="1"/>
      <c r="J62" s="3"/>
    </row>
    <row r="63" spans="2:10" x14ac:dyDescent="0.3">
      <c r="B63" s="31" t="s">
        <v>62</v>
      </c>
      <c r="C63" s="33" t="s">
        <v>13</v>
      </c>
      <c r="D63" s="6">
        <v>0.106296632</v>
      </c>
      <c r="E63" s="44">
        <v>51</v>
      </c>
      <c r="F63" s="47">
        <f t="shared" si="0"/>
        <v>479.78942550127078</v>
      </c>
      <c r="G63" s="1"/>
      <c r="H63" s="1"/>
      <c r="I63" s="1"/>
      <c r="J63" s="3"/>
    </row>
    <row r="64" spans="2:10" x14ac:dyDescent="0.3">
      <c r="B64" s="31" t="s">
        <v>63</v>
      </c>
      <c r="C64" s="33" t="s">
        <v>13</v>
      </c>
      <c r="D64" s="6">
        <v>3.9852739999999998E-2</v>
      </c>
      <c r="E64" s="44">
        <v>23</v>
      </c>
      <c r="F64" s="47">
        <f t="shared" si="0"/>
        <v>577.12468452608277</v>
      </c>
      <c r="G64" s="1"/>
      <c r="H64" s="1"/>
      <c r="I64" s="1"/>
      <c r="J64" s="3"/>
    </row>
    <row r="65" spans="2:10" x14ac:dyDescent="0.3">
      <c r="B65" s="31" t="s">
        <v>64</v>
      </c>
      <c r="C65" s="33" t="s">
        <v>13</v>
      </c>
      <c r="D65" s="6">
        <v>0.163538146</v>
      </c>
      <c r="E65" s="44">
        <v>69</v>
      </c>
      <c r="F65" s="47">
        <f t="shared" si="0"/>
        <v>421.91991096682727</v>
      </c>
      <c r="G65" s="1"/>
      <c r="H65" s="1"/>
      <c r="I65" s="1"/>
      <c r="J65" s="3"/>
    </row>
    <row r="66" spans="2:10" ht="15" thickBot="1" x14ac:dyDescent="0.35">
      <c r="B66" s="34" t="s">
        <v>65</v>
      </c>
      <c r="C66" s="40" t="s">
        <v>13</v>
      </c>
      <c r="D66" s="7">
        <v>7.7142679999999991E-2</v>
      </c>
      <c r="E66" s="45">
        <v>36</v>
      </c>
      <c r="F66" s="48">
        <f t="shared" si="0"/>
        <v>466.6677382740657</v>
      </c>
      <c r="G66" s="5"/>
      <c r="H66" s="5"/>
      <c r="I66" s="5"/>
      <c r="J66" s="4"/>
    </row>
  </sheetData>
  <mergeCells count="7">
    <mergeCell ref="B2:D2"/>
    <mergeCell ref="E2:J2"/>
    <mergeCell ref="B8:F8"/>
    <mergeCell ref="E3:F3"/>
    <mergeCell ref="C3:D3"/>
    <mergeCell ref="G3:I3"/>
    <mergeCell ref="B3:B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Fig5 </vt:lpstr>
    </vt:vector>
  </TitlesOfParts>
  <Company>KOKI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Karlócai Mária Rita</dc:creator>
  <cp:lastModifiedBy>Zoli</cp:lastModifiedBy>
  <dcterms:created xsi:type="dcterms:W3CDTF">2020-10-30T12:03:48Z</dcterms:created>
  <dcterms:modified xsi:type="dcterms:W3CDTF">2021-04-12T13:23:08Z</dcterms:modified>
</cp:coreProperties>
</file>