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torage.ncbs.res.in\AB_Lab\Current members\Asha\Asha_PC\Asha_papers\Recovery\Manuscript\20210218_for eLife\Figure 4-figure supplement 1\"/>
    </mc:Choice>
  </mc:AlternateContent>
  <bookViews>
    <workbookView xWindow="0" yWindow="0" windowWidth="28800" windowHeight="11730" activeTab="3"/>
  </bookViews>
  <sheets>
    <sheet name="A" sheetId="1" r:id="rId1"/>
    <sheet name="C" sheetId="2" r:id="rId2"/>
    <sheet name="D" sheetId="3" r:id="rId3"/>
    <sheet name="G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4" l="1"/>
  <c r="Q16" i="4" s="1"/>
  <c r="P17" i="4"/>
  <c r="Q17" i="4"/>
  <c r="P18" i="4"/>
  <c r="Q18" i="4" s="1"/>
  <c r="P19" i="4"/>
  <c r="Q19" i="4"/>
  <c r="P20" i="4"/>
  <c r="Q20" i="4" s="1"/>
  <c r="P21" i="4"/>
  <c r="Q21" i="4"/>
  <c r="P22" i="4"/>
  <c r="Q22" i="4"/>
  <c r="P23" i="4"/>
  <c r="Q23" i="4"/>
  <c r="P24" i="4"/>
  <c r="Q24" i="4"/>
  <c r="P25" i="4"/>
  <c r="Q25" i="4"/>
  <c r="P26" i="4"/>
  <c r="Q26" i="4"/>
  <c r="P27" i="4"/>
  <c r="Q27" i="4"/>
  <c r="Q12" i="4"/>
  <c r="Q13" i="4"/>
  <c r="Q14" i="4"/>
  <c r="Q15" i="4"/>
  <c r="P12" i="4"/>
  <c r="P13" i="4"/>
  <c r="P14" i="4"/>
  <c r="P15" i="4"/>
  <c r="Q5" i="4"/>
  <c r="Q6" i="4"/>
  <c r="Q7" i="4"/>
  <c r="Q8" i="4"/>
  <c r="Q9" i="4"/>
  <c r="Q10" i="4"/>
  <c r="Q11" i="4"/>
  <c r="Q4" i="4"/>
  <c r="P5" i="4"/>
  <c r="P6" i="4"/>
  <c r="P7" i="4"/>
  <c r="P8" i="4"/>
  <c r="P9" i="4"/>
  <c r="P10" i="4"/>
  <c r="P11" i="4"/>
  <c r="P4" i="4"/>
  <c r="D11" i="3" l="1"/>
  <c r="E11" i="3"/>
  <c r="F11" i="3"/>
  <c r="D12" i="3"/>
  <c r="E12" i="3"/>
  <c r="F12" i="3"/>
  <c r="D13" i="3"/>
  <c r="E13" i="3"/>
  <c r="F13" i="3"/>
  <c r="F10" i="3"/>
  <c r="E10" i="3"/>
  <c r="D10" i="3"/>
  <c r="Y7" i="3"/>
  <c r="AB7" i="3" s="1"/>
  <c r="S7" i="3"/>
  <c r="R7" i="3"/>
  <c r="Q7" i="3"/>
  <c r="T7" i="3" s="1"/>
  <c r="P7" i="3"/>
  <c r="J7" i="3"/>
  <c r="I7" i="3"/>
  <c r="G7" i="3"/>
  <c r="H7" i="3" s="1"/>
  <c r="K7" i="3" s="1"/>
  <c r="Y6" i="3"/>
  <c r="AB6" i="3" s="1"/>
  <c r="S6" i="3"/>
  <c r="R6" i="3"/>
  <c r="Q6" i="3"/>
  <c r="T6" i="3" s="1"/>
  <c r="P6" i="3"/>
  <c r="J6" i="3"/>
  <c r="I6" i="3"/>
  <c r="G6" i="3"/>
  <c r="H6" i="3" s="1"/>
  <c r="K6" i="3" s="1"/>
  <c r="AB5" i="3"/>
  <c r="AA5" i="3"/>
  <c r="Y5" i="3"/>
  <c r="Z5" i="3" s="1"/>
  <c r="AC5" i="3" s="1"/>
  <c r="S5" i="3"/>
  <c r="P5" i="3"/>
  <c r="R5" i="3" s="1"/>
  <c r="G5" i="3"/>
  <c r="AD5" i="3" s="1"/>
  <c r="AB4" i="3"/>
  <c r="AA4" i="3"/>
  <c r="Y4" i="3"/>
  <c r="Z4" i="3" s="1"/>
  <c r="AC4" i="3" s="1"/>
  <c r="S4" i="3"/>
  <c r="P4" i="3"/>
  <c r="R4" i="3" s="1"/>
  <c r="G4" i="3"/>
  <c r="AD4" i="3" s="1"/>
  <c r="Z6" i="3" l="1"/>
  <c r="AD6" i="3"/>
  <c r="Z7" i="3"/>
  <c r="AD7" i="3"/>
  <c r="AA6" i="3"/>
  <c r="AA7" i="3"/>
  <c r="H4" i="3"/>
  <c r="H5" i="3"/>
  <c r="I4" i="3"/>
  <c r="Q4" i="3"/>
  <c r="T4" i="3" s="1"/>
  <c r="I5" i="3"/>
  <c r="Q5" i="3"/>
  <c r="T5" i="3" s="1"/>
  <c r="J4" i="3"/>
  <c r="J5" i="3"/>
  <c r="AC7" i="3" l="1"/>
  <c r="AC6" i="3"/>
  <c r="K5" i="3"/>
  <c r="K4" i="3"/>
  <c r="AB17" i="2" l="1"/>
  <c r="AA17" i="2"/>
  <c r="Z17" i="2"/>
  <c r="AC17" i="2" s="1"/>
  <c r="Y17" i="2"/>
  <c r="AD17" i="2" s="1"/>
  <c r="S17" i="2"/>
  <c r="P17" i="2"/>
  <c r="R17" i="2" s="1"/>
  <c r="G17" i="2"/>
  <c r="J17" i="2" s="1"/>
  <c r="AA16" i="2"/>
  <c r="Y16" i="2"/>
  <c r="AD16" i="2" s="1"/>
  <c r="S16" i="2"/>
  <c r="P16" i="2"/>
  <c r="R16" i="2" s="1"/>
  <c r="G16" i="2"/>
  <c r="J16" i="2" s="1"/>
  <c r="H17" i="2" l="1"/>
  <c r="K17" i="2" s="1"/>
  <c r="I17" i="2"/>
  <c r="Q17" i="2"/>
  <c r="T17" i="2" s="1"/>
  <c r="AB16" i="2"/>
  <c r="H16" i="2"/>
  <c r="I16" i="2"/>
  <c r="Q16" i="2"/>
  <c r="T16" i="2" s="1"/>
  <c r="Z16" i="2"/>
  <c r="AC16" i="2" s="1"/>
  <c r="K16" i="2" l="1"/>
  <c r="AC5" i="2" l="1"/>
  <c r="AC6" i="2"/>
  <c r="AC7" i="2"/>
  <c r="AC8" i="2"/>
  <c r="AC9" i="2"/>
  <c r="AC10" i="2"/>
  <c r="AC11" i="2"/>
  <c r="AC12" i="2"/>
  <c r="AC13" i="2"/>
  <c r="AC14" i="2"/>
  <c r="AC15" i="2"/>
  <c r="AC18" i="2"/>
  <c r="AC19" i="2"/>
  <c r="T5" i="2"/>
  <c r="T6" i="2"/>
  <c r="T7" i="2"/>
  <c r="T8" i="2"/>
  <c r="T9" i="2"/>
  <c r="T10" i="2"/>
  <c r="T11" i="2"/>
  <c r="T12" i="2"/>
  <c r="T13" i="2"/>
  <c r="T14" i="2"/>
  <c r="T15" i="2"/>
  <c r="T18" i="2"/>
  <c r="T19" i="2"/>
  <c r="K12" i="2"/>
  <c r="K13" i="2"/>
  <c r="K14" i="2"/>
  <c r="K15" i="2"/>
  <c r="AA15" i="2"/>
  <c r="Z15" i="2"/>
  <c r="Y15" i="2"/>
  <c r="AB15" i="2" s="1"/>
  <c r="R15" i="2"/>
  <c r="Q15" i="2"/>
  <c r="P15" i="2"/>
  <c r="S15" i="2" s="1"/>
  <c r="I15" i="2"/>
  <c r="H15" i="2"/>
  <c r="G15" i="2"/>
  <c r="AD15" i="2" s="1"/>
  <c r="AA14" i="2"/>
  <c r="Z14" i="2"/>
  <c r="Y14" i="2"/>
  <c r="AB14" i="2" s="1"/>
  <c r="R14" i="2"/>
  <c r="Q14" i="2"/>
  <c r="P14" i="2"/>
  <c r="S14" i="2" s="1"/>
  <c r="I14" i="2"/>
  <c r="H14" i="2"/>
  <c r="G14" i="2"/>
  <c r="AD14" i="2" s="1"/>
  <c r="AA13" i="2"/>
  <c r="Z13" i="2"/>
  <c r="Y13" i="2"/>
  <c r="AB13" i="2" s="1"/>
  <c r="R13" i="2"/>
  <c r="Q13" i="2"/>
  <c r="P13" i="2"/>
  <c r="S13" i="2" s="1"/>
  <c r="I13" i="2"/>
  <c r="H13" i="2"/>
  <c r="G13" i="2"/>
  <c r="AD13" i="2" s="1"/>
  <c r="Y12" i="2"/>
  <c r="AB12" i="2" s="1"/>
  <c r="P12" i="2"/>
  <c r="S12" i="2" s="1"/>
  <c r="G12" i="2"/>
  <c r="AD12" i="2" s="1"/>
  <c r="J15" i="2" l="1"/>
  <c r="J14" i="2"/>
  <c r="J13" i="2"/>
  <c r="H12" i="2"/>
  <c r="Q12" i="2"/>
  <c r="Z12" i="2"/>
  <c r="I12" i="2"/>
  <c r="R12" i="2"/>
  <c r="AA12" i="2"/>
  <c r="J12" i="2"/>
  <c r="D23" i="2" l="1"/>
  <c r="E23" i="2"/>
  <c r="F23" i="2"/>
  <c r="D24" i="2"/>
  <c r="E24" i="2"/>
  <c r="F24" i="2"/>
  <c r="D25" i="2"/>
  <c r="E25" i="2"/>
  <c r="F25" i="2"/>
  <c r="D26" i="2"/>
  <c r="E26" i="2"/>
  <c r="F26" i="2"/>
  <c r="D27" i="2"/>
  <c r="E27" i="2"/>
  <c r="F27" i="2"/>
  <c r="D28" i="2"/>
  <c r="E28" i="2"/>
  <c r="F28" i="2"/>
  <c r="D29" i="2"/>
  <c r="E29" i="2"/>
  <c r="F29" i="2"/>
  <c r="D30" i="2"/>
  <c r="E30" i="2"/>
  <c r="F30" i="2"/>
  <c r="D31" i="2"/>
  <c r="E31" i="2"/>
  <c r="F31" i="2"/>
  <c r="D32" i="2"/>
  <c r="E32" i="2"/>
  <c r="F32" i="2"/>
  <c r="D33" i="2"/>
  <c r="E33" i="2"/>
  <c r="F33" i="2"/>
  <c r="D34" i="2"/>
  <c r="E34" i="2"/>
  <c r="F34" i="2"/>
  <c r="D35" i="2"/>
  <c r="E35" i="2"/>
  <c r="F35" i="2"/>
  <c r="D36" i="2"/>
  <c r="E36" i="2"/>
  <c r="F36" i="2"/>
  <c r="D37" i="2"/>
  <c r="E37" i="2"/>
  <c r="F37" i="2"/>
  <c r="G5" i="2"/>
  <c r="I5" i="2" s="1"/>
  <c r="H5" i="2"/>
  <c r="G6" i="2"/>
  <c r="H6" i="2" s="1"/>
  <c r="G7" i="2"/>
  <c r="H7" i="2" s="1"/>
  <c r="K7" i="2" s="1"/>
  <c r="I7" i="2"/>
  <c r="J7" i="2"/>
  <c r="G8" i="2"/>
  <c r="H8" i="2"/>
  <c r="K8" i="2" s="1"/>
  <c r="I8" i="2"/>
  <c r="J8" i="2"/>
  <c r="G9" i="2"/>
  <c r="I9" i="2" s="1"/>
  <c r="H9" i="2"/>
  <c r="G10" i="2"/>
  <c r="H10" i="2" s="1"/>
  <c r="G11" i="2"/>
  <c r="H11" i="2" s="1"/>
  <c r="K11" i="2" s="1"/>
  <c r="I11" i="2"/>
  <c r="J11" i="2"/>
  <c r="G18" i="2"/>
  <c r="H18" i="2" s="1"/>
  <c r="G19" i="2"/>
  <c r="H19" i="2" s="1"/>
  <c r="K19" i="2" s="1"/>
  <c r="I19" i="2"/>
  <c r="J19" i="2"/>
  <c r="H4" i="2"/>
  <c r="Y19" i="2"/>
  <c r="AD19" i="2" s="1"/>
  <c r="Y18" i="2"/>
  <c r="AD18" i="2" s="1"/>
  <c r="P19" i="2"/>
  <c r="S19" i="2" s="1"/>
  <c r="P18" i="2"/>
  <c r="S18" i="2" s="1"/>
  <c r="K18" i="2" l="1"/>
  <c r="J6" i="2"/>
  <c r="K6" i="2" s="1"/>
  <c r="I18" i="2"/>
  <c r="I10" i="2"/>
  <c r="K10" i="2" s="1"/>
  <c r="J9" i="2"/>
  <c r="K9" i="2" s="1"/>
  <c r="I6" i="2"/>
  <c r="J5" i="2"/>
  <c r="K5" i="2" s="1"/>
  <c r="J18" i="2"/>
  <c r="J10" i="2"/>
  <c r="Z18" i="2"/>
  <c r="AA18" i="2"/>
  <c r="Z19" i="2"/>
  <c r="AB18" i="2"/>
  <c r="AA19" i="2"/>
  <c r="AB19" i="2"/>
  <c r="Q18" i="2"/>
  <c r="Q19" i="2"/>
  <c r="R18" i="2"/>
  <c r="R19" i="2"/>
  <c r="F22" i="2" l="1"/>
  <c r="E22" i="2"/>
  <c r="D22" i="2"/>
  <c r="AB10" i="2"/>
  <c r="AA10" i="2"/>
  <c r="Z10" i="2"/>
  <c r="Y10" i="2"/>
  <c r="S10" i="2"/>
  <c r="R10" i="2"/>
  <c r="Q10" i="2"/>
  <c r="P10" i="2"/>
  <c r="AD10" i="2"/>
  <c r="AA11" i="2"/>
  <c r="Z11" i="2"/>
  <c r="Y11" i="2"/>
  <c r="AB11" i="2" s="1"/>
  <c r="R11" i="2"/>
  <c r="Q11" i="2"/>
  <c r="P11" i="2"/>
  <c r="S11" i="2" s="1"/>
  <c r="AD11" i="2"/>
  <c r="AB9" i="2"/>
  <c r="AA9" i="2"/>
  <c r="Z9" i="2"/>
  <c r="Y9" i="2"/>
  <c r="S9" i="2"/>
  <c r="R9" i="2"/>
  <c r="Q9" i="2"/>
  <c r="P9" i="2"/>
  <c r="AD9" i="2"/>
  <c r="AB8" i="2"/>
  <c r="AA8" i="2"/>
  <c r="Y8" i="2"/>
  <c r="Z8" i="2" s="1"/>
  <c r="S8" i="2"/>
  <c r="P8" i="2"/>
  <c r="R8" i="2" s="1"/>
  <c r="AD8" i="2"/>
  <c r="Z7" i="2"/>
  <c r="Y7" i="2"/>
  <c r="AB7" i="2" s="1"/>
  <c r="Q7" i="2"/>
  <c r="P7" i="2"/>
  <c r="S7" i="2" s="1"/>
  <c r="AD7" i="2"/>
  <c r="AB6" i="2"/>
  <c r="AA6" i="2"/>
  <c r="Z6" i="2"/>
  <c r="Y6" i="2"/>
  <c r="S6" i="2"/>
  <c r="R6" i="2"/>
  <c r="Q6" i="2"/>
  <c r="P6" i="2"/>
  <c r="AD6" i="2"/>
  <c r="AB5" i="2"/>
  <c r="AA5" i="2"/>
  <c r="Z5" i="2"/>
  <c r="Y5" i="2"/>
  <c r="S5" i="2"/>
  <c r="R5" i="2"/>
  <c r="Q5" i="2"/>
  <c r="P5" i="2"/>
  <c r="AD5" i="2"/>
  <c r="AC4" i="2"/>
  <c r="T4" i="2"/>
  <c r="K4" i="2"/>
  <c r="AB4" i="2"/>
  <c r="Y4" i="2"/>
  <c r="AA4" i="2" s="1"/>
  <c r="S4" i="2"/>
  <c r="P4" i="2"/>
  <c r="R4" i="2" s="1"/>
  <c r="J4" i="2"/>
  <c r="G4" i="2"/>
  <c r="I4" i="2" s="1"/>
  <c r="Q8" i="2" l="1"/>
  <c r="R7" i="2"/>
  <c r="AA7" i="2"/>
  <c r="AD4" i="2"/>
  <c r="Q4" i="2"/>
  <c r="Z4" i="2"/>
  <c r="G8" i="1" l="1"/>
  <c r="Z11" i="1"/>
  <c r="X11" i="1"/>
  <c r="AC11" i="1" s="1"/>
  <c r="R11" i="1"/>
  <c r="P11" i="1"/>
  <c r="S11" i="1" s="1"/>
  <c r="O11" i="1"/>
  <c r="Q11" i="1" s="1"/>
  <c r="F11" i="1"/>
  <c r="I11" i="1" s="1"/>
  <c r="Z10" i="1"/>
  <c r="X10" i="1"/>
  <c r="AC10" i="1" s="1"/>
  <c r="R10" i="1"/>
  <c r="P10" i="1"/>
  <c r="O10" i="1"/>
  <c r="Q10" i="1" s="1"/>
  <c r="F10" i="1"/>
  <c r="I10" i="1" s="1"/>
  <c r="Z9" i="1"/>
  <c r="X9" i="1"/>
  <c r="AC9" i="1" s="1"/>
  <c r="R9" i="1"/>
  <c r="P9" i="1"/>
  <c r="S9" i="1" s="1"/>
  <c r="O9" i="1"/>
  <c r="Q9" i="1" s="1"/>
  <c r="F9" i="1"/>
  <c r="I9" i="1" s="1"/>
  <c r="Z8" i="1"/>
  <c r="X8" i="1"/>
  <c r="AC8" i="1" s="1"/>
  <c r="R8" i="1"/>
  <c r="P8" i="1"/>
  <c r="S8" i="1" s="1"/>
  <c r="O8" i="1"/>
  <c r="Q8" i="1" s="1"/>
  <c r="F8" i="1"/>
  <c r="I8" i="1" s="1"/>
  <c r="S10" i="1" l="1"/>
  <c r="AA8" i="1"/>
  <c r="G9" i="1"/>
  <c r="J9" i="1" s="1"/>
  <c r="AA9" i="1"/>
  <c r="G10" i="1"/>
  <c r="AA10" i="1"/>
  <c r="G11" i="1"/>
  <c r="J11" i="1" s="1"/>
  <c r="AA11" i="1"/>
  <c r="H10" i="1"/>
  <c r="H11" i="1"/>
  <c r="H8" i="1"/>
  <c r="H9" i="1"/>
  <c r="Y8" i="1"/>
  <c r="AB8" i="1" s="1"/>
  <c r="Y9" i="1"/>
  <c r="AB9" i="1" s="1"/>
  <c r="Y10" i="1"/>
  <c r="AB10" i="1" s="1"/>
  <c r="Y11" i="1"/>
  <c r="AB11" i="1" s="1"/>
  <c r="J10" i="1" l="1"/>
  <c r="J8" i="1"/>
  <c r="X5" i="1" l="1"/>
  <c r="AA5" i="1" s="1"/>
  <c r="X6" i="1"/>
  <c r="Y6" i="1" s="1"/>
  <c r="X7" i="1"/>
  <c r="AA7" i="1" s="1"/>
  <c r="O5" i="1"/>
  <c r="Q5" i="1" s="1"/>
  <c r="P5" i="1"/>
  <c r="O6" i="1"/>
  <c r="P6" i="1" s="1"/>
  <c r="O7" i="1"/>
  <c r="R7" i="1" s="1"/>
  <c r="Q7" i="1"/>
  <c r="F5" i="1"/>
  <c r="H5" i="1" s="1"/>
  <c r="F6" i="1"/>
  <c r="I6" i="1" s="1"/>
  <c r="F7" i="1"/>
  <c r="G7" i="1" s="1"/>
  <c r="F4" i="1"/>
  <c r="O4" i="1"/>
  <c r="R4" i="1" s="1"/>
  <c r="P4" i="1"/>
  <c r="X4" i="1"/>
  <c r="AA4" i="1" s="1"/>
  <c r="Q4" i="1" l="1"/>
  <c r="P7" i="1"/>
  <c r="Z5" i="1"/>
  <c r="Y7" i="1"/>
  <c r="Y5" i="1"/>
  <c r="Z4" i="1"/>
  <c r="Y4" i="1"/>
  <c r="AB4" i="1"/>
  <c r="S4" i="1"/>
  <c r="H4" i="1"/>
  <c r="G4" i="1"/>
  <c r="S7" i="1"/>
  <c r="AC4" i="1"/>
  <c r="H6" i="1"/>
  <c r="I4" i="1"/>
  <c r="AB5" i="1"/>
  <c r="G6" i="1"/>
  <c r="R6" i="1"/>
  <c r="I5" i="1"/>
  <c r="Q6" i="1"/>
  <c r="Z7" i="1"/>
  <c r="AC5" i="1"/>
  <c r="I7" i="1"/>
  <c r="G5" i="1"/>
  <c r="H7" i="1"/>
  <c r="AC6" i="1"/>
  <c r="AA6" i="1"/>
  <c r="Z6" i="1"/>
  <c r="AC7" i="1"/>
  <c r="R5" i="1"/>
  <c r="S5" i="1" s="1"/>
  <c r="AB6" i="1" l="1"/>
  <c r="AB7" i="1"/>
  <c r="J4" i="1"/>
  <c r="J6" i="1"/>
  <c r="J5" i="1"/>
  <c r="S6" i="1"/>
  <c r="J7" i="1"/>
</calcChain>
</file>

<file path=xl/sharedStrings.xml><?xml version="1.0" encoding="utf-8"?>
<sst xmlns="http://schemas.openxmlformats.org/spreadsheetml/2006/main" count="142" uniqueCount="29">
  <si>
    <t>total</t>
  </si>
  <si>
    <t>Repeat_2</t>
  </si>
  <si>
    <t>Repeat_3</t>
  </si>
  <si>
    <t>Total cells analyzed</t>
  </si>
  <si>
    <t xml:space="preserve">Repeat_1 </t>
  </si>
  <si>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2</t>
    </r>
  </si>
  <si>
    <t>time (min)</t>
  </si>
  <si>
    <t>≥2</t>
  </si>
  <si>
    <t>% cells_DnaN foci</t>
  </si>
  <si>
    <t>wild type</t>
  </si>
  <si>
    <t>∆dnaE2</t>
  </si>
  <si>
    <t>&gt;2</t>
  </si>
  <si>
    <r>
      <t xml:space="preserve">MMC 0.5 </t>
    </r>
    <r>
      <rPr>
        <sz val="11"/>
        <color theme="1"/>
        <rFont val="Calibri"/>
        <family val="2"/>
      </rPr>
      <t>µg/ml</t>
    </r>
  </si>
  <si>
    <t>% cells with DnaN foci</t>
  </si>
  <si>
    <t>∆recN</t>
  </si>
  <si>
    <r>
      <t>MMC (</t>
    </r>
    <r>
      <rPr>
        <sz val="11"/>
        <color theme="1"/>
        <rFont val="Calibri"/>
        <family val="2"/>
      </rPr>
      <t>µg/ml)</t>
    </r>
  </si>
  <si>
    <r>
      <t>UV (J/m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</si>
  <si>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cells_DnaN foci</t>
  </si>
  <si>
    <t>control</t>
  </si>
  <si>
    <t>MMC</t>
  </si>
  <si>
    <t>no recovery</t>
  </si>
  <si>
    <t>recovery</t>
  </si>
  <si>
    <t>Repeat_1</t>
  </si>
  <si>
    <t>Rif colonies</t>
  </si>
  <si>
    <t>Mutants</t>
  </si>
  <si>
    <r>
      <t>mutants/10</t>
    </r>
    <r>
      <rPr>
        <vertAlign val="super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cells</t>
    </r>
  </si>
  <si>
    <r>
      <t>MMC 0.5 (</t>
    </r>
    <r>
      <rPr>
        <sz val="11"/>
        <color theme="1"/>
        <rFont val="Calibri"/>
        <family val="2"/>
      </rPr>
      <t>µg/ml)</t>
    </r>
  </si>
  <si>
    <t>viable counts/ml</t>
  </si>
  <si>
    <t>Total Rif colonies/ml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</si>
</sst>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workbookViewId="0">
      <selection activeCell="P33" sqref="P33"/>
    </sheetView>
  </sheetViews>
  <sheetFormatPr defaultRowHeight="15" x14ac:dyDescent="0.25"/>
  <cols>
    <col min="1" max="1" width="18.28515625" customWidth="1"/>
    <col min="2" max="2" width="12.5703125" customWidth="1"/>
    <col min="29" max="29" width="18.42578125" customWidth="1"/>
  </cols>
  <sheetData>
    <row r="1" spans="1:29" x14ac:dyDescent="0.25">
      <c r="C1" s="8" t="s">
        <v>4</v>
      </c>
      <c r="D1" s="8"/>
      <c r="E1" s="8"/>
      <c r="F1" s="8"/>
      <c r="G1" s="8"/>
      <c r="H1" s="8"/>
      <c r="I1" s="8"/>
      <c r="L1" s="8" t="s">
        <v>1</v>
      </c>
      <c r="M1" s="8"/>
      <c r="N1" s="8"/>
      <c r="O1" s="8"/>
      <c r="P1" s="8"/>
      <c r="Q1" s="8"/>
      <c r="R1" s="8"/>
      <c r="U1" s="8" t="s">
        <v>2</v>
      </c>
      <c r="V1" s="8"/>
      <c r="W1" s="8"/>
      <c r="X1" s="8"/>
      <c r="Y1" s="8"/>
      <c r="Z1" s="8"/>
      <c r="AA1" s="8"/>
      <c r="AC1" t="s">
        <v>3</v>
      </c>
    </row>
    <row r="2" spans="1:29" x14ac:dyDescent="0.25">
      <c r="A2" s="3" t="s">
        <v>12</v>
      </c>
      <c r="C2" s="8" t="s">
        <v>17</v>
      </c>
      <c r="D2" s="8"/>
      <c r="E2" s="8"/>
      <c r="F2" s="8"/>
      <c r="G2" s="8" t="s">
        <v>8</v>
      </c>
      <c r="H2" s="8"/>
      <c r="I2" s="8"/>
      <c r="J2" s="8"/>
      <c r="L2" s="8" t="s">
        <v>17</v>
      </c>
      <c r="M2" s="8"/>
      <c r="N2" s="8"/>
      <c r="O2" s="8"/>
      <c r="P2" s="8" t="s">
        <v>8</v>
      </c>
      <c r="Q2" s="8"/>
      <c r="R2" s="8"/>
      <c r="S2" s="8"/>
      <c r="U2" s="8" t="s">
        <v>17</v>
      </c>
      <c r="V2" s="8"/>
      <c r="W2" s="8"/>
      <c r="X2" s="8"/>
      <c r="Y2" s="8" t="s">
        <v>8</v>
      </c>
      <c r="Z2" s="8"/>
      <c r="AA2" s="8"/>
      <c r="AB2" s="8"/>
    </row>
    <row r="3" spans="1:29" x14ac:dyDescent="0.25">
      <c r="B3" t="s">
        <v>6</v>
      </c>
      <c r="C3" s="1">
        <v>0</v>
      </c>
      <c r="D3" s="1">
        <v>1</v>
      </c>
      <c r="E3" s="1" t="s">
        <v>5</v>
      </c>
      <c r="F3" t="s">
        <v>0</v>
      </c>
      <c r="G3" s="1">
        <v>0</v>
      </c>
      <c r="H3" s="1">
        <v>1</v>
      </c>
      <c r="I3" s="1" t="s">
        <v>5</v>
      </c>
      <c r="J3" s="1" t="s">
        <v>0</v>
      </c>
      <c r="L3" s="1">
        <v>0</v>
      </c>
      <c r="M3" s="1">
        <v>1</v>
      </c>
      <c r="N3" s="1" t="s">
        <v>5</v>
      </c>
      <c r="O3" t="s">
        <v>0</v>
      </c>
      <c r="P3" s="1">
        <v>0</v>
      </c>
      <c r="Q3" s="1">
        <v>1</v>
      </c>
      <c r="R3" s="1" t="s">
        <v>5</v>
      </c>
      <c r="S3" s="1" t="s">
        <v>0</v>
      </c>
      <c r="U3" s="1">
        <v>0</v>
      </c>
      <c r="V3" s="1">
        <v>1</v>
      </c>
      <c r="W3" s="1" t="s">
        <v>5</v>
      </c>
      <c r="X3" t="s">
        <v>0</v>
      </c>
      <c r="Y3" s="1">
        <v>0</v>
      </c>
      <c r="Z3" s="1">
        <v>1</v>
      </c>
      <c r="AA3" s="1" t="s">
        <v>5</v>
      </c>
      <c r="AB3" s="1" t="s">
        <v>0</v>
      </c>
    </row>
    <row r="4" spans="1:29" x14ac:dyDescent="0.25">
      <c r="A4" t="s">
        <v>9</v>
      </c>
      <c r="B4">
        <v>0</v>
      </c>
      <c r="C4">
        <v>54</v>
      </c>
      <c r="D4">
        <v>39</v>
      </c>
      <c r="E4">
        <v>11</v>
      </c>
      <c r="F4">
        <f>SUM(C4:E4)</f>
        <v>104</v>
      </c>
      <c r="G4">
        <f t="shared" ref="G4" si="0">C4*100/F4</f>
        <v>51.92307692307692</v>
      </c>
      <c r="H4">
        <f t="shared" ref="H4" si="1">D4*100/F4</f>
        <v>37.5</v>
      </c>
      <c r="I4">
        <f t="shared" ref="I4" si="2">E4*100/F4</f>
        <v>10.576923076923077</v>
      </c>
      <c r="J4">
        <f>SUM(G4:I4)</f>
        <v>100</v>
      </c>
      <c r="L4">
        <v>93</v>
      </c>
      <c r="M4">
        <v>82</v>
      </c>
      <c r="N4">
        <v>32</v>
      </c>
      <c r="O4">
        <f>SUM(L4:N4)</f>
        <v>207</v>
      </c>
      <c r="P4">
        <f>L4*100/O4</f>
        <v>44.927536231884055</v>
      </c>
      <c r="Q4">
        <f>M4*100/O4</f>
        <v>39.613526570048307</v>
      </c>
      <c r="R4">
        <f>N4*100/O4</f>
        <v>15.458937198067632</v>
      </c>
      <c r="S4">
        <f>SUM(P4:R4)</f>
        <v>99.999999999999986</v>
      </c>
      <c r="U4">
        <v>76</v>
      </c>
      <c r="V4">
        <v>64</v>
      </c>
      <c r="W4">
        <v>25</v>
      </c>
      <c r="X4">
        <f>SUM(U4:W4)</f>
        <v>165</v>
      </c>
      <c r="Y4">
        <f>U4*100/X4</f>
        <v>46.060606060606062</v>
      </c>
      <c r="Z4">
        <f>V4*100/X4</f>
        <v>38.787878787878789</v>
      </c>
      <c r="AA4">
        <f>W4*100/X4</f>
        <v>15.151515151515152</v>
      </c>
      <c r="AB4">
        <f>SUM(Y4:AA4)</f>
        <v>100</v>
      </c>
      <c r="AC4">
        <f>X4+O4+F4</f>
        <v>476</v>
      </c>
    </row>
    <row r="5" spans="1:29" x14ac:dyDescent="0.25">
      <c r="B5">
        <v>30</v>
      </c>
      <c r="C5">
        <v>68</v>
      </c>
      <c r="D5">
        <v>32</v>
      </c>
      <c r="E5">
        <v>6</v>
      </c>
      <c r="F5">
        <f t="shared" ref="F5:F7" si="3">SUM(C5:E5)</f>
        <v>106</v>
      </c>
      <c r="G5">
        <f t="shared" ref="G5:G11" si="4">C5*100/F5</f>
        <v>64.15094339622641</v>
      </c>
      <c r="H5">
        <f t="shared" ref="H5:H11" si="5">D5*100/F5</f>
        <v>30.188679245283019</v>
      </c>
      <c r="I5">
        <f t="shared" ref="I5:I11" si="6">E5*100/F5</f>
        <v>5.6603773584905657</v>
      </c>
      <c r="J5">
        <f t="shared" ref="J5:J11" si="7">SUM(G5:I5)</f>
        <v>100</v>
      </c>
      <c r="L5">
        <v>106</v>
      </c>
      <c r="M5">
        <v>94</v>
      </c>
      <c r="N5">
        <v>34</v>
      </c>
      <c r="O5">
        <f t="shared" ref="O5:O11" si="8">SUM(L5:N5)</f>
        <v>234</v>
      </c>
      <c r="P5">
        <f t="shared" ref="P5:P11" si="9">L5*100/O5</f>
        <v>45.299145299145302</v>
      </c>
      <c r="Q5">
        <f t="shared" ref="Q5:Q11" si="10">M5*100/O5</f>
        <v>40.17094017094017</v>
      </c>
      <c r="R5">
        <f t="shared" ref="R5:R11" si="11">N5*100/O5</f>
        <v>14.52991452991453</v>
      </c>
      <c r="S5">
        <f t="shared" ref="S5:S11" si="12">SUM(P5:R5)</f>
        <v>100.00000000000001</v>
      </c>
      <c r="U5">
        <v>83</v>
      </c>
      <c r="V5">
        <v>49</v>
      </c>
      <c r="W5">
        <v>24</v>
      </c>
      <c r="X5">
        <f t="shared" ref="X5:X11" si="13">SUM(U5:W5)</f>
        <v>156</v>
      </c>
      <c r="Y5">
        <f t="shared" ref="Y5:Y11" si="14">U5*100/X5</f>
        <v>53.205128205128204</v>
      </c>
      <c r="Z5">
        <f t="shared" ref="Z5:Z11" si="15">V5*100/X5</f>
        <v>31.410256410256409</v>
      </c>
      <c r="AA5">
        <f t="shared" ref="AA5:AA11" si="16">W5*100/X5</f>
        <v>15.384615384615385</v>
      </c>
      <c r="AB5">
        <f t="shared" ref="AB5:AB11" si="17">SUM(Y5:AA5)</f>
        <v>100</v>
      </c>
      <c r="AC5">
        <f t="shared" ref="AC5:AC11" si="18">X5+O5+F5</f>
        <v>496</v>
      </c>
    </row>
    <row r="6" spans="1:29" x14ac:dyDescent="0.25">
      <c r="B6">
        <v>60</v>
      </c>
      <c r="C6">
        <v>83</v>
      </c>
      <c r="D6">
        <v>20</v>
      </c>
      <c r="E6">
        <v>4</v>
      </c>
      <c r="F6">
        <f t="shared" si="3"/>
        <v>107</v>
      </c>
      <c r="G6">
        <f t="shared" si="4"/>
        <v>77.570093457943926</v>
      </c>
      <c r="H6">
        <f t="shared" si="5"/>
        <v>18.691588785046729</v>
      </c>
      <c r="I6">
        <f t="shared" si="6"/>
        <v>3.7383177570093458</v>
      </c>
      <c r="J6">
        <f t="shared" si="7"/>
        <v>100</v>
      </c>
      <c r="L6">
        <v>130</v>
      </c>
      <c r="M6">
        <v>64</v>
      </c>
      <c r="N6">
        <v>24</v>
      </c>
      <c r="O6">
        <f t="shared" si="8"/>
        <v>218</v>
      </c>
      <c r="P6">
        <f t="shared" si="9"/>
        <v>59.633027522935777</v>
      </c>
      <c r="Q6">
        <f t="shared" si="10"/>
        <v>29.357798165137616</v>
      </c>
      <c r="R6">
        <f t="shared" si="11"/>
        <v>11.009174311926605</v>
      </c>
      <c r="S6">
        <f t="shared" si="12"/>
        <v>99.999999999999986</v>
      </c>
      <c r="U6">
        <v>98</v>
      </c>
      <c r="V6">
        <v>47</v>
      </c>
      <c r="W6">
        <v>20</v>
      </c>
      <c r="X6">
        <f t="shared" si="13"/>
        <v>165</v>
      </c>
      <c r="Y6">
        <f t="shared" si="14"/>
        <v>59.393939393939391</v>
      </c>
      <c r="Z6">
        <f t="shared" si="15"/>
        <v>28.484848484848484</v>
      </c>
      <c r="AA6">
        <f t="shared" si="16"/>
        <v>12.121212121212121</v>
      </c>
      <c r="AB6">
        <f t="shared" si="17"/>
        <v>100</v>
      </c>
      <c r="AC6">
        <f t="shared" si="18"/>
        <v>490</v>
      </c>
    </row>
    <row r="7" spans="1:29" x14ac:dyDescent="0.25">
      <c r="B7">
        <v>90</v>
      </c>
      <c r="C7">
        <v>80</v>
      </c>
      <c r="D7">
        <v>21</v>
      </c>
      <c r="E7">
        <v>1</v>
      </c>
      <c r="F7">
        <f t="shared" si="3"/>
        <v>102</v>
      </c>
      <c r="G7">
        <f t="shared" si="4"/>
        <v>78.431372549019613</v>
      </c>
      <c r="H7">
        <f t="shared" si="5"/>
        <v>20.588235294117649</v>
      </c>
      <c r="I7">
        <f t="shared" si="6"/>
        <v>0.98039215686274506</v>
      </c>
      <c r="J7">
        <f t="shared" si="7"/>
        <v>100.00000000000001</v>
      </c>
      <c r="L7">
        <v>140</v>
      </c>
      <c r="M7">
        <v>58</v>
      </c>
      <c r="N7">
        <v>16</v>
      </c>
      <c r="O7">
        <f t="shared" si="8"/>
        <v>214</v>
      </c>
      <c r="P7">
        <f t="shared" si="9"/>
        <v>65.420560747663558</v>
      </c>
      <c r="Q7">
        <f t="shared" si="10"/>
        <v>27.102803738317757</v>
      </c>
      <c r="R7">
        <f t="shared" si="11"/>
        <v>7.4766355140186915</v>
      </c>
      <c r="S7">
        <f t="shared" si="12"/>
        <v>100.00000000000001</v>
      </c>
      <c r="U7">
        <v>108</v>
      </c>
      <c r="V7">
        <v>41</v>
      </c>
      <c r="W7">
        <v>11</v>
      </c>
      <c r="X7">
        <f t="shared" si="13"/>
        <v>160</v>
      </c>
      <c r="Y7">
        <f t="shared" si="14"/>
        <v>67.5</v>
      </c>
      <c r="Z7">
        <f t="shared" si="15"/>
        <v>25.625</v>
      </c>
      <c r="AA7">
        <f t="shared" si="16"/>
        <v>6.875</v>
      </c>
      <c r="AB7">
        <f t="shared" si="17"/>
        <v>100</v>
      </c>
      <c r="AC7">
        <f t="shared" si="18"/>
        <v>476</v>
      </c>
    </row>
    <row r="8" spans="1:29" x14ac:dyDescent="0.25">
      <c r="A8" s="2" t="s">
        <v>14</v>
      </c>
      <c r="B8">
        <v>0</v>
      </c>
      <c r="C8" s="7">
        <v>50</v>
      </c>
      <c r="D8" s="7">
        <v>30</v>
      </c>
      <c r="E8" s="7">
        <v>21</v>
      </c>
      <c r="F8" s="7">
        <f t="shared" ref="F8:F11" si="19">SUM(C8:E8)</f>
        <v>101</v>
      </c>
      <c r="G8" s="7">
        <f>C8*100/F8</f>
        <v>49.504950495049506</v>
      </c>
      <c r="H8" s="7">
        <f t="shared" si="5"/>
        <v>29.702970297029704</v>
      </c>
      <c r="I8" s="7">
        <f t="shared" si="6"/>
        <v>20.792079207920793</v>
      </c>
      <c r="J8" s="7">
        <f t="shared" si="7"/>
        <v>100</v>
      </c>
      <c r="K8" s="7"/>
      <c r="L8" s="7">
        <v>52</v>
      </c>
      <c r="M8" s="7">
        <v>37</v>
      </c>
      <c r="N8" s="7">
        <v>14</v>
      </c>
      <c r="O8" s="7">
        <f t="shared" si="8"/>
        <v>103</v>
      </c>
      <c r="P8" s="7">
        <f t="shared" si="9"/>
        <v>50.485436893203882</v>
      </c>
      <c r="Q8" s="7">
        <f t="shared" si="10"/>
        <v>35.922330097087375</v>
      </c>
      <c r="R8" s="7">
        <f t="shared" si="11"/>
        <v>13.592233009708737</v>
      </c>
      <c r="S8" s="7">
        <f t="shared" si="12"/>
        <v>100</v>
      </c>
      <c r="T8" s="7"/>
      <c r="U8" s="7">
        <v>53</v>
      </c>
      <c r="V8" s="7">
        <v>31</v>
      </c>
      <c r="W8" s="7">
        <v>21</v>
      </c>
      <c r="X8" s="7">
        <f t="shared" si="13"/>
        <v>105</v>
      </c>
      <c r="Y8" s="7">
        <f t="shared" si="14"/>
        <v>50.476190476190474</v>
      </c>
      <c r="Z8" s="7">
        <f t="shared" si="15"/>
        <v>29.523809523809526</v>
      </c>
      <c r="AA8" s="7">
        <f t="shared" si="16"/>
        <v>20</v>
      </c>
      <c r="AB8" s="7">
        <f t="shared" si="17"/>
        <v>100</v>
      </c>
      <c r="AC8" s="7">
        <f t="shared" si="18"/>
        <v>309</v>
      </c>
    </row>
    <row r="9" spans="1:29" x14ac:dyDescent="0.25">
      <c r="B9">
        <v>30</v>
      </c>
      <c r="C9" s="7">
        <v>68</v>
      </c>
      <c r="D9" s="7">
        <v>34</v>
      </c>
      <c r="E9" s="7">
        <v>7</v>
      </c>
      <c r="F9" s="7">
        <f t="shared" si="19"/>
        <v>109</v>
      </c>
      <c r="G9" s="7">
        <f t="shared" si="4"/>
        <v>62.38532110091743</v>
      </c>
      <c r="H9" s="7">
        <f t="shared" si="5"/>
        <v>31.192660550458715</v>
      </c>
      <c r="I9" s="7">
        <f t="shared" si="6"/>
        <v>6.4220183486238529</v>
      </c>
      <c r="J9" s="7">
        <f t="shared" si="7"/>
        <v>100</v>
      </c>
      <c r="K9" s="7"/>
      <c r="L9" s="7">
        <v>77</v>
      </c>
      <c r="M9" s="7">
        <v>23</v>
      </c>
      <c r="N9" s="7">
        <v>12</v>
      </c>
      <c r="O9" s="7">
        <f t="shared" si="8"/>
        <v>112</v>
      </c>
      <c r="P9" s="7">
        <f t="shared" si="9"/>
        <v>68.75</v>
      </c>
      <c r="Q9" s="7">
        <f t="shared" si="10"/>
        <v>20.535714285714285</v>
      </c>
      <c r="R9" s="7">
        <f t="shared" si="11"/>
        <v>10.714285714285714</v>
      </c>
      <c r="S9" s="7">
        <f t="shared" si="12"/>
        <v>99.999999999999986</v>
      </c>
      <c r="T9" s="7"/>
      <c r="U9" s="7">
        <v>72</v>
      </c>
      <c r="V9" s="7">
        <v>30</v>
      </c>
      <c r="W9" s="7">
        <v>5</v>
      </c>
      <c r="X9" s="7">
        <f t="shared" si="13"/>
        <v>107</v>
      </c>
      <c r="Y9" s="7">
        <f t="shared" si="14"/>
        <v>67.289719626168221</v>
      </c>
      <c r="Z9" s="7">
        <f t="shared" si="15"/>
        <v>28.037383177570092</v>
      </c>
      <c r="AA9" s="7">
        <f t="shared" si="16"/>
        <v>4.6728971962616823</v>
      </c>
      <c r="AB9" s="7">
        <f t="shared" si="17"/>
        <v>100</v>
      </c>
      <c r="AC9" s="7">
        <f t="shared" si="18"/>
        <v>328</v>
      </c>
    </row>
    <row r="10" spans="1:29" x14ac:dyDescent="0.25">
      <c r="B10">
        <v>60</v>
      </c>
      <c r="C10" s="7">
        <v>84</v>
      </c>
      <c r="D10" s="7">
        <v>15</v>
      </c>
      <c r="E10" s="7">
        <v>6</v>
      </c>
      <c r="F10" s="7">
        <f t="shared" si="19"/>
        <v>105</v>
      </c>
      <c r="G10" s="7">
        <f t="shared" si="4"/>
        <v>80</v>
      </c>
      <c r="H10" s="7">
        <f t="shared" si="5"/>
        <v>14.285714285714286</v>
      </c>
      <c r="I10" s="7">
        <f t="shared" si="6"/>
        <v>5.7142857142857144</v>
      </c>
      <c r="J10" s="7">
        <f t="shared" si="7"/>
        <v>100</v>
      </c>
      <c r="K10" s="7"/>
      <c r="L10" s="7">
        <v>80</v>
      </c>
      <c r="M10" s="7">
        <v>28</v>
      </c>
      <c r="N10" s="7">
        <v>6</v>
      </c>
      <c r="O10" s="7">
        <f t="shared" si="8"/>
        <v>114</v>
      </c>
      <c r="P10" s="7">
        <f t="shared" si="9"/>
        <v>70.175438596491233</v>
      </c>
      <c r="Q10" s="7">
        <f t="shared" si="10"/>
        <v>24.561403508771932</v>
      </c>
      <c r="R10" s="7">
        <f t="shared" si="11"/>
        <v>5.2631578947368425</v>
      </c>
      <c r="S10" s="7">
        <f t="shared" si="12"/>
        <v>100</v>
      </c>
      <c r="T10" s="7"/>
      <c r="U10" s="7">
        <v>76</v>
      </c>
      <c r="V10" s="7">
        <v>23</v>
      </c>
      <c r="W10" s="7">
        <v>2</v>
      </c>
      <c r="X10" s="7">
        <f t="shared" si="13"/>
        <v>101</v>
      </c>
      <c r="Y10" s="7">
        <f t="shared" si="14"/>
        <v>75.247524752475243</v>
      </c>
      <c r="Z10" s="7">
        <f t="shared" si="15"/>
        <v>22.772277227722771</v>
      </c>
      <c r="AA10" s="7">
        <f t="shared" si="16"/>
        <v>1.9801980198019802</v>
      </c>
      <c r="AB10" s="7">
        <f t="shared" si="17"/>
        <v>99.999999999999986</v>
      </c>
      <c r="AC10" s="7">
        <f t="shared" si="18"/>
        <v>320</v>
      </c>
    </row>
    <row r="11" spans="1:29" x14ac:dyDescent="0.25">
      <c r="B11">
        <v>90</v>
      </c>
      <c r="C11" s="7">
        <v>90</v>
      </c>
      <c r="D11" s="7">
        <v>18</v>
      </c>
      <c r="E11" s="7">
        <v>4</v>
      </c>
      <c r="F11" s="7">
        <f t="shared" si="19"/>
        <v>112</v>
      </c>
      <c r="G11" s="7">
        <f t="shared" si="4"/>
        <v>80.357142857142861</v>
      </c>
      <c r="H11" s="7">
        <f t="shared" si="5"/>
        <v>16.071428571428573</v>
      </c>
      <c r="I11" s="7">
        <f t="shared" si="6"/>
        <v>3.5714285714285716</v>
      </c>
      <c r="J11" s="7">
        <f t="shared" si="7"/>
        <v>100</v>
      </c>
      <c r="K11" s="7"/>
      <c r="L11" s="7">
        <v>86</v>
      </c>
      <c r="M11" s="7">
        <v>18</v>
      </c>
      <c r="N11" s="7">
        <v>5</v>
      </c>
      <c r="O11" s="7">
        <f t="shared" si="8"/>
        <v>109</v>
      </c>
      <c r="P11" s="7">
        <f t="shared" si="9"/>
        <v>78.899082568807344</v>
      </c>
      <c r="Q11" s="7">
        <f t="shared" si="10"/>
        <v>16.513761467889907</v>
      </c>
      <c r="R11" s="7">
        <f t="shared" si="11"/>
        <v>4.5871559633027523</v>
      </c>
      <c r="S11" s="7">
        <f t="shared" si="12"/>
        <v>100</v>
      </c>
      <c r="T11" s="7"/>
      <c r="U11" s="7">
        <v>85</v>
      </c>
      <c r="V11" s="7">
        <v>19</v>
      </c>
      <c r="W11" s="7">
        <v>8</v>
      </c>
      <c r="X11" s="7">
        <f t="shared" si="13"/>
        <v>112</v>
      </c>
      <c r="Y11" s="7">
        <f t="shared" si="14"/>
        <v>75.892857142857139</v>
      </c>
      <c r="Z11" s="7">
        <f t="shared" si="15"/>
        <v>16.964285714285715</v>
      </c>
      <c r="AA11" s="7">
        <f t="shared" si="16"/>
        <v>7.1428571428571432</v>
      </c>
      <c r="AB11" s="7">
        <f t="shared" si="17"/>
        <v>100</v>
      </c>
      <c r="AC11" s="7">
        <f t="shared" si="18"/>
        <v>333</v>
      </c>
    </row>
    <row r="13" spans="1:29" x14ac:dyDescent="0.25">
      <c r="C13" s="8" t="s">
        <v>8</v>
      </c>
      <c r="D13" s="8"/>
      <c r="E13" s="8"/>
      <c r="F13" s="8"/>
      <c r="G13" s="8"/>
      <c r="H13" s="8"/>
      <c r="I13" s="8"/>
      <c r="J13" s="8"/>
      <c r="K13" s="8"/>
    </row>
    <row r="14" spans="1:29" x14ac:dyDescent="0.25">
      <c r="C14" s="8">
        <v>0</v>
      </c>
      <c r="D14" s="8"/>
      <c r="E14" s="8"/>
      <c r="F14" s="8">
        <v>1</v>
      </c>
      <c r="G14" s="8"/>
      <c r="H14" s="8"/>
      <c r="I14" s="8" t="s">
        <v>7</v>
      </c>
      <c r="J14" s="8"/>
      <c r="K14" s="8"/>
    </row>
    <row r="15" spans="1:29" x14ac:dyDescent="0.25">
      <c r="A15" t="s">
        <v>9</v>
      </c>
      <c r="B15">
        <v>0</v>
      </c>
      <c r="C15">
        <v>51.923076923076898</v>
      </c>
      <c r="D15">
        <v>44.927536231884055</v>
      </c>
      <c r="E15">
        <v>46.060606060606062</v>
      </c>
      <c r="F15">
        <v>37.5</v>
      </c>
      <c r="G15">
        <v>39.613526570048307</v>
      </c>
      <c r="H15">
        <v>38.787878787878789</v>
      </c>
      <c r="I15">
        <v>10.576923076923077</v>
      </c>
      <c r="J15">
        <v>15.458937198067632</v>
      </c>
      <c r="K15">
        <v>15.151515151515152</v>
      </c>
    </row>
    <row r="16" spans="1:29" x14ac:dyDescent="0.25">
      <c r="B16">
        <v>30</v>
      </c>
      <c r="C16">
        <v>64.15094339622641</v>
      </c>
      <c r="D16">
        <v>45.299145299145302</v>
      </c>
      <c r="E16">
        <v>53.205128205128204</v>
      </c>
      <c r="F16">
        <v>30.188679245283019</v>
      </c>
      <c r="G16">
        <v>40.17094017094017</v>
      </c>
      <c r="H16">
        <v>31.410256410256409</v>
      </c>
      <c r="I16">
        <v>5.6603773584905657</v>
      </c>
      <c r="J16">
        <v>14.52991452991453</v>
      </c>
      <c r="K16">
        <v>15.384615384615385</v>
      </c>
    </row>
    <row r="17" spans="1:11" x14ac:dyDescent="0.25">
      <c r="B17">
        <v>60</v>
      </c>
      <c r="C17">
        <v>77.570093457943926</v>
      </c>
      <c r="D17">
        <v>59.633027522935777</v>
      </c>
      <c r="E17">
        <v>59.393939393939391</v>
      </c>
      <c r="F17">
        <v>18.691588785046729</v>
      </c>
      <c r="G17">
        <v>29.357798165137616</v>
      </c>
      <c r="H17">
        <v>28.484848484848484</v>
      </c>
      <c r="I17">
        <v>3.7383177570093458</v>
      </c>
      <c r="J17">
        <v>11.009174311926605</v>
      </c>
      <c r="K17">
        <v>12.121212121212121</v>
      </c>
    </row>
    <row r="18" spans="1:11" x14ac:dyDescent="0.25">
      <c r="B18">
        <v>90</v>
      </c>
      <c r="C18">
        <v>78.431372549019599</v>
      </c>
      <c r="D18">
        <v>65.420560747663558</v>
      </c>
      <c r="E18">
        <v>67.5</v>
      </c>
      <c r="F18">
        <v>20.588235294117649</v>
      </c>
      <c r="G18">
        <v>27.102803738317757</v>
      </c>
      <c r="H18">
        <v>25.625</v>
      </c>
      <c r="I18">
        <v>0.98039215686274506</v>
      </c>
      <c r="J18">
        <v>7.4766355140186915</v>
      </c>
      <c r="K18">
        <v>6.875</v>
      </c>
    </row>
    <row r="19" spans="1:11" x14ac:dyDescent="0.25">
      <c r="A19" s="2" t="s">
        <v>14</v>
      </c>
      <c r="B19">
        <v>0</v>
      </c>
      <c r="C19">
        <v>49.504950495049506</v>
      </c>
      <c r="D19">
        <v>50.485436893203882</v>
      </c>
      <c r="E19">
        <v>50.476190476190474</v>
      </c>
      <c r="F19">
        <v>29.702970297029704</v>
      </c>
      <c r="G19">
        <v>35.922330097087375</v>
      </c>
      <c r="H19">
        <v>29.523809523809526</v>
      </c>
      <c r="I19">
        <v>20.792079207920793</v>
      </c>
      <c r="J19">
        <v>13.592233009708737</v>
      </c>
      <c r="K19">
        <v>20</v>
      </c>
    </row>
    <row r="20" spans="1:11" x14ac:dyDescent="0.25">
      <c r="B20">
        <v>30</v>
      </c>
      <c r="C20">
        <v>62.38532110091743</v>
      </c>
      <c r="D20">
        <v>68.75</v>
      </c>
      <c r="E20">
        <v>67.289719626168221</v>
      </c>
      <c r="F20">
        <v>31.192660550458715</v>
      </c>
      <c r="G20">
        <v>20.535714285714285</v>
      </c>
      <c r="H20">
        <v>28.037383177570092</v>
      </c>
      <c r="I20">
        <v>6.4220183486238529</v>
      </c>
      <c r="J20">
        <v>10.714285714285714</v>
      </c>
      <c r="K20">
        <v>4.6728971962616823</v>
      </c>
    </row>
    <row r="21" spans="1:11" x14ac:dyDescent="0.25">
      <c r="B21">
        <v>60</v>
      </c>
      <c r="C21">
        <v>80</v>
      </c>
      <c r="D21">
        <v>70.175438596491233</v>
      </c>
      <c r="E21">
        <v>75.247524752475243</v>
      </c>
      <c r="F21">
        <v>14.285714285714286</v>
      </c>
      <c r="G21">
        <v>24.561403508771932</v>
      </c>
      <c r="H21">
        <v>22.772277227722771</v>
      </c>
      <c r="I21">
        <v>5.7142857142857144</v>
      </c>
      <c r="J21">
        <v>5.2631578947368425</v>
      </c>
      <c r="K21">
        <v>1.9801980198019802</v>
      </c>
    </row>
    <row r="22" spans="1:11" x14ac:dyDescent="0.25">
      <c r="B22">
        <v>90</v>
      </c>
      <c r="C22">
        <v>80.357142857142861</v>
      </c>
      <c r="D22">
        <v>78.899082568807344</v>
      </c>
      <c r="E22">
        <v>75.892857142857139</v>
      </c>
      <c r="F22">
        <v>16.071428571428573</v>
      </c>
      <c r="G22">
        <v>16.513761467889907</v>
      </c>
      <c r="H22">
        <v>16.964285714285715</v>
      </c>
      <c r="I22">
        <v>3.5714285714285716</v>
      </c>
      <c r="J22">
        <v>4.5871559633027523</v>
      </c>
      <c r="K22">
        <v>7.1428571428571432</v>
      </c>
    </row>
  </sheetData>
  <mergeCells count="13">
    <mergeCell ref="C1:I1"/>
    <mergeCell ref="L1:R1"/>
    <mergeCell ref="U1:AA1"/>
    <mergeCell ref="C14:E14"/>
    <mergeCell ref="F14:H14"/>
    <mergeCell ref="I14:K14"/>
    <mergeCell ref="C2:F2"/>
    <mergeCell ref="G2:J2"/>
    <mergeCell ref="L2:O2"/>
    <mergeCell ref="P2:S2"/>
    <mergeCell ref="U2:X2"/>
    <mergeCell ref="Y2:AB2"/>
    <mergeCell ref="C13:K1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workbookViewId="0">
      <selection activeCell="D2" sqref="D2:G2"/>
    </sheetView>
  </sheetViews>
  <sheetFormatPr defaultRowHeight="15" x14ac:dyDescent="0.25"/>
  <cols>
    <col min="1" max="1" width="18.28515625" style="3" customWidth="1"/>
    <col min="2" max="2" width="12.28515625" style="3" customWidth="1"/>
    <col min="3" max="3" width="13.140625" style="3" customWidth="1"/>
    <col min="4" max="29" width="9.140625" style="3"/>
    <col min="30" max="30" width="18.42578125" style="3" customWidth="1"/>
    <col min="31" max="16384" width="9.140625" style="3"/>
  </cols>
  <sheetData>
    <row r="1" spans="1:30" x14ac:dyDescent="0.25">
      <c r="D1" s="8" t="s">
        <v>4</v>
      </c>
      <c r="E1" s="8"/>
      <c r="F1" s="8"/>
      <c r="G1" s="8"/>
      <c r="H1" s="8"/>
      <c r="I1" s="8"/>
      <c r="J1" s="8"/>
      <c r="M1" s="8" t="s">
        <v>1</v>
      </c>
      <c r="N1" s="8"/>
      <c r="O1" s="8"/>
      <c r="P1" s="8"/>
      <c r="Q1" s="8"/>
      <c r="R1" s="8"/>
      <c r="S1" s="8"/>
      <c r="V1" s="8" t="s">
        <v>2</v>
      </c>
      <c r="W1" s="8"/>
      <c r="X1" s="8"/>
      <c r="Y1" s="8"/>
      <c r="Z1" s="8"/>
      <c r="AA1" s="8"/>
      <c r="AB1" s="8"/>
      <c r="AD1" s="3" t="s">
        <v>3</v>
      </c>
    </row>
    <row r="2" spans="1:30" x14ac:dyDescent="0.25">
      <c r="D2" s="8" t="s">
        <v>17</v>
      </c>
      <c r="E2" s="8"/>
      <c r="F2" s="8"/>
      <c r="G2" s="8"/>
      <c r="H2" s="8" t="s">
        <v>8</v>
      </c>
      <c r="I2" s="8"/>
      <c r="J2" s="8"/>
      <c r="K2" s="8"/>
      <c r="M2" s="8" t="s">
        <v>17</v>
      </c>
      <c r="N2" s="8"/>
      <c r="O2" s="8"/>
      <c r="P2" s="8"/>
      <c r="Q2" s="8" t="s">
        <v>8</v>
      </c>
      <c r="R2" s="8"/>
      <c r="S2" s="8"/>
      <c r="T2" s="8"/>
      <c r="V2" s="8" t="s">
        <v>17</v>
      </c>
      <c r="W2" s="8"/>
      <c r="X2" s="8"/>
      <c r="Y2" s="8"/>
      <c r="Z2" s="8" t="s">
        <v>8</v>
      </c>
      <c r="AA2" s="8"/>
      <c r="AB2" s="8"/>
      <c r="AC2" s="8"/>
    </row>
    <row r="3" spans="1:30" x14ac:dyDescent="0.25">
      <c r="B3" s="3" t="s">
        <v>15</v>
      </c>
      <c r="C3" s="3" t="s">
        <v>6</v>
      </c>
      <c r="D3" s="4">
        <v>0</v>
      </c>
      <c r="E3" s="4">
        <v>1</v>
      </c>
      <c r="F3" s="4" t="s">
        <v>11</v>
      </c>
      <c r="G3" s="3" t="s">
        <v>0</v>
      </c>
      <c r="H3" s="4">
        <v>0</v>
      </c>
      <c r="I3" s="4">
        <v>1</v>
      </c>
      <c r="J3" s="4" t="s">
        <v>11</v>
      </c>
      <c r="K3" s="4" t="s">
        <v>0</v>
      </c>
      <c r="M3" s="4">
        <v>0</v>
      </c>
      <c r="N3" s="4">
        <v>1</v>
      </c>
      <c r="O3" s="4" t="s">
        <v>11</v>
      </c>
      <c r="P3" s="3" t="s">
        <v>0</v>
      </c>
      <c r="Q3" s="4">
        <v>0</v>
      </c>
      <c r="R3" s="4">
        <v>1</v>
      </c>
      <c r="S3" s="4" t="s">
        <v>11</v>
      </c>
      <c r="T3" s="4" t="s">
        <v>0</v>
      </c>
      <c r="V3" s="4">
        <v>0</v>
      </c>
      <c r="W3" s="4">
        <v>1</v>
      </c>
      <c r="X3" s="4" t="s">
        <v>11</v>
      </c>
      <c r="Y3" s="3" t="s">
        <v>0</v>
      </c>
      <c r="Z3" s="4">
        <v>0</v>
      </c>
      <c r="AA3" s="4">
        <v>1</v>
      </c>
      <c r="AB3" s="4" t="s">
        <v>11</v>
      </c>
      <c r="AC3" s="3" t="s">
        <v>0</v>
      </c>
    </row>
    <row r="4" spans="1:30" x14ac:dyDescent="0.25">
      <c r="A4" s="3" t="s">
        <v>9</v>
      </c>
      <c r="B4" s="3">
        <v>0.125</v>
      </c>
      <c r="C4" s="3">
        <v>0</v>
      </c>
      <c r="D4" s="7">
        <v>98</v>
      </c>
      <c r="E4" s="7">
        <v>8</v>
      </c>
      <c r="F4" s="7">
        <v>3</v>
      </c>
      <c r="G4" s="7">
        <f>SUM(D4:F4)</f>
        <v>109</v>
      </c>
      <c r="H4" s="7">
        <f>D4*100/G4</f>
        <v>89.908256880733944</v>
      </c>
      <c r="I4" s="7">
        <f>E4*100/G4</f>
        <v>7.3394495412844041</v>
      </c>
      <c r="J4" s="7">
        <f>F4*100/G4</f>
        <v>2.7522935779816513</v>
      </c>
      <c r="K4" s="7">
        <f>SUM(H4:J4)</f>
        <v>100</v>
      </c>
      <c r="L4" s="7"/>
      <c r="M4" s="7">
        <v>102</v>
      </c>
      <c r="N4" s="7">
        <v>9</v>
      </c>
      <c r="O4" s="7">
        <v>1</v>
      </c>
      <c r="P4" s="7">
        <f>SUM(M4:O4)</f>
        <v>112</v>
      </c>
      <c r="Q4" s="7">
        <f>M4*100/P4</f>
        <v>91.071428571428569</v>
      </c>
      <c r="R4" s="7">
        <f>N4*100/P4</f>
        <v>8.0357142857142865</v>
      </c>
      <c r="S4" s="7">
        <f>O4*100/P4</f>
        <v>0.8928571428571429</v>
      </c>
      <c r="T4" s="7">
        <f>SUM(Q4:S4)</f>
        <v>100</v>
      </c>
      <c r="U4" s="7"/>
      <c r="V4" s="7">
        <v>102</v>
      </c>
      <c r="W4" s="7">
        <v>8</v>
      </c>
      <c r="X4" s="7">
        <v>2</v>
      </c>
      <c r="Y4" s="7">
        <f t="shared" ref="Y4" si="0">SUM(V4:X4)</f>
        <v>112</v>
      </c>
      <c r="Z4" s="7">
        <f t="shared" ref="Z4:Z5" si="1">V4*100/Y4</f>
        <v>91.071428571428569</v>
      </c>
      <c r="AA4" s="7">
        <f t="shared" ref="AA4:AA5" si="2">W4*100/Y4</f>
        <v>7.1428571428571432</v>
      </c>
      <c r="AB4" s="7">
        <f t="shared" ref="AB4:AB5" si="3">X4*100/Y4</f>
        <v>1.7857142857142858</v>
      </c>
      <c r="AC4" s="7">
        <f>SUM(Z4:AB4)</f>
        <v>100</v>
      </c>
      <c r="AD4" s="7">
        <f>G4+P4+Y4</f>
        <v>333</v>
      </c>
    </row>
    <row r="5" spans="1:30" x14ac:dyDescent="0.25">
      <c r="B5" s="7"/>
      <c r="C5" s="3">
        <v>90</v>
      </c>
      <c r="D5" s="7">
        <v>109</v>
      </c>
      <c r="E5" s="7">
        <v>2</v>
      </c>
      <c r="F5" s="7">
        <v>1</v>
      </c>
      <c r="G5" s="9">
        <f t="shared" ref="G5:G19" si="4">SUM(D5:F5)</f>
        <v>112</v>
      </c>
      <c r="H5" s="9">
        <f t="shared" ref="H5:H19" si="5">D5*100/G5</f>
        <v>97.321428571428569</v>
      </c>
      <c r="I5" s="9">
        <f t="shared" ref="I5:I19" si="6">E5*100/G5</f>
        <v>1.7857142857142858</v>
      </c>
      <c r="J5" s="9">
        <f t="shared" ref="J5:J19" si="7">F5*100/G5</f>
        <v>0.8928571428571429</v>
      </c>
      <c r="K5" s="9">
        <f t="shared" ref="K5:K19" si="8">SUM(H5:J5)</f>
        <v>100</v>
      </c>
      <c r="L5" s="7"/>
      <c r="M5" s="7">
        <v>117</v>
      </c>
      <c r="N5" s="7">
        <v>2</v>
      </c>
      <c r="O5" s="7">
        <v>0</v>
      </c>
      <c r="P5" s="7">
        <f t="shared" ref="P5:P7" si="9">SUM(M5:O5)</f>
        <v>119</v>
      </c>
      <c r="Q5" s="7">
        <f t="shared" ref="Q5:Q7" si="10">M5*100/P5</f>
        <v>98.319327731092443</v>
      </c>
      <c r="R5" s="7">
        <f t="shared" ref="R5:R7" si="11">N5*100/P5</f>
        <v>1.680672268907563</v>
      </c>
      <c r="S5" s="7">
        <f t="shared" ref="S5:S7" si="12">O5*100/P5</f>
        <v>0</v>
      </c>
      <c r="T5" s="9">
        <f t="shared" ref="T5:T19" si="13">SUM(Q5:S5)</f>
        <v>100</v>
      </c>
      <c r="U5" s="7"/>
      <c r="V5" s="7">
        <v>109</v>
      </c>
      <c r="W5" s="7">
        <v>3</v>
      </c>
      <c r="X5" s="7">
        <v>0</v>
      </c>
      <c r="Y5" s="7">
        <f t="shared" ref="Y5:Y7" si="14">SUM(V5:X5)</f>
        <v>112</v>
      </c>
      <c r="Z5" s="7">
        <f t="shared" si="1"/>
        <v>97.321428571428569</v>
      </c>
      <c r="AA5" s="7">
        <f t="shared" si="2"/>
        <v>2.6785714285714284</v>
      </c>
      <c r="AB5" s="7">
        <f t="shared" si="3"/>
        <v>0</v>
      </c>
      <c r="AC5" s="9">
        <f t="shared" ref="AC5:AC19" si="15">SUM(Z5:AB5)</f>
        <v>100</v>
      </c>
      <c r="AD5" s="7">
        <f>G5+P5+Y5</f>
        <v>343</v>
      </c>
    </row>
    <row r="6" spans="1:30" x14ac:dyDescent="0.25">
      <c r="B6" s="3">
        <v>0.25</v>
      </c>
      <c r="C6" s="7">
        <v>0</v>
      </c>
      <c r="D6" s="7">
        <v>95</v>
      </c>
      <c r="E6" s="7">
        <v>10</v>
      </c>
      <c r="F6" s="7">
        <v>3</v>
      </c>
      <c r="G6" s="9">
        <f t="shared" si="4"/>
        <v>108</v>
      </c>
      <c r="H6" s="9">
        <f t="shared" si="5"/>
        <v>87.962962962962962</v>
      </c>
      <c r="I6" s="9">
        <f t="shared" si="6"/>
        <v>9.2592592592592595</v>
      </c>
      <c r="J6" s="9">
        <f t="shared" si="7"/>
        <v>2.7777777777777777</v>
      </c>
      <c r="K6" s="9">
        <f t="shared" si="8"/>
        <v>100</v>
      </c>
      <c r="L6" s="7"/>
      <c r="M6" s="7">
        <v>103</v>
      </c>
      <c r="N6" s="7">
        <v>14</v>
      </c>
      <c r="O6" s="7">
        <v>3</v>
      </c>
      <c r="P6" s="7">
        <f t="shared" si="9"/>
        <v>120</v>
      </c>
      <c r="Q6" s="7">
        <f t="shared" si="10"/>
        <v>85.833333333333329</v>
      </c>
      <c r="R6" s="7">
        <f t="shared" si="11"/>
        <v>11.666666666666666</v>
      </c>
      <c r="S6" s="7">
        <f t="shared" si="12"/>
        <v>2.5</v>
      </c>
      <c r="T6" s="9">
        <f t="shared" si="13"/>
        <v>100</v>
      </c>
      <c r="U6" s="7"/>
      <c r="V6" s="7">
        <v>99</v>
      </c>
      <c r="W6" s="7">
        <v>12</v>
      </c>
      <c r="X6" s="7">
        <v>5</v>
      </c>
      <c r="Y6" s="7">
        <f t="shared" si="14"/>
        <v>116</v>
      </c>
      <c r="Z6" s="7">
        <f>V6*100/Y6</f>
        <v>85.34482758620689</v>
      </c>
      <c r="AA6" s="7">
        <f>W6*100/Y6</f>
        <v>10.344827586206897</v>
      </c>
      <c r="AB6" s="7">
        <f>X6*100/Y6</f>
        <v>4.3103448275862073</v>
      </c>
      <c r="AC6" s="9">
        <f t="shared" si="15"/>
        <v>99.999999999999986</v>
      </c>
      <c r="AD6" s="7">
        <f t="shared" ref="AD6:AD10" si="16">G6+P6+Y6</f>
        <v>344</v>
      </c>
    </row>
    <row r="7" spans="1:30" s="7" customFormat="1" x14ac:dyDescent="0.25">
      <c r="C7" s="7">
        <v>90</v>
      </c>
      <c r="D7" s="7">
        <v>102</v>
      </c>
      <c r="E7" s="7">
        <v>3</v>
      </c>
      <c r="F7" s="7">
        <v>0</v>
      </c>
      <c r="G7" s="9">
        <f t="shared" si="4"/>
        <v>105</v>
      </c>
      <c r="H7" s="9">
        <f t="shared" si="5"/>
        <v>97.142857142857139</v>
      </c>
      <c r="I7" s="9">
        <f t="shared" si="6"/>
        <v>2.8571428571428572</v>
      </c>
      <c r="J7" s="9">
        <f t="shared" si="7"/>
        <v>0</v>
      </c>
      <c r="K7" s="9">
        <f t="shared" si="8"/>
        <v>100</v>
      </c>
      <c r="M7" s="7">
        <v>118</v>
      </c>
      <c r="N7" s="7">
        <v>2</v>
      </c>
      <c r="O7" s="7">
        <v>1</v>
      </c>
      <c r="P7" s="7">
        <f t="shared" si="9"/>
        <v>121</v>
      </c>
      <c r="Q7" s="7">
        <f t="shared" si="10"/>
        <v>97.52066115702479</v>
      </c>
      <c r="R7" s="7">
        <f t="shared" si="11"/>
        <v>1.6528925619834711</v>
      </c>
      <c r="S7" s="7">
        <f t="shared" si="12"/>
        <v>0.82644628099173556</v>
      </c>
      <c r="T7" s="9">
        <f t="shared" si="13"/>
        <v>100</v>
      </c>
      <c r="V7" s="7">
        <v>115</v>
      </c>
      <c r="W7" s="7">
        <v>3</v>
      </c>
      <c r="X7" s="7">
        <v>2</v>
      </c>
      <c r="Y7" s="7">
        <f t="shared" si="14"/>
        <v>120</v>
      </c>
      <c r="Z7" s="7">
        <f t="shared" ref="Z7" si="17">V7*100/Y7</f>
        <v>95.833333333333329</v>
      </c>
      <c r="AA7" s="7">
        <f t="shared" ref="AA7" si="18">W7*100/Y7</f>
        <v>2.5</v>
      </c>
      <c r="AB7" s="7">
        <f t="shared" ref="AB7" si="19">X7*100/Y7</f>
        <v>1.6666666666666667</v>
      </c>
      <c r="AC7" s="9">
        <f t="shared" si="15"/>
        <v>100</v>
      </c>
      <c r="AD7" s="7">
        <f t="shared" si="16"/>
        <v>346</v>
      </c>
    </row>
    <row r="8" spans="1:30" s="7" customFormat="1" x14ac:dyDescent="0.25">
      <c r="B8" s="7">
        <v>0.5</v>
      </c>
      <c r="C8" s="7">
        <v>0</v>
      </c>
      <c r="D8" s="7">
        <v>54</v>
      </c>
      <c r="E8" s="7">
        <v>39</v>
      </c>
      <c r="F8" s="7">
        <v>11</v>
      </c>
      <c r="G8" s="9">
        <f t="shared" si="4"/>
        <v>104</v>
      </c>
      <c r="H8" s="9">
        <f t="shared" si="5"/>
        <v>51.92307692307692</v>
      </c>
      <c r="I8" s="9">
        <f t="shared" si="6"/>
        <v>37.5</v>
      </c>
      <c r="J8" s="9">
        <f t="shared" si="7"/>
        <v>10.576923076923077</v>
      </c>
      <c r="K8" s="9">
        <f t="shared" si="8"/>
        <v>100</v>
      </c>
      <c r="M8" s="7">
        <v>93</v>
      </c>
      <c r="N8" s="7">
        <v>82</v>
      </c>
      <c r="O8" s="7">
        <v>32</v>
      </c>
      <c r="P8" s="7">
        <f>SUM(M8:O8)</f>
        <v>207</v>
      </c>
      <c r="Q8" s="7">
        <f>M8*100/P8</f>
        <v>44.927536231884055</v>
      </c>
      <c r="R8" s="7">
        <f>N8*100/P8</f>
        <v>39.613526570048307</v>
      </c>
      <c r="S8" s="7">
        <f>O8*100/P8</f>
        <v>15.458937198067632</v>
      </c>
      <c r="T8" s="9">
        <f t="shared" si="13"/>
        <v>99.999999999999986</v>
      </c>
      <c r="V8" s="7">
        <v>76</v>
      </c>
      <c r="W8" s="7">
        <v>64</v>
      </c>
      <c r="X8" s="7">
        <v>25</v>
      </c>
      <c r="Y8" s="7">
        <f>SUM(V8:X8)</f>
        <v>165</v>
      </c>
      <c r="Z8" s="7">
        <f>V8*100/Y8</f>
        <v>46.060606060606062</v>
      </c>
      <c r="AA8" s="7">
        <f>W8*100/Y8</f>
        <v>38.787878787878789</v>
      </c>
      <c r="AB8" s="7">
        <f>X8*100/Y8</f>
        <v>15.151515151515152</v>
      </c>
      <c r="AC8" s="9">
        <f t="shared" si="15"/>
        <v>100</v>
      </c>
      <c r="AD8" s="7">
        <f t="shared" si="16"/>
        <v>476</v>
      </c>
    </row>
    <row r="9" spans="1:30" s="7" customFormat="1" x14ac:dyDescent="0.25">
      <c r="C9" s="7">
        <v>90</v>
      </c>
      <c r="D9" s="7">
        <v>80</v>
      </c>
      <c r="E9" s="7">
        <v>21</v>
      </c>
      <c r="F9" s="7">
        <v>1</v>
      </c>
      <c r="G9" s="9">
        <f t="shared" si="4"/>
        <v>102</v>
      </c>
      <c r="H9" s="9">
        <f t="shared" si="5"/>
        <v>78.431372549019613</v>
      </c>
      <c r="I9" s="9">
        <f t="shared" si="6"/>
        <v>20.588235294117649</v>
      </c>
      <c r="J9" s="9">
        <f t="shared" si="7"/>
        <v>0.98039215686274506</v>
      </c>
      <c r="K9" s="9">
        <f t="shared" si="8"/>
        <v>100.00000000000001</v>
      </c>
      <c r="M9" s="7">
        <v>140</v>
      </c>
      <c r="N9" s="7">
        <v>58</v>
      </c>
      <c r="O9" s="7">
        <v>16</v>
      </c>
      <c r="P9" s="7">
        <f t="shared" ref="P9" si="20">SUM(M9:O9)</f>
        <v>214</v>
      </c>
      <c r="Q9" s="7">
        <f t="shared" ref="Q9" si="21">M9*100/P9</f>
        <v>65.420560747663558</v>
      </c>
      <c r="R9" s="7">
        <f t="shared" ref="R9" si="22">N9*100/P9</f>
        <v>27.102803738317757</v>
      </c>
      <c r="S9" s="7">
        <f t="shared" ref="S9" si="23">O9*100/P9</f>
        <v>7.4766355140186915</v>
      </c>
      <c r="T9" s="9">
        <f t="shared" si="13"/>
        <v>100.00000000000001</v>
      </c>
      <c r="V9" s="7">
        <v>108</v>
      </c>
      <c r="W9" s="7">
        <v>41</v>
      </c>
      <c r="X9" s="7">
        <v>11</v>
      </c>
      <c r="Y9" s="7">
        <f t="shared" ref="Y9" si="24">SUM(V9:X9)</f>
        <v>160</v>
      </c>
      <c r="Z9" s="7">
        <f t="shared" ref="Z9" si="25">V9*100/Y9</f>
        <v>67.5</v>
      </c>
      <c r="AA9" s="7">
        <f t="shared" ref="AA9" si="26">W9*100/Y9</f>
        <v>25.625</v>
      </c>
      <c r="AB9" s="7">
        <f t="shared" ref="AB9" si="27">X9*100/Y9</f>
        <v>6.875</v>
      </c>
      <c r="AC9" s="9">
        <f t="shared" si="15"/>
        <v>100</v>
      </c>
      <c r="AD9" s="7">
        <f t="shared" si="16"/>
        <v>476</v>
      </c>
    </row>
    <row r="10" spans="1:30" s="7" customFormat="1" x14ac:dyDescent="0.25">
      <c r="B10" s="7">
        <v>0.75</v>
      </c>
      <c r="C10" s="7">
        <v>0</v>
      </c>
      <c r="D10" s="7">
        <v>60</v>
      </c>
      <c r="E10" s="7">
        <v>62</v>
      </c>
      <c r="F10" s="7">
        <v>28</v>
      </c>
      <c r="G10" s="9">
        <f t="shared" si="4"/>
        <v>150</v>
      </c>
      <c r="H10" s="9">
        <f t="shared" si="5"/>
        <v>40</v>
      </c>
      <c r="I10" s="9">
        <f t="shared" si="6"/>
        <v>41.333333333333336</v>
      </c>
      <c r="J10" s="9">
        <f t="shared" si="7"/>
        <v>18.666666666666668</v>
      </c>
      <c r="K10" s="9">
        <f t="shared" si="8"/>
        <v>100.00000000000001</v>
      </c>
      <c r="M10" s="7">
        <v>47</v>
      </c>
      <c r="N10" s="7">
        <v>36</v>
      </c>
      <c r="O10" s="7">
        <v>27</v>
      </c>
      <c r="P10" s="7">
        <f>SUM(M10:O10)</f>
        <v>110</v>
      </c>
      <c r="Q10" s="7">
        <f>M10*100/P10</f>
        <v>42.727272727272727</v>
      </c>
      <c r="R10" s="7">
        <f>N10*100/P10</f>
        <v>32.727272727272727</v>
      </c>
      <c r="S10" s="7">
        <f>O10*100/P10</f>
        <v>24.545454545454547</v>
      </c>
      <c r="T10" s="9">
        <f t="shared" si="13"/>
        <v>100</v>
      </c>
      <c r="V10" s="7">
        <v>46</v>
      </c>
      <c r="W10" s="7">
        <v>38</v>
      </c>
      <c r="X10" s="7">
        <v>29</v>
      </c>
      <c r="Y10" s="7">
        <f>SUM(V10:X10)</f>
        <v>113</v>
      </c>
      <c r="Z10" s="7">
        <f>V10*100/Y10</f>
        <v>40.707964601769909</v>
      </c>
      <c r="AA10" s="7">
        <f>W10*100/Y10</f>
        <v>33.628318584070797</v>
      </c>
      <c r="AB10" s="7">
        <f>X10*100/Y10</f>
        <v>25.663716814159294</v>
      </c>
      <c r="AC10" s="9">
        <f t="shared" si="15"/>
        <v>100</v>
      </c>
      <c r="AD10" s="7">
        <f t="shared" si="16"/>
        <v>373</v>
      </c>
    </row>
    <row r="11" spans="1:30" ht="16.5" customHeight="1" x14ac:dyDescent="0.25">
      <c r="C11" s="7">
        <v>90</v>
      </c>
      <c r="D11" s="7">
        <v>61</v>
      </c>
      <c r="E11" s="7">
        <v>39</v>
      </c>
      <c r="F11" s="7">
        <v>7</v>
      </c>
      <c r="G11" s="9">
        <f t="shared" si="4"/>
        <v>107</v>
      </c>
      <c r="H11" s="9">
        <f t="shared" si="5"/>
        <v>57.009345794392523</v>
      </c>
      <c r="I11" s="9">
        <f t="shared" si="6"/>
        <v>36.44859813084112</v>
      </c>
      <c r="J11" s="9">
        <f t="shared" si="7"/>
        <v>6.5420560747663554</v>
      </c>
      <c r="K11" s="9">
        <f t="shared" si="8"/>
        <v>100</v>
      </c>
      <c r="L11" s="7"/>
      <c r="M11" s="7">
        <v>64</v>
      </c>
      <c r="N11" s="7">
        <v>27</v>
      </c>
      <c r="O11" s="7">
        <v>15</v>
      </c>
      <c r="P11" s="7">
        <f t="shared" ref="P11:P15" si="28">SUM(M11:O11)</f>
        <v>106</v>
      </c>
      <c r="Q11" s="7">
        <f t="shared" ref="Q11:Q17" si="29">M11*100/P11</f>
        <v>60.377358490566039</v>
      </c>
      <c r="R11" s="7">
        <f t="shared" ref="R11:R17" si="30">N11*100/P11</f>
        <v>25.471698113207548</v>
      </c>
      <c r="S11" s="7">
        <f t="shared" ref="S11:S17" si="31">O11*100/P11</f>
        <v>14.150943396226415</v>
      </c>
      <c r="T11" s="9">
        <f t="shared" si="13"/>
        <v>100</v>
      </c>
      <c r="U11" s="7"/>
      <c r="V11" s="7">
        <v>60</v>
      </c>
      <c r="W11" s="7">
        <v>38</v>
      </c>
      <c r="X11" s="7">
        <v>10</v>
      </c>
      <c r="Y11" s="7">
        <f t="shared" ref="Y11:Y15" si="32">SUM(V11:X11)</f>
        <v>108</v>
      </c>
      <c r="Z11" s="7">
        <f t="shared" ref="Z11:Z17" si="33">V11*100/Y11</f>
        <v>55.555555555555557</v>
      </c>
      <c r="AA11" s="7">
        <f t="shared" ref="AA11:AA17" si="34">W11*100/Y11</f>
        <v>35.185185185185183</v>
      </c>
      <c r="AB11" s="7">
        <f t="shared" ref="AB11:AB17" si="35">X11*100/Y11</f>
        <v>9.2592592592592595</v>
      </c>
      <c r="AC11" s="9">
        <f t="shared" si="15"/>
        <v>100</v>
      </c>
      <c r="AD11" s="7">
        <f t="shared" ref="AD11:AD17" si="36">G11+P11+Y11</f>
        <v>321</v>
      </c>
    </row>
    <row r="12" spans="1:30" x14ac:dyDescent="0.25">
      <c r="A12" s="2" t="s">
        <v>10</v>
      </c>
      <c r="B12" s="7">
        <v>0.125</v>
      </c>
      <c r="C12" s="7">
        <v>0</v>
      </c>
      <c r="D12" s="9">
        <v>96</v>
      </c>
      <c r="E12" s="9">
        <v>13</v>
      </c>
      <c r="F12" s="9">
        <v>2</v>
      </c>
      <c r="G12" s="9">
        <f t="shared" ref="G12:G17" si="37">SUM(D12:F12)</f>
        <v>111</v>
      </c>
      <c r="H12" s="9">
        <f>D12*100/G12</f>
        <v>86.486486486486484</v>
      </c>
      <c r="I12" s="9">
        <f t="shared" si="6"/>
        <v>11.711711711711711</v>
      </c>
      <c r="J12" s="9">
        <f t="shared" si="7"/>
        <v>1.8018018018018018</v>
      </c>
      <c r="K12" s="9">
        <f t="shared" si="8"/>
        <v>100</v>
      </c>
      <c r="L12" s="9"/>
      <c r="M12" s="9">
        <v>108</v>
      </c>
      <c r="N12" s="9">
        <v>18</v>
      </c>
      <c r="O12" s="9">
        <v>2</v>
      </c>
      <c r="P12" s="9">
        <f t="shared" si="28"/>
        <v>128</v>
      </c>
      <c r="Q12" s="9">
        <f t="shared" si="29"/>
        <v>84.375</v>
      </c>
      <c r="R12" s="9">
        <f t="shared" si="30"/>
        <v>14.0625</v>
      </c>
      <c r="S12" s="9">
        <f t="shared" si="31"/>
        <v>1.5625</v>
      </c>
      <c r="T12" s="9">
        <f t="shared" si="13"/>
        <v>100</v>
      </c>
      <c r="U12" s="9"/>
      <c r="V12" s="9">
        <v>107</v>
      </c>
      <c r="W12" s="9">
        <v>13</v>
      </c>
      <c r="X12" s="9">
        <v>5</v>
      </c>
      <c r="Y12" s="9">
        <f t="shared" si="32"/>
        <v>125</v>
      </c>
      <c r="Z12" s="9">
        <f t="shared" si="33"/>
        <v>85.6</v>
      </c>
      <c r="AA12" s="9">
        <f t="shared" si="34"/>
        <v>10.4</v>
      </c>
      <c r="AB12" s="9">
        <f t="shared" si="35"/>
        <v>4</v>
      </c>
      <c r="AC12" s="9">
        <f t="shared" si="15"/>
        <v>100</v>
      </c>
      <c r="AD12" s="9">
        <f t="shared" si="36"/>
        <v>364</v>
      </c>
    </row>
    <row r="13" spans="1:30" x14ac:dyDescent="0.25">
      <c r="B13" s="7"/>
      <c r="C13" s="7">
        <v>90</v>
      </c>
      <c r="D13" s="9">
        <v>94</v>
      </c>
      <c r="E13" s="9">
        <v>7</v>
      </c>
      <c r="F13" s="9">
        <v>1</v>
      </c>
      <c r="G13" s="9">
        <f t="shared" si="37"/>
        <v>102</v>
      </c>
      <c r="H13" s="9">
        <f t="shared" ref="H13:H17" si="38">D13*100/G13</f>
        <v>92.156862745098039</v>
      </c>
      <c r="I13" s="9">
        <f t="shared" si="6"/>
        <v>6.8627450980392153</v>
      </c>
      <c r="J13" s="9">
        <f t="shared" si="7"/>
        <v>0.98039215686274506</v>
      </c>
      <c r="K13" s="9">
        <f t="shared" si="8"/>
        <v>100</v>
      </c>
      <c r="L13" s="9"/>
      <c r="M13" s="9">
        <v>105</v>
      </c>
      <c r="N13" s="9">
        <v>12</v>
      </c>
      <c r="O13" s="9">
        <v>1</v>
      </c>
      <c r="P13" s="9">
        <f t="shared" si="28"/>
        <v>118</v>
      </c>
      <c r="Q13" s="9">
        <f t="shared" si="29"/>
        <v>88.983050847457633</v>
      </c>
      <c r="R13" s="9">
        <f t="shared" si="30"/>
        <v>10.169491525423728</v>
      </c>
      <c r="S13" s="9">
        <f t="shared" si="31"/>
        <v>0.84745762711864403</v>
      </c>
      <c r="T13" s="9">
        <f t="shared" si="13"/>
        <v>100</v>
      </c>
      <c r="U13" s="9"/>
      <c r="V13" s="9">
        <v>109</v>
      </c>
      <c r="W13" s="9">
        <v>11</v>
      </c>
      <c r="X13" s="9">
        <v>1</v>
      </c>
      <c r="Y13" s="9">
        <f t="shared" si="32"/>
        <v>121</v>
      </c>
      <c r="Z13" s="9">
        <f t="shared" si="33"/>
        <v>90.082644628099175</v>
      </c>
      <c r="AA13" s="9">
        <f t="shared" si="34"/>
        <v>9.0909090909090917</v>
      </c>
      <c r="AB13" s="9">
        <f t="shared" si="35"/>
        <v>0.82644628099173556</v>
      </c>
      <c r="AC13" s="9">
        <f t="shared" si="15"/>
        <v>100</v>
      </c>
      <c r="AD13" s="9">
        <f t="shared" si="36"/>
        <v>341</v>
      </c>
    </row>
    <row r="14" spans="1:30" x14ac:dyDescent="0.25">
      <c r="B14" s="7">
        <v>0.25</v>
      </c>
      <c r="C14" s="7">
        <v>0</v>
      </c>
      <c r="D14" s="9">
        <v>88</v>
      </c>
      <c r="E14" s="9">
        <v>18</v>
      </c>
      <c r="F14" s="9">
        <v>2</v>
      </c>
      <c r="G14" s="9">
        <f t="shared" si="37"/>
        <v>108</v>
      </c>
      <c r="H14" s="9">
        <f t="shared" si="38"/>
        <v>81.481481481481481</v>
      </c>
      <c r="I14" s="9">
        <f t="shared" si="6"/>
        <v>16.666666666666668</v>
      </c>
      <c r="J14" s="9">
        <f t="shared" si="7"/>
        <v>1.8518518518518519</v>
      </c>
      <c r="K14" s="9">
        <f t="shared" si="8"/>
        <v>100</v>
      </c>
      <c r="L14" s="9"/>
      <c r="M14" s="9">
        <v>96</v>
      </c>
      <c r="N14" s="9">
        <v>18</v>
      </c>
      <c r="O14" s="9">
        <v>5</v>
      </c>
      <c r="P14" s="9">
        <f t="shared" si="28"/>
        <v>119</v>
      </c>
      <c r="Q14" s="9">
        <f t="shared" si="29"/>
        <v>80.672268907563023</v>
      </c>
      <c r="R14" s="9">
        <f t="shared" si="30"/>
        <v>15.126050420168067</v>
      </c>
      <c r="S14" s="9">
        <f t="shared" si="31"/>
        <v>4.2016806722689077</v>
      </c>
      <c r="T14" s="9">
        <f t="shared" si="13"/>
        <v>100</v>
      </c>
      <c r="U14" s="9"/>
      <c r="V14" s="9">
        <v>88</v>
      </c>
      <c r="W14" s="9">
        <v>19</v>
      </c>
      <c r="X14" s="9">
        <v>4</v>
      </c>
      <c r="Y14" s="9">
        <f t="shared" si="32"/>
        <v>111</v>
      </c>
      <c r="Z14" s="9">
        <f t="shared" si="33"/>
        <v>79.27927927927928</v>
      </c>
      <c r="AA14" s="9">
        <f t="shared" si="34"/>
        <v>17.117117117117118</v>
      </c>
      <c r="AB14" s="9">
        <f t="shared" si="35"/>
        <v>3.6036036036036037</v>
      </c>
      <c r="AC14" s="9">
        <f t="shared" si="15"/>
        <v>100</v>
      </c>
      <c r="AD14" s="9">
        <f t="shared" si="36"/>
        <v>338</v>
      </c>
    </row>
    <row r="15" spans="1:30" x14ac:dyDescent="0.25">
      <c r="B15" s="7"/>
      <c r="C15" s="7">
        <v>90</v>
      </c>
      <c r="D15" s="9">
        <v>105</v>
      </c>
      <c r="E15" s="9">
        <v>10</v>
      </c>
      <c r="F15" s="9">
        <v>3</v>
      </c>
      <c r="G15" s="9">
        <f t="shared" si="37"/>
        <v>118</v>
      </c>
      <c r="H15" s="9">
        <f t="shared" si="38"/>
        <v>88.983050847457633</v>
      </c>
      <c r="I15" s="9">
        <f t="shared" si="6"/>
        <v>8.4745762711864412</v>
      </c>
      <c r="J15" s="9">
        <f t="shared" si="7"/>
        <v>2.5423728813559321</v>
      </c>
      <c r="K15" s="9">
        <f t="shared" si="8"/>
        <v>100</v>
      </c>
      <c r="L15" s="9"/>
      <c r="M15" s="9">
        <v>104</v>
      </c>
      <c r="N15" s="9">
        <v>15</v>
      </c>
      <c r="O15" s="9">
        <v>3</v>
      </c>
      <c r="P15" s="9">
        <f t="shared" si="28"/>
        <v>122</v>
      </c>
      <c r="Q15" s="9">
        <f t="shared" si="29"/>
        <v>85.245901639344268</v>
      </c>
      <c r="R15" s="9">
        <f t="shared" si="30"/>
        <v>12.295081967213115</v>
      </c>
      <c r="S15" s="9">
        <f t="shared" si="31"/>
        <v>2.459016393442623</v>
      </c>
      <c r="T15" s="9">
        <f t="shared" si="13"/>
        <v>100</v>
      </c>
      <c r="U15" s="9"/>
      <c r="V15" s="9">
        <v>98</v>
      </c>
      <c r="W15" s="9">
        <v>13</v>
      </c>
      <c r="X15" s="9">
        <v>4</v>
      </c>
      <c r="Y15" s="9">
        <f t="shared" si="32"/>
        <v>115</v>
      </c>
      <c r="Z15" s="9">
        <f t="shared" si="33"/>
        <v>85.217391304347828</v>
      </c>
      <c r="AA15" s="9">
        <f t="shared" si="34"/>
        <v>11.304347826086957</v>
      </c>
      <c r="AB15" s="9">
        <f t="shared" si="35"/>
        <v>3.4782608695652173</v>
      </c>
      <c r="AC15" s="9">
        <f t="shared" si="15"/>
        <v>100</v>
      </c>
      <c r="AD15" s="9">
        <f t="shared" si="36"/>
        <v>355</v>
      </c>
    </row>
    <row r="16" spans="1:30" s="7" customFormat="1" x14ac:dyDescent="0.25">
      <c r="B16" s="7">
        <v>0.5</v>
      </c>
      <c r="C16" s="7">
        <v>0</v>
      </c>
      <c r="D16" s="9">
        <v>47</v>
      </c>
      <c r="E16" s="9">
        <v>31</v>
      </c>
      <c r="F16" s="9">
        <v>29</v>
      </c>
      <c r="G16" s="9">
        <f t="shared" ref="G16:G17" si="39">SUM(D16:F16)</f>
        <v>107</v>
      </c>
      <c r="H16" s="9">
        <f t="shared" si="38"/>
        <v>43.925233644859816</v>
      </c>
      <c r="I16" s="9">
        <f t="shared" si="6"/>
        <v>28.971962616822431</v>
      </c>
      <c r="J16" s="9">
        <f t="shared" si="7"/>
        <v>27.102803738317757</v>
      </c>
      <c r="K16" s="9">
        <f t="shared" si="8"/>
        <v>100</v>
      </c>
      <c r="L16" s="9"/>
      <c r="M16" s="9">
        <v>76</v>
      </c>
      <c r="N16" s="9">
        <v>127</v>
      </c>
      <c r="O16" s="9">
        <v>22</v>
      </c>
      <c r="P16" s="9">
        <f t="shared" ref="P16:P17" si="40">SUM(M16:O16)</f>
        <v>225</v>
      </c>
      <c r="Q16" s="9">
        <f t="shared" si="29"/>
        <v>33.777777777777779</v>
      </c>
      <c r="R16" s="9">
        <f t="shared" si="30"/>
        <v>56.444444444444443</v>
      </c>
      <c r="S16" s="9">
        <f t="shared" si="31"/>
        <v>9.7777777777777786</v>
      </c>
      <c r="T16" s="9">
        <f t="shared" ref="T16:T17" si="41">SUM(Q16:S16)</f>
        <v>100</v>
      </c>
      <c r="U16" s="9"/>
      <c r="V16" s="9">
        <v>63</v>
      </c>
      <c r="W16" s="9">
        <v>68</v>
      </c>
      <c r="X16" s="9">
        <v>25</v>
      </c>
      <c r="Y16" s="9">
        <f t="shared" ref="Y16:Y17" si="42">SUM(V16:X16)</f>
        <v>156</v>
      </c>
      <c r="Z16" s="9">
        <f t="shared" si="33"/>
        <v>40.384615384615387</v>
      </c>
      <c r="AA16" s="9">
        <f t="shared" si="34"/>
        <v>43.589743589743591</v>
      </c>
      <c r="AB16" s="9">
        <f t="shared" si="35"/>
        <v>16.025641025641026</v>
      </c>
      <c r="AC16" s="9">
        <f t="shared" si="15"/>
        <v>100</v>
      </c>
      <c r="AD16" s="9">
        <f t="shared" ref="AD16:AD17" si="43">Y16+P16+G16</f>
        <v>488</v>
      </c>
    </row>
    <row r="17" spans="1:30" s="7" customFormat="1" x14ac:dyDescent="0.25">
      <c r="C17" s="7">
        <v>90</v>
      </c>
      <c r="D17" s="9">
        <v>45</v>
      </c>
      <c r="E17" s="9">
        <v>45</v>
      </c>
      <c r="F17" s="9">
        <v>12</v>
      </c>
      <c r="G17" s="9">
        <f t="shared" si="39"/>
        <v>102</v>
      </c>
      <c r="H17" s="9">
        <f t="shared" si="38"/>
        <v>44.117647058823529</v>
      </c>
      <c r="I17" s="9">
        <f t="shared" si="6"/>
        <v>44.117647058823529</v>
      </c>
      <c r="J17" s="9">
        <f t="shared" si="7"/>
        <v>11.764705882352942</v>
      </c>
      <c r="K17" s="9">
        <f t="shared" si="8"/>
        <v>100</v>
      </c>
      <c r="L17" s="9"/>
      <c r="M17" s="9">
        <v>72</v>
      </c>
      <c r="N17" s="9">
        <v>122</v>
      </c>
      <c r="O17" s="9">
        <v>23</v>
      </c>
      <c r="P17" s="9">
        <f t="shared" si="40"/>
        <v>217</v>
      </c>
      <c r="Q17" s="9">
        <f t="shared" si="29"/>
        <v>33.179723502304149</v>
      </c>
      <c r="R17" s="9">
        <f t="shared" si="30"/>
        <v>56.221198156682028</v>
      </c>
      <c r="S17" s="9">
        <f t="shared" si="31"/>
        <v>10.599078341013826</v>
      </c>
      <c r="T17" s="9">
        <f t="shared" si="41"/>
        <v>100</v>
      </c>
      <c r="U17" s="9"/>
      <c r="V17" s="9">
        <v>68</v>
      </c>
      <c r="W17" s="9">
        <v>67</v>
      </c>
      <c r="X17" s="9">
        <v>26</v>
      </c>
      <c r="Y17" s="9">
        <f t="shared" si="42"/>
        <v>161</v>
      </c>
      <c r="Z17" s="9">
        <f t="shared" si="33"/>
        <v>42.236024844720497</v>
      </c>
      <c r="AA17" s="9">
        <f t="shared" si="34"/>
        <v>41.614906832298139</v>
      </c>
      <c r="AB17" s="9">
        <f t="shared" si="35"/>
        <v>16.149068322981368</v>
      </c>
      <c r="AC17" s="9">
        <f t="shared" si="15"/>
        <v>100</v>
      </c>
      <c r="AD17" s="9">
        <f t="shared" si="43"/>
        <v>480</v>
      </c>
    </row>
    <row r="18" spans="1:30" s="7" customFormat="1" x14ac:dyDescent="0.25">
      <c r="B18" s="7">
        <v>0.75</v>
      </c>
      <c r="C18" s="7">
        <v>0</v>
      </c>
      <c r="D18" s="9">
        <v>41</v>
      </c>
      <c r="E18" s="9">
        <v>41</v>
      </c>
      <c r="F18" s="9">
        <v>34</v>
      </c>
      <c r="G18" s="9">
        <f t="shared" si="4"/>
        <v>116</v>
      </c>
      <c r="H18" s="9">
        <f t="shared" si="5"/>
        <v>35.344827586206897</v>
      </c>
      <c r="I18" s="9">
        <f t="shared" si="6"/>
        <v>35.344827586206897</v>
      </c>
      <c r="J18" s="9">
        <f t="shared" si="7"/>
        <v>29.310344827586206</v>
      </c>
      <c r="K18" s="9">
        <f t="shared" si="8"/>
        <v>100</v>
      </c>
      <c r="M18" s="9">
        <v>38</v>
      </c>
      <c r="N18" s="9">
        <v>44</v>
      </c>
      <c r="O18" s="9">
        <v>37</v>
      </c>
      <c r="P18" s="9">
        <f>SUM(M18:O18)</f>
        <v>119</v>
      </c>
      <c r="Q18" s="9">
        <f>M18*100/P18</f>
        <v>31.932773109243698</v>
      </c>
      <c r="R18" s="9">
        <f>N18*100/P18</f>
        <v>36.974789915966383</v>
      </c>
      <c r="S18" s="9">
        <f>O18*100/P18</f>
        <v>31.092436974789916</v>
      </c>
      <c r="T18" s="9">
        <f t="shared" si="13"/>
        <v>100</v>
      </c>
      <c r="V18" s="9">
        <v>46</v>
      </c>
      <c r="W18" s="9">
        <v>55</v>
      </c>
      <c r="X18" s="9">
        <v>26</v>
      </c>
      <c r="Y18" s="9">
        <f>SUM(V18:X18)</f>
        <v>127</v>
      </c>
      <c r="Z18" s="9">
        <f>V18*100/Y18</f>
        <v>36.220472440944881</v>
      </c>
      <c r="AA18" s="9">
        <f>W18*100/Y18</f>
        <v>43.30708661417323</v>
      </c>
      <c r="AB18" s="9">
        <f>X18*100/Y18</f>
        <v>20.472440944881889</v>
      </c>
      <c r="AC18" s="9">
        <f t="shared" si="15"/>
        <v>100</v>
      </c>
      <c r="AD18" s="9">
        <f>G18+P18+Y18</f>
        <v>362</v>
      </c>
    </row>
    <row r="19" spans="1:30" s="7" customFormat="1" x14ac:dyDescent="0.25">
      <c r="C19" s="7">
        <v>90</v>
      </c>
      <c r="D19" s="9">
        <v>42</v>
      </c>
      <c r="E19" s="9">
        <v>57</v>
      </c>
      <c r="F19" s="9">
        <v>16</v>
      </c>
      <c r="G19" s="9">
        <f t="shared" si="4"/>
        <v>115</v>
      </c>
      <c r="H19" s="9">
        <f t="shared" si="5"/>
        <v>36.521739130434781</v>
      </c>
      <c r="I19" s="9">
        <f t="shared" si="6"/>
        <v>49.565217391304351</v>
      </c>
      <c r="J19" s="9">
        <f t="shared" si="7"/>
        <v>13.913043478260869</v>
      </c>
      <c r="K19" s="9">
        <f t="shared" si="8"/>
        <v>100</v>
      </c>
      <c r="M19" s="9">
        <v>47</v>
      </c>
      <c r="N19" s="9">
        <v>67</v>
      </c>
      <c r="O19" s="9">
        <v>14</v>
      </c>
      <c r="P19" s="9">
        <f>SUM(M19:O19)</f>
        <v>128</v>
      </c>
      <c r="Q19" s="9">
        <f>M19*100/P19</f>
        <v>36.71875</v>
      </c>
      <c r="R19" s="9">
        <f>N19*100/P19</f>
        <v>52.34375</v>
      </c>
      <c r="S19" s="9">
        <f>O19*100/P19</f>
        <v>10.9375</v>
      </c>
      <c r="T19" s="9">
        <f t="shared" si="13"/>
        <v>100</v>
      </c>
      <c r="V19" s="9">
        <v>41</v>
      </c>
      <c r="W19" s="9">
        <v>39</v>
      </c>
      <c r="X19" s="9">
        <v>24</v>
      </c>
      <c r="Y19" s="9">
        <f>SUM(V19:X19)</f>
        <v>104</v>
      </c>
      <c r="Z19" s="9">
        <f>V19*100/Y19</f>
        <v>39.42307692307692</v>
      </c>
      <c r="AA19" s="9">
        <f>W19*100/Y19</f>
        <v>37.5</v>
      </c>
      <c r="AB19" s="9">
        <f>X19*100/Y19</f>
        <v>23.076923076923077</v>
      </c>
      <c r="AC19" s="9">
        <f t="shared" si="15"/>
        <v>100</v>
      </c>
      <c r="AD19" s="9">
        <f>G19+P19+Y19</f>
        <v>347</v>
      </c>
    </row>
    <row r="21" spans="1:30" x14ac:dyDescent="0.25">
      <c r="D21" s="8" t="s">
        <v>13</v>
      </c>
      <c r="E21" s="8"/>
      <c r="F21" s="8"/>
      <c r="G21" s="5"/>
    </row>
    <row r="22" spans="1:30" x14ac:dyDescent="0.25">
      <c r="A22" s="3" t="s">
        <v>9</v>
      </c>
      <c r="B22" s="7">
        <v>0.125</v>
      </c>
      <c r="C22" s="7">
        <v>0</v>
      </c>
      <c r="D22" s="3">
        <f>I4+J4</f>
        <v>10.091743119266056</v>
      </c>
      <c r="E22" s="3">
        <f>R4+S4</f>
        <v>8.9285714285714288</v>
      </c>
      <c r="F22" s="3">
        <f>AA4+AB4</f>
        <v>8.9285714285714288</v>
      </c>
      <c r="I22" s="8"/>
      <c r="J22" s="8"/>
      <c r="R22" s="8"/>
      <c r="S22" s="8"/>
      <c r="AA22" s="8"/>
      <c r="AB22" s="8"/>
    </row>
    <row r="23" spans="1:30" x14ac:dyDescent="0.25">
      <c r="B23" s="7"/>
      <c r="C23" s="7">
        <v>90</v>
      </c>
      <c r="D23" s="9">
        <f t="shared" ref="D23:D37" si="44">I5+J5</f>
        <v>2.6785714285714288</v>
      </c>
      <c r="E23" s="9">
        <f t="shared" ref="E23:E37" si="45">R5+S5</f>
        <v>1.680672268907563</v>
      </c>
      <c r="F23" s="9">
        <f t="shared" ref="F23:F37" si="46">AA5+AB5</f>
        <v>2.6785714285714284</v>
      </c>
      <c r="I23" s="8"/>
      <c r="J23" s="8"/>
      <c r="R23" s="8"/>
      <c r="S23" s="8"/>
      <c r="AA23" s="8"/>
      <c r="AB23" s="8"/>
    </row>
    <row r="24" spans="1:30" x14ac:dyDescent="0.25">
      <c r="B24" s="7">
        <v>0.25</v>
      </c>
      <c r="C24" s="7">
        <v>0</v>
      </c>
      <c r="D24" s="9">
        <f t="shared" si="44"/>
        <v>12.037037037037038</v>
      </c>
      <c r="E24" s="9">
        <f t="shared" si="45"/>
        <v>14.166666666666666</v>
      </c>
      <c r="F24" s="9">
        <f t="shared" si="46"/>
        <v>14.655172413793103</v>
      </c>
      <c r="I24" s="8"/>
      <c r="J24" s="8"/>
      <c r="R24" s="8"/>
      <c r="S24" s="8"/>
      <c r="AA24" s="8"/>
      <c r="AB24" s="8"/>
    </row>
    <row r="25" spans="1:30" x14ac:dyDescent="0.25">
      <c r="B25" s="7"/>
      <c r="C25" s="7">
        <v>90</v>
      </c>
      <c r="D25" s="9">
        <f t="shared" si="44"/>
        <v>2.8571428571428572</v>
      </c>
      <c r="E25" s="9">
        <f t="shared" si="45"/>
        <v>2.4793388429752068</v>
      </c>
      <c r="F25" s="9">
        <f t="shared" si="46"/>
        <v>4.166666666666667</v>
      </c>
      <c r="I25" s="8"/>
      <c r="J25" s="8"/>
      <c r="R25" s="8"/>
      <c r="S25" s="8"/>
      <c r="AA25" s="8"/>
      <c r="AB25" s="8"/>
    </row>
    <row r="26" spans="1:30" x14ac:dyDescent="0.25">
      <c r="B26" s="7">
        <v>0.5</v>
      </c>
      <c r="C26" s="7">
        <v>0</v>
      </c>
      <c r="D26" s="9">
        <f t="shared" si="44"/>
        <v>48.07692307692308</v>
      </c>
      <c r="E26" s="9">
        <f t="shared" si="45"/>
        <v>55.072463768115938</v>
      </c>
      <c r="F26" s="9">
        <f t="shared" si="46"/>
        <v>53.939393939393938</v>
      </c>
      <c r="I26" s="8"/>
      <c r="J26" s="8"/>
      <c r="R26" s="8"/>
      <c r="S26" s="8"/>
      <c r="AA26" s="8"/>
      <c r="AB26" s="8"/>
    </row>
    <row r="27" spans="1:30" x14ac:dyDescent="0.25">
      <c r="B27" s="7"/>
      <c r="C27" s="7">
        <v>90</v>
      </c>
      <c r="D27" s="9">
        <f t="shared" si="44"/>
        <v>21.568627450980394</v>
      </c>
      <c r="E27" s="9">
        <f t="shared" si="45"/>
        <v>34.579439252336449</v>
      </c>
      <c r="F27" s="9">
        <f t="shared" si="46"/>
        <v>32.5</v>
      </c>
      <c r="I27" s="8"/>
      <c r="J27" s="8"/>
      <c r="R27" s="8"/>
      <c r="S27" s="8"/>
      <c r="AA27" s="8"/>
      <c r="AB27" s="8"/>
    </row>
    <row r="28" spans="1:30" x14ac:dyDescent="0.25">
      <c r="B28" s="7">
        <v>0.75</v>
      </c>
      <c r="C28" s="7">
        <v>0</v>
      </c>
      <c r="D28" s="9">
        <f t="shared" si="44"/>
        <v>60</v>
      </c>
      <c r="E28" s="9">
        <f t="shared" si="45"/>
        <v>57.272727272727273</v>
      </c>
      <c r="F28" s="9">
        <f t="shared" si="46"/>
        <v>59.292035398230091</v>
      </c>
      <c r="I28" s="8"/>
      <c r="J28" s="8"/>
      <c r="R28" s="8"/>
      <c r="S28" s="8"/>
      <c r="AA28" s="8"/>
      <c r="AB28" s="8"/>
    </row>
    <row r="29" spans="1:30" x14ac:dyDescent="0.25">
      <c r="B29" s="7"/>
      <c r="C29" s="7">
        <v>90</v>
      </c>
      <c r="D29" s="9">
        <f t="shared" si="44"/>
        <v>42.990654205607477</v>
      </c>
      <c r="E29" s="9">
        <f t="shared" si="45"/>
        <v>39.622641509433961</v>
      </c>
      <c r="F29" s="9">
        <f t="shared" si="46"/>
        <v>44.444444444444443</v>
      </c>
      <c r="I29" s="8"/>
      <c r="J29" s="8"/>
      <c r="R29" s="8"/>
      <c r="S29" s="8"/>
      <c r="AA29" s="8"/>
      <c r="AB29" s="8"/>
    </row>
    <row r="30" spans="1:30" x14ac:dyDescent="0.25">
      <c r="A30" s="2" t="s">
        <v>10</v>
      </c>
      <c r="B30" s="7">
        <v>0.125</v>
      </c>
      <c r="C30" s="7">
        <v>0</v>
      </c>
      <c r="D30" s="9">
        <f t="shared" si="44"/>
        <v>13.513513513513512</v>
      </c>
      <c r="E30" s="9">
        <f t="shared" si="45"/>
        <v>15.625</v>
      </c>
      <c r="F30" s="9">
        <f t="shared" si="46"/>
        <v>14.4</v>
      </c>
      <c r="I30" s="8"/>
      <c r="J30" s="8"/>
      <c r="R30" s="8"/>
      <c r="S30" s="8"/>
      <c r="AA30" s="8"/>
      <c r="AB30" s="8"/>
    </row>
    <row r="31" spans="1:30" x14ac:dyDescent="0.25">
      <c r="B31" s="7"/>
      <c r="C31" s="7">
        <v>90</v>
      </c>
      <c r="D31" s="9">
        <f t="shared" si="44"/>
        <v>7.8431372549019605</v>
      </c>
      <c r="E31" s="9">
        <f t="shared" si="45"/>
        <v>11.016949152542372</v>
      </c>
      <c r="F31" s="9">
        <f t="shared" si="46"/>
        <v>9.9173553719008272</v>
      </c>
      <c r="I31" s="8"/>
      <c r="J31" s="8"/>
      <c r="R31" s="8"/>
      <c r="S31" s="8"/>
      <c r="AA31" s="8"/>
      <c r="AB31" s="8"/>
    </row>
    <row r="32" spans="1:30" x14ac:dyDescent="0.25">
      <c r="B32" s="7">
        <v>0.25</v>
      </c>
      <c r="C32" s="7">
        <v>0</v>
      </c>
      <c r="D32" s="9">
        <f t="shared" si="44"/>
        <v>18.518518518518519</v>
      </c>
      <c r="E32" s="9">
        <f t="shared" si="45"/>
        <v>19.327731092436974</v>
      </c>
      <c r="F32" s="9">
        <f t="shared" si="46"/>
        <v>20.72072072072072</v>
      </c>
    </row>
    <row r="33" spans="2:6" x14ac:dyDescent="0.25">
      <c r="B33" s="7"/>
      <c r="C33" s="7">
        <v>90</v>
      </c>
      <c r="D33" s="9">
        <f t="shared" si="44"/>
        <v>11.016949152542374</v>
      </c>
      <c r="E33" s="9">
        <f t="shared" si="45"/>
        <v>14.754098360655737</v>
      </c>
      <c r="F33" s="9">
        <f t="shared" si="46"/>
        <v>14.782608695652174</v>
      </c>
    </row>
    <row r="34" spans="2:6" x14ac:dyDescent="0.25">
      <c r="B34" s="7">
        <v>0.5</v>
      </c>
      <c r="C34" s="7">
        <v>0</v>
      </c>
      <c r="D34" s="9">
        <f t="shared" si="44"/>
        <v>56.074766355140184</v>
      </c>
      <c r="E34" s="9">
        <f t="shared" si="45"/>
        <v>66.222222222222229</v>
      </c>
      <c r="F34" s="9">
        <f t="shared" si="46"/>
        <v>59.615384615384613</v>
      </c>
    </row>
    <row r="35" spans="2:6" x14ac:dyDescent="0.25">
      <c r="B35" s="7"/>
      <c r="C35" s="7">
        <v>90</v>
      </c>
      <c r="D35" s="9">
        <f t="shared" si="44"/>
        <v>55.882352941176471</v>
      </c>
      <c r="E35" s="9">
        <f t="shared" si="45"/>
        <v>66.820276497695858</v>
      </c>
      <c r="F35" s="9">
        <f t="shared" si="46"/>
        <v>57.76397515527951</v>
      </c>
    </row>
    <row r="36" spans="2:6" x14ac:dyDescent="0.25">
      <c r="B36" s="7">
        <v>0.75</v>
      </c>
      <c r="C36" s="7">
        <v>0</v>
      </c>
      <c r="D36" s="9">
        <f t="shared" si="44"/>
        <v>64.65517241379311</v>
      </c>
      <c r="E36" s="9">
        <f t="shared" si="45"/>
        <v>68.067226890756302</v>
      </c>
      <c r="F36" s="9">
        <f t="shared" si="46"/>
        <v>63.779527559055119</v>
      </c>
    </row>
    <row r="37" spans="2:6" x14ac:dyDescent="0.25">
      <c r="B37" s="7"/>
      <c r="C37" s="7">
        <v>90</v>
      </c>
      <c r="D37" s="9">
        <f t="shared" si="44"/>
        <v>63.478260869565219</v>
      </c>
      <c r="E37" s="9">
        <f t="shared" si="45"/>
        <v>63.28125</v>
      </c>
      <c r="F37" s="9">
        <f t="shared" si="46"/>
        <v>60.57692307692308</v>
      </c>
    </row>
  </sheetData>
  <mergeCells count="40">
    <mergeCell ref="D1:J1"/>
    <mergeCell ref="M1:S1"/>
    <mergeCell ref="V1:AB1"/>
    <mergeCell ref="I22:J22"/>
    <mergeCell ref="R22:S22"/>
    <mergeCell ref="AA22:AB22"/>
    <mergeCell ref="R23:S23"/>
    <mergeCell ref="R24:S24"/>
    <mergeCell ref="R25:S25"/>
    <mergeCell ref="R26:S26"/>
    <mergeCell ref="I23:J23"/>
    <mergeCell ref="I24:J24"/>
    <mergeCell ref="I25:J25"/>
    <mergeCell ref="I26:J26"/>
    <mergeCell ref="AA26:AB26"/>
    <mergeCell ref="AA27:AB27"/>
    <mergeCell ref="I28:J28"/>
    <mergeCell ref="I29:J29"/>
    <mergeCell ref="I30:J30"/>
    <mergeCell ref="I27:J27"/>
    <mergeCell ref="R27:S27"/>
    <mergeCell ref="R28:S28"/>
    <mergeCell ref="R29:S29"/>
    <mergeCell ref="R30:S30"/>
    <mergeCell ref="I31:J31"/>
    <mergeCell ref="R31:S31"/>
    <mergeCell ref="AA31:AB31"/>
    <mergeCell ref="D2:G2"/>
    <mergeCell ref="H2:K2"/>
    <mergeCell ref="M2:P2"/>
    <mergeCell ref="Q2:T2"/>
    <mergeCell ref="V2:Y2"/>
    <mergeCell ref="Z2:AC2"/>
    <mergeCell ref="D21:F21"/>
    <mergeCell ref="AA28:AB28"/>
    <mergeCell ref="AA29:AB29"/>
    <mergeCell ref="AA30:AB30"/>
    <mergeCell ref="AA23:AB23"/>
    <mergeCell ref="AA24:AB24"/>
    <mergeCell ref="AA25:AB25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workbookViewId="0">
      <selection activeCell="A11" sqref="A11"/>
    </sheetView>
  </sheetViews>
  <sheetFormatPr defaultRowHeight="15" x14ac:dyDescent="0.25"/>
  <cols>
    <col min="1" max="1" width="16.140625" style="9" customWidth="1"/>
    <col min="2" max="2" width="16.42578125" customWidth="1"/>
    <col min="3" max="3" width="11" customWidth="1"/>
    <col min="30" max="30" width="9.140625" customWidth="1"/>
  </cols>
  <sheetData>
    <row r="1" spans="1:30" x14ac:dyDescent="0.25">
      <c r="B1" s="3"/>
      <c r="C1" s="3"/>
      <c r="D1" s="8" t="s">
        <v>4</v>
      </c>
      <c r="E1" s="8"/>
      <c r="F1" s="8"/>
      <c r="G1" s="8"/>
      <c r="H1" s="8"/>
      <c r="I1" s="8"/>
      <c r="J1" s="8"/>
      <c r="K1" s="3"/>
      <c r="L1" s="3"/>
      <c r="M1" s="8" t="s">
        <v>1</v>
      </c>
      <c r="N1" s="8"/>
      <c r="O1" s="8"/>
      <c r="P1" s="8"/>
      <c r="Q1" s="8"/>
      <c r="R1" s="8"/>
      <c r="S1" s="8"/>
      <c r="T1" s="3"/>
      <c r="U1" s="3"/>
      <c r="V1" s="8" t="s">
        <v>2</v>
      </c>
      <c r="W1" s="8"/>
      <c r="X1" s="8"/>
      <c r="Y1" s="8"/>
      <c r="Z1" s="8"/>
      <c r="AA1" s="8"/>
      <c r="AB1" s="8"/>
      <c r="AC1" s="3"/>
      <c r="AD1" s="3" t="s">
        <v>3</v>
      </c>
    </row>
    <row r="2" spans="1:30" x14ac:dyDescent="0.25">
      <c r="B2" s="3"/>
      <c r="C2" s="3"/>
      <c r="D2" s="8" t="s">
        <v>17</v>
      </c>
      <c r="E2" s="8"/>
      <c r="F2" s="8"/>
      <c r="G2" s="8"/>
      <c r="H2" s="8" t="s">
        <v>8</v>
      </c>
      <c r="I2" s="8"/>
      <c r="J2" s="8"/>
      <c r="K2" s="8"/>
      <c r="L2" s="3"/>
      <c r="M2" s="8" t="s">
        <v>17</v>
      </c>
      <c r="N2" s="8"/>
      <c r="O2" s="8"/>
      <c r="P2" s="8"/>
      <c r="Q2" s="8" t="s">
        <v>8</v>
      </c>
      <c r="R2" s="8"/>
      <c r="S2" s="8"/>
      <c r="T2" s="8"/>
      <c r="U2" s="3"/>
      <c r="V2" s="8" t="s">
        <v>17</v>
      </c>
      <c r="W2" s="8"/>
      <c r="X2" s="8"/>
      <c r="Y2" s="8"/>
      <c r="Z2" s="8" t="s">
        <v>8</v>
      </c>
      <c r="AA2" s="8"/>
      <c r="AB2" s="8"/>
      <c r="AC2" s="8"/>
      <c r="AD2" s="3"/>
    </row>
    <row r="3" spans="1:30" ht="17.25" x14ac:dyDescent="0.25">
      <c r="B3" s="3" t="s">
        <v>16</v>
      </c>
      <c r="C3" s="3" t="s">
        <v>6</v>
      </c>
      <c r="D3" s="4">
        <v>0</v>
      </c>
      <c r="E3" s="4">
        <v>1</v>
      </c>
      <c r="F3" s="4" t="s">
        <v>5</v>
      </c>
      <c r="G3" s="3" t="s">
        <v>0</v>
      </c>
      <c r="H3" s="4">
        <v>0</v>
      </c>
      <c r="I3" s="4">
        <v>1</v>
      </c>
      <c r="J3" s="4" t="s">
        <v>5</v>
      </c>
      <c r="K3" s="4" t="s">
        <v>0</v>
      </c>
      <c r="L3" s="3"/>
      <c r="M3" s="4">
        <v>0</v>
      </c>
      <c r="N3" s="4">
        <v>1</v>
      </c>
      <c r="O3" s="4" t="s">
        <v>5</v>
      </c>
      <c r="P3" s="3" t="s">
        <v>0</v>
      </c>
      <c r="Q3" s="4">
        <v>0</v>
      </c>
      <c r="R3" s="4">
        <v>1</v>
      </c>
      <c r="S3" s="4" t="s">
        <v>5</v>
      </c>
      <c r="T3" s="4" t="s">
        <v>0</v>
      </c>
      <c r="U3" s="3"/>
      <c r="V3" s="4">
        <v>0</v>
      </c>
      <c r="W3" s="4">
        <v>1</v>
      </c>
      <c r="X3" s="4" t="s">
        <v>5</v>
      </c>
      <c r="Y3" s="3" t="s">
        <v>0</v>
      </c>
      <c r="Z3" s="4">
        <v>0</v>
      </c>
      <c r="AA3" s="4">
        <v>1</v>
      </c>
      <c r="AB3" s="4" t="s">
        <v>5</v>
      </c>
      <c r="AC3" s="4" t="s">
        <v>0</v>
      </c>
      <c r="AD3" s="3"/>
    </row>
    <row r="4" spans="1:30" x14ac:dyDescent="0.25">
      <c r="A4" s="9" t="s">
        <v>9</v>
      </c>
      <c r="B4">
        <v>75</v>
      </c>
      <c r="C4">
        <v>90</v>
      </c>
      <c r="D4" s="9">
        <v>96</v>
      </c>
      <c r="E4" s="9">
        <v>7</v>
      </c>
      <c r="F4" s="9">
        <v>0</v>
      </c>
      <c r="G4" s="9">
        <f>SUM(D4:F4)</f>
        <v>103</v>
      </c>
      <c r="H4" s="9">
        <f>D4*100/G4</f>
        <v>93.203883495145632</v>
      </c>
      <c r="I4" s="9">
        <f>E4*100/G4</f>
        <v>6.7961165048543686</v>
      </c>
      <c r="J4" s="9">
        <f>F4*100/G4</f>
        <v>0</v>
      </c>
      <c r="K4" s="9">
        <f t="shared" ref="K4:K7" si="0">H4+I4+J4</f>
        <v>100</v>
      </c>
      <c r="L4" s="9"/>
      <c r="M4" s="9">
        <v>111</v>
      </c>
      <c r="N4" s="9">
        <v>9</v>
      </c>
      <c r="O4" s="9">
        <v>1</v>
      </c>
      <c r="P4" s="9">
        <f>SUM(M4:O4)</f>
        <v>121</v>
      </c>
      <c r="Q4" s="9">
        <f>M4*100/P4</f>
        <v>91.735537190082638</v>
      </c>
      <c r="R4" s="9">
        <f>N4*100/P4</f>
        <v>7.4380165289256199</v>
      </c>
      <c r="S4" s="9">
        <f>O4*100/P4</f>
        <v>0.82644628099173556</v>
      </c>
      <c r="T4" s="9">
        <f t="shared" ref="T4:T7" si="1">Q4+R4+S4</f>
        <v>99.999999999999986</v>
      </c>
      <c r="U4" s="9"/>
      <c r="V4" s="9">
        <v>97</v>
      </c>
      <c r="W4" s="9">
        <v>11</v>
      </c>
      <c r="X4" s="9">
        <v>0</v>
      </c>
      <c r="Y4" s="9">
        <f>SUM(V4:X4)</f>
        <v>108</v>
      </c>
      <c r="Z4" s="9">
        <f>V4*100/Y4</f>
        <v>89.81481481481481</v>
      </c>
      <c r="AA4" s="9">
        <f>W4*100/Y4</f>
        <v>10.185185185185185</v>
      </c>
      <c r="AB4" s="9">
        <f>X4*100/Y4</f>
        <v>0</v>
      </c>
      <c r="AC4" s="9">
        <f t="shared" ref="AC4:AC7" si="2">Z4+AA4+AB4</f>
        <v>100</v>
      </c>
      <c r="AD4" s="9">
        <f t="shared" ref="AD4:AD7" si="3">G4+P4+Y4</f>
        <v>332</v>
      </c>
    </row>
    <row r="5" spans="1:30" x14ac:dyDescent="0.25">
      <c r="A5" s="2" t="s">
        <v>10</v>
      </c>
      <c r="C5">
        <v>90</v>
      </c>
      <c r="D5" s="9">
        <v>134</v>
      </c>
      <c r="E5" s="9">
        <v>21</v>
      </c>
      <c r="F5" s="9">
        <v>4</v>
      </c>
      <c r="G5" s="9">
        <f t="shared" ref="G5" si="4">SUM(D5:F5)</f>
        <v>159</v>
      </c>
      <c r="H5" s="9">
        <f t="shared" ref="H5:H7" si="5">D5*100/G5</f>
        <v>84.276729559748432</v>
      </c>
      <c r="I5" s="9">
        <f t="shared" ref="I5:I7" si="6">E5*100/G5</f>
        <v>13.20754716981132</v>
      </c>
      <c r="J5" s="9">
        <f t="shared" ref="J5:J7" si="7">F5*100/G5</f>
        <v>2.5157232704402515</v>
      </c>
      <c r="K5" s="9">
        <f t="shared" si="0"/>
        <v>100</v>
      </c>
      <c r="L5" s="9"/>
      <c r="M5" s="9">
        <v>92</v>
      </c>
      <c r="N5" s="9">
        <v>20</v>
      </c>
      <c r="O5" s="9">
        <v>2</v>
      </c>
      <c r="P5" s="9">
        <f>SUM(M5:O5)</f>
        <v>114</v>
      </c>
      <c r="Q5" s="9">
        <f>M5*100/P5</f>
        <v>80.701754385964918</v>
      </c>
      <c r="R5" s="9">
        <f>N5*100/P5</f>
        <v>17.543859649122808</v>
      </c>
      <c r="S5" s="9">
        <f>O5*100/P5</f>
        <v>1.7543859649122806</v>
      </c>
      <c r="T5" s="9">
        <f t="shared" si="1"/>
        <v>100</v>
      </c>
      <c r="U5" s="9"/>
      <c r="V5" s="9">
        <v>96</v>
      </c>
      <c r="W5" s="9">
        <v>16</v>
      </c>
      <c r="X5" s="9">
        <v>2</v>
      </c>
      <c r="Y5" s="9">
        <f>SUM(V5:X5)</f>
        <v>114</v>
      </c>
      <c r="Z5" s="9">
        <f>V5*100/Y5</f>
        <v>84.21052631578948</v>
      </c>
      <c r="AA5" s="9">
        <f>W5*100/Y5</f>
        <v>14.035087719298245</v>
      </c>
      <c r="AB5" s="9">
        <f>X5*100/Y5</f>
        <v>1.7543859649122806</v>
      </c>
      <c r="AC5" s="9">
        <f t="shared" si="2"/>
        <v>100</v>
      </c>
      <c r="AD5" s="9">
        <f t="shared" si="3"/>
        <v>387</v>
      </c>
    </row>
    <row r="6" spans="1:30" x14ac:dyDescent="0.25">
      <c r="A6" s="9" t="s">
        <v>9</v>
      </c>
      <c r="B6">
        <v>150</v>
      </c>
      <c r="C6" s="9">
        <v>90</v>
      </c>
      <c r="D6" s="9">
        <v>89</v>
      </c>
      <c r="E6" s="9">
        <v>37</v>
      </c>
      <c r="F6" s="9">
        <v>6</v>
      </c>
      <c r="G6" s="9">
        <f t="shared" ref="G6:G7" si="8">SUM(D6:F6)</f>
        <v>132</v>
      </c>
      <c r="H6" s="9">
        <f t="shared" si="5"/>
        <v>67.424242424242422</v>
      </c>
      <c r="I6" s="9">
        <f t="shared" si="6"/>
        <v>28.030303030303031</v>
      </c>
      <c r="J6" s="9">
        <f t="shared" si="7"/>
        <v>4.5454545454545459</v>
      </c>
      <c r="K6" s="9">
        <f t="shared" si="0"/>
        <v>100</v>
      </c>
      <c r="L6" s="9"/>
      <c r="M6" s="9">
        <v>75</v>
      </c>
      <c r="N6" s="9">
        <v>33</v>
      </c>
      <c r="O6" s="9">
        <v>2</v>
      </c>
      <c r="P6" s="9">
        <f>SUM(M6:O6)</f>
        <v>110</v>
      </c>
      <c r="Q6" s="9">
        <f>M6*100/P6</f>
        <v>68.181818181818187</v>
      </c>
      <c r="R6" s="9">
        <f>N6*100/P6</f>
        <v>30</v>
      </c>
      <c r="S6" s="9">
        <f>O6*100/P6</f>
        <v>1.8181818181818181</v>
      </c>
      <c r="T6" s="9">
        <f t="shared" si="1"/>
        <v>100</v>
      </c>
      <c r="U6" s="9"/>
      <c r="V6" s="9">
        <v>74</v>
      </c>
      <c r="W6" s="9">
        <v>36</v>
      </c>
      <c r="X6" s="9">
        <v>9</v>
      </c>
      <c r="Y6" s="9">
        <f>SUM(V6:X6)</f>
        <v>119</v>
      </c>
      <c r="Z6" s="9">
        <f>V6*100/Y6</f>
        <v>62.184873949579831</v>
      </c>
      <c r="AA6" s="9">
        <f>W6*100/Y6</f>
        <v>30.252100840336134</v>
      </c>
      <c r="AB6" s="9">
        <f>X6*100/Y6</f>
        <v>7.5630252100840334</v>
      </c>
      <c r="AC6" s="9">
        <f t="shared" si="2"/>
        <v>100</v>
      </c>
      <c r="AD6" s="9">
        <f t="shared" si="3"/>
        <v>361</v>
      </c>
    </row>
    <row r="7" spans="1:30" x14ac:dyDescent="0.25">
      <c r="A7" s="2" t="s">
        <v>10</v>
      </c>
      <c r="C7" s="9">
        <v>90</v>
      </c>
      <c r="D7" s="9">
        <v>53</v>
      </c>
      <c r="E7" s="9">
        <v>58</v>
      </c>
      <c r="F7" s="9">
        <v>13</v>
      </c>
      <c r="G7" s="9">
        <f t="shared" si="8"/>
        <v>124</v>
      </c>
      <c r="H7" s="9">
        <f t="shared" si="5"/>
        <v>42.741935483870968</v>
      </c>
      <c r="I7" s="9">
        <f t="shared" si="6"/>
        <v>46.774193548387096</v>
      </c>
      <c r="J7" s="9">
        <f t="shared" si="7"/>
        <v>10.483870967741936</v>
      </c>
      <c r="K7" s="9">
        <f t="shared" si="0"/>
        <v>100</v>
      </c>
      <c r="L7" s="9"/>
      <c r="M7" s="9">
        <v>63</v>
      </c>
      <c r="N7" s="9">
        <v>56</v>
      </c>
      <c r="O7" s="9">
        <v>8</v>
      </c>
      <c r="P7" s="9">
        <f>SUM(M7:O7)</f>
        <v>127</v>
      </c>
      <c r="Q7" s="9">
        <f>M7*100/P7</f>
        <v>49.606299212598422</v>
      </c>
      <c r="R7" s="9">
        <f>N7*100/P7</f>
        <v>44.094488188976378</v>
      </c>
      <c r="S7" s="9">
        <f>O7*100/P7</f>
        <v>6.2992125984251972</v>
      </c>
      <c r="T7" s="9">
        <f t="shared" si="1"/>
        <v>100</v>
      </c>
      <c r="U7" s="9"/>
      <c r="V7" s="9">
        <v>60</v>
      </c>
      <c r="W7" s="9">
        <v>51</v>
      </c>
      <c r="X7" s="9">
        <v>12</v>
      </c>
      <c r="Y7" s="9">
        <f>SUM(V7:X7)</f>
        <v>123</v>
      </c>
      <c r="Z7" s="9">
        <f>V7*100/Y7</f>
        <v>48.780487804878049</v>
      </c>
      <c r="AA7" s="9">
        <f>W7*100/Y7</f>
        <v>41.463414634146339</v>
      </c>
      <c r="AB7" s="9">
        <f>X7*100/Y7</f>
        <v>9.7560975609756095</v>
      </c>
      <c r="AC7" s="9">
        <f t="shared" si="2"/>
        <v>100</v>
      </c>
      <c r="AD7" s="9">
        <f t="shared" si="3"/>
        <v>374</v>
      </c>
    </row>
    <row r="8" spans="1:30" x14ac:dyDescent="0.25">
      <c r="C8" s="3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x14ac:dyDescent="0.25">
      <c r="C9" s="3"/>
      <c r="D9" s="8" t="s">
        <v>13</v>
      </c>
      <c r="E9" s="8"/>
      <c r="F9" s="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x14ac:dyDescent="0.25">
      <c r="A10" s="9" t="s">
        <v>9</v>
      </c>
      <c r="B10" s="9">
        <v>75</v>
      </c>
      <c r="C10" s="9">
        <v>90</v>
      </c>
      <c r="D10" s="6">
        <f>I4+J4</f>
        <v>6.7961165048543686</v>
      </c>
      <c r="E10" s="6">
        <f>R4+S4</f>
        <v>8.2644628099173563</v>
      </c>
      <c r="F10" s="6">
        <f>AA4+AB4</f>
        <v>10.185185185185185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x14ac:dyDescent="0.25">
      <c r="A11" s="2" t="s">
        <v>10</v>
      </c>
      <c r="B11" s="9"/>
      <c r="C11" s="9">
        <v>90</v>
      </c>
      <c r="D11" s="9">
        <f t="shared" ref="D11:D13" si="9">I5+J5</f>
        <v>15.723270440251572</v>
      </c>
      <c r="E11" s="9">
        <f t="shared" ref="E11:E13" si="10">R5+S5</f>
        <v>19.298245614035089</v>
      </c>
      <c r="F11" s="9">
        <f t="shared" ref="F11:F13" si="11">AA5+AB5</f>
        <v>15.789473684210526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x14ac:dyDescent="0.25">
      <c r="A12" s="9" t="s">
        <v>9</v>
      </c>
      <c r="B12" s="9">
        <v>150</v>
      </c>
      <c r="C12" s="9">
        <v>90</v>
      </c>
      <c r="D12" s="9">
        <f t="shared" si="9"/>
        <v>32.575757575757578</v>
      </c>
      <c r="E12" s="9">
        <f t="shared" si="10"/>
        <v>31.818181818181817</v>
      </c>
      <c r="F12" s="9">
        <f t="shared" si="11"/>
        <v>37.815126050420169</v>
      </c>
      <c r="G12" s="7"/>
      <c r="H12" s="7"/>
      <c r="I12" s="7"/>
      <c r="J12" s="7"/>
      <c r="K12" s="7"/>
      <c r="M12" s="7"/>
      <c r="N12" s="7"/>
      <c r="O12" s="7"/>
      <c r="P12" s="7"/>
      <c r="Q12" s="7"/>
      <c r="R12" s="7"/>
      <c r="S12" s="7"/>
      <c r="T12" s="7"/>
      <c r="V12" s="7"/>
      <c r="W12" s="7"/>
      <c r="X12" s="7"/>
      <c r="Y12" s="7"/>
      <c r="Z12" s="7"/>
      <c r="AA12" s="7"/>
      <c r="AB12" s="7"/>
      <c r="AC12" s="7"/>
      <c r="AD12" s="7"/>
    </row>
    <row r="13" spans="1:30" x14ac:dyDescent="0.25">
      <c r="A13" s="2" t="s">
        <v>10</v>
      </c>
      <c r="B13" s="9"/>
      <c r="C13" s="9">
        <v>90</v>
      </c>
      <c r="D13" s="9">
        <f t="shared" si="9"/>
        <v>57.258064516129032</v>
      </c>
      <c r="E13" s="9">
        <f t="shared" si="10"/>
        <v>50.393700787401578</v>
      </c>
      <c r="F13" s="9">
        <f t="shared" si="11"/>
        <v>51.219512195121951</v>
      </c>
      <c r="G13" s="7"/>
      <c r="H13" s="7"/>
      <c r="I13" s="7"/>
      <c r="J13" s="7"/>
      <c r="K13" s="7"/>
      <c r="M13" s="7"/>
      <c r="N13" s="7"/>
      <c r="O13" s="7"/>
      <c r="P13" s="7"/>
      <c r="Q13" s="7"/>
      <c r="R13" s="7"/>
      <c r="S13" s="7"/>
      <c r="T13" s="7"/>
      <c r="V13" s="7"/>
      <c r="W13" s="7"/>
      <c r="X13" s="7"/>
      <c r="Y13" s="7"/>
      <c r="Z13" s="7"/>
      <c r="AA13" s="7"/>
      <c r="AB13" s="7"/>
      <c r="AC13" s="7"/>
      <c r="AD13" s="7"/>
    </row>
    <row r="14" spans="1:30" x14ac:dyDescent="0.25">
      <c r="C14" s="3"/>
      <c r="D14" s="7"/>
      <c r="E14" s="7"/>
      <c r="F14" s="7"/>
      <c r="G14" s="7"/>
      <c r="H14" s="7"/>
      <c r="I14" s="7"/>
      <c r="J14" s="7"/>
      <c r="K14" s="7"/>
      <c r="M14" s="7"/>
      <c r="N14" s="7"/>
      <c r="O14" s="7"/>
      <c r="P14" s="7"/>
      <c r="Q14" s="7"/>
      <c r="R14" s="7"/>
      <c r="S14" s="7"/>
      <c r="T14" s="7"/>
      <c r="V14" s="7"/>
      <c r="W14" s="7"/>
      <c r="X14" s="7"/>
      <c r="Y14" s="7"/>
      <c r="Z14" s="7"/>
      <c r="AA14" s="7"/>
      <c r="AB14" s="7"/>
      <c r="AC14" s="7"/>
      <c r="AD14" s="7"/>
    </row>
    <row r="15" spans="1:30" x14ac:dyDescent="0.25">
      <c r="C15" s="3"/>
      <c r="D15" s="7"/>
      <c r="E15" s="7"/>
      <c r="F15" s="7"/>
      <c r="G15" s="7"/>
      <c r="H15" s="7"/>
      <c r="I15" s="7"/>
      <c r="J15" s="7"/>
      <c r="K15" s="7"/>
      <c r="M15" s="7"/>
      <c r="N15" s="7"/>
      <c r="O15" s="7"/>
      <c r="P15" s="7"/>
      <c r="Q15" s="7"/>
      <c r="R15" s="7"/>
      <c r="S15" s="7"/>
      <c r="T15" s="7"/>
      <c r="V15" s="7"/>
      <c r="W15" s="7"/>
      <c r="X15" s="7"/>
      <c r="Y15" s="7"/>
      <c r="Z15" s="7"/>
      <c r="AA15" s="7"/>
      <c r="AB15" s="7"/>
      <c r="AC15" s="7"/>
      <c r="AD15" s="7"/>
    </row>
    <row r="17" spans="2:7" x14ac:dyDescent="0.25">
      <c r="B17" s="7"/>
      <c r="C17" s="7"/>
      <c r="D17" s="5"/>
      <c r="E17" s="5"/>
      <c r="F17" s="5"/>
      <c r="G17" s="5"/>
    </row>
    <row r="18" spans="2:7" x14ac:dyDescent="0.25">
      <c r="B18" s="7"/>
      <c r="C18" s="7"/>
    </row>
    <row r="19" spans="2:7" x14ac:dyDescent="0.25">
      <c r="B19" s="7"/>
      <c r="C19" s="7"/>
      <c r="D19" s="7"/>
      <c r="E19" s="7"/>
      <c r="F19" s="7"/>
    </row>
    <row r="20" spans="2:7" x14ac:dyDescent="0.25">
      <c r="B20" s="7"/>
      <c r="C20" s="7"/>
      <c r="D20" s="7"/>
      <c r="E20" s="7"/>
      <c r="F20" s="7"/>
    </row>
    <row r="21" spans="2:7" x14ac:dyDescent="0.25">
      <c r="B21" s="7"/>
      <c r="C21" s="7"/>
      <c r="D21" s="7"/>
      <c r="E21" s="7"/>
      <c r="F21" s="7"/>
    </row>
    <row r="22" spans="2:7" x14ac:dyDescent="0.25">
      <c r="B22" s="7"/>
      <c r="C22" s="7"/>
      <c r="D22" s="7"/>
      <c r="E22" s="7"/>
      <c r="F22" s="7"/>
    </row>
    <row r="23" spans="2:7" x14ac:dyDescent="0.25">
      <c r="B23" s="7"/>
      <c r="C23" s="7"/>
      <c r="D23" s="7"/>
      <c r="E23" s="7"/>
      <c r="F23" s="7"/>
    </row>
    <row r="24" spans="2:7" x14ac:dyDescent="0.25">
      <c r="B24" s="7"/>
      <c r="C24" s="7"/>
      <c r="D24" s="7"/>
      <c r="E24" s="7"/>
      <c r="F24" s="7"/>
    </row>
    <row r="25" spans="2:7" x14ac:dyDescent="0.25">
      <c r="B25" s="7"/>
      <c r="C25" s="7"/>
      <c r="D25" s="7"/>
      <c r="E25" s="7"/>
      <c r="F25" s="7"/>
    </row>
    <row r="26" spans="2:7" x14ac:dyDescent="0.25">
      <c r="B26" s="2"/>
      <c r="C26" s="7"/>
      <c r="D26" s="7"/>
      <c r="E26" s="7"/>
      <c r="F26" s="7"/>
    </row>
    <row r="27" spans="2:7" x14ac:dyDescent="0.25">
      <c r="B27" s="7"/>
      <c r="C27" s="7"/>
      <c r="D27" s="7"/>
      <c r="E27" s="7"/>
      <c r="F27" s="7"/>
    </row>
    <row r="28" spans="2:7" x14ac:dyDescent="0.25">
      <c r="B28" s="7"/>
      <c r="C28" s="7"/>
      <c r="D28" s="7"/>
      <c r="E28" s="7"/>
      <c r="F28" s="7"/>
    </row>
    <row r="29" spans="2:7" x14ac:dyDescent="0.25">
      <c r="B29" s="7"/>
      <c r="C29" s="7"/>
      <c r="D29" s="7"/>
      <c r="E29" s="7"/>
      <c r="F29" s="7"/>
    </row>
  </sheetData>
  <mergeCells count="10">
    <mergeCell ref="D1:J1"/>
    <mergeCell ref="M1:S1"/>
    <mergeCell ref="V1:AB1"/>
    <mergeCell ref="D2:G2"/>
    <mergeCell ref="H2:K2"/>
    <mergeCell ref="M2:P2"/>
    <mergeCell ref="Q2:T2"/>
    <mergeCell ref="V2:Y2"/>
    <mergeCell ref="Z2:AC2"/>
    <mergeCell ref="D9:F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workbookViewId="0">
      <selection activeCell="M31" sqref="M31"/>
    </sheetView>
  </sheetViews>
  <sheetFormatPr defaultRowHeight="15" x14ac:dyDescent="0.25"/>
  <cols>
    <col min="1" max="1" width="17" customWidth="1"/>
    <col min="2" max="2" width="11.28515625" style="9" customWidth="1"/>
    <col min="3" max="3" width="12.85546875" style="9" customWidth="1"/>
    <col min="5" max="5" width="15.42578125" customWidth="1"/>
    <col min="16" max="16" width="19.140625" customWidth="1"/>
    <col min="18" max="18" width="18" customWidth="1"/>
  </cols>
  <sheetData>
    <row r="1" spans="1:18" s="9" customFormat="1" x14ac:dyDescent="0.25"/>
    <row r="2" spans="1:18" s="9" customFormat="1" ht="17.25" x14ac:dyDescent="0.25">
      <c r="A2" s="9" t="s">
        <v>26</v>
      </c>
      <c r="F2" s="8" t="s">
        <v>23</v>
      </c>
      <c r="G2" s="8"/>
      <c r="H2" s="8"/>
      <c r="I2" s="8"/>
      <c r="J2" s="8"/>
      <c r="K2" s="8"/>
      <c r="L2" s="8"/>
      <c r="M2" s="8"/>
      <c r="N2" s="8"/>
      <c r="O2" s="8"/>
      <c r="P2" s="9" t="s">
        <v>28</v>
      </c>
      <c r="Q2" s="9" t="s">
        <v>24</v>
      </c>
      <c r="R2" s="9" t="s">
        <v>25</v>
      </c>
    </row>
    <row r="3" spans="1:18" x14ac:dyDescent="0.25">
      <c r="E3" t="s">
        <v>27</v>
      </c>
      <c r="F3">
        <v>1</v>
      </c>
      <c r="G3">
        <v>2</v>
      </c>
      <c r="H3">
        <v>3</v>
      </c>
      <c r="I3">
        <v>4</v>
      </c>
      <c r="J3">
        <v>5</v>
      </c>
      <c r="K3">
        <v>6</v>
      </c>
      <c r="L3">
        <v>7</v>
      </c>
      <c r="M3">
        <v>8</v>
      </c>
      <c r="N3">
        <v>9</v>
      </c>
      <c r="O3">
        <v>10</v>
      </c>
    </row>
    <row r="4" spans="1:18" x14ac:dyDescent="0.25">
      <c r="A4" t="s">
        <v>9</v>
      </c>
      <c r="B4" s="9" t="s">
        <v>22</v>
      </c>
      <c r="C4" s="9" t="s">
        <v>20</v>
      </c>
      <c r="D4" t="s">
        <v>18</v>
      </c>
      <c r="E4">
        <v>33333333333.333332</v>
      </c>
      <c r="F4" s="10">
        <v>14</v>
      </c>
      <c r="G4" s="10">
        <v>16</v>
      </c>
      <c r="H4" s="10">
        <v>7</v>
      </c>
      <c r="I4" s="10">
        <v>13</v>
      </c>
      <c r="J4" s="10">
        <v>13</v>
      </c>
      <c r="K4" s="10">
        <v>11</v>
      </c>
      <c r="L4" s="10">
        <v>17</v>
      </c>
      <c r="M4" s="10">
        <v>13</v>
      </c>
      <c r="N4" s="10">
        <v>18</v>
      </c>
      <c r="O4" s="10">
        <v>11</v>
      </c>
      <c r="P4">
        <f>SUM(F4:O4)</f>
        <v>133</v>
      </c>
      <c r="Q4">
        <f>P4/E4</f>
        <v>3.9900000000000005E-9</v>
      </c>
      <c r="R4">
        <v>3.99</v>
      </c>
    </row>
    <row r="5" spans="1:18" x14ac:dyDescent="0.25">
      <c r="D5" t="s">
        <v>19</v>
      </c>
      <c r="E5">
        <v>33333333333.333332</v>
      </c>
      <c r="F5" s="10">
        <v>100</v>
      </c>
      <c r="G5" s="10">
        <v>45</v>
      </c>
      <c r="H5" s="10">
        <v>76</v>
      </c>
      <c r="I5" s="10">
        <v>108</v>
      </c>
      <c r="J5" s="10">
        <v>97</v>
      </c>
      <c r="K5" s="10">
        <v>88</v>
      </c>
      <c r="L5" s="10">
        <v>86</v>
      </c>
      <c r="M5" s="10">
        <v>75</v>
      </c>
      <c r="N5" s="10">
        <v>102</v>
      </c>
      <c r="O5" s="10">
        <v>80</v>
      </c>
      <c r="P5" s="9">
        <f t="shared" ref="P5:P15" si="0">SUM(F5:O5)</f>
        <v>857</v>
      </c>
      <c r="Q5" s="9">
        <f t="shared" ref="Q5:Q15" si="1">P5/E5</f>
        <v>2.571E-8</v>
      </c>
      <c r="R5">
        <v>25.7</v>
      </c>
    </row>
    <row r="6" spans="1:18" x14ac:dyDescent="0.25">
      <c r="C6" s="9" t="s">
        <v>21</v>
      </c>
      <c r="D6" s="9" t="s">
        <v>18</v>
      </c>
      <c r="E6">
        <v>50000000000</v>
      </c>
      <c r="F6" s="10">
        <v>30</v>
      </c>
      <c r="G6" s="10">
        <v>25</v>
      </c>
      <c r="H6" s="10">
        <v>46</v>
      </c>
      <c r="I6" s="10">
        <v>37</v>
      </c>
      <c r="J6" s="10">
        <v>30</v>
      </c>
      <c r="K6" s="10">
        <v>31</v>
      </c>
      <c r="L6" s="10">
        <v>42</v>
      </c>
      <c r="M6" s="10">
        <v>45</v>
      </c>
      <c r="N6" s="10">
        <v>40</v>
      </c>
      <c r="O6" s="10">
        <v>30</v>
      </c>
      <c r="P6" s="9">
        <f t="shared" si="0"/>
        <v>356</v>
      </c>
      <c r="Q6" s="9">
        <f t="shared" si="1"/>
        <v>7.1200000000000002E-9</v>
      </c>
      <c r="R6">
        <v>7.12</v>
      </c>
    </row>
    <row r="7" spans="1:18" x14ac:dyDescent="0.25">
      <c r="D7" s="9" t="s">
        <v>19</v>
      </c>
      <c r="E7">
        <v>50000000000</v>
      </c>
      <c r="F7" s="10">
        <v>120</v>
      </c>
      <c r="G7" s="10">
        <v>198</v>
      </c>
      <c r="H7" s="10">
        <v>173</v>
      </c>
      <c r="I7" s="10">
        <v>203</v>
      </c>
      <c r="J7" s="10">
        <v>188</v>
      </c>
      <c r="K7" s="10">
        <v>202</v>
      </c>
      <c r="L7" s="10">
        <v>216</v>
      </c>
      <c r="M7" s="10">
        <v>182</v>
      </c>
      <c r="N7" s="10">
        <v>177</v>
      </c>
      <c r="O7" s="10">
        <v>176</v>
      </c>
      <c r="P7" s="9">
        <f t="shared" si="0"/>
        <v>1835</v>
      </c>
      <c r="Q7" s="9">
        <f t="shared" si="1"/>
        <v>3.6699999999999998E-8</v>
      </c>
      <c r="R7">
        <v>36.700000000000003</v>
      </c>
    </row>
    <row r="8" spans="1:18" x14ac:dyDescent="0.25">
      <c r="B8" s="9" t="s">
        <v>1</v>
      </c>
      <c r="C8" s="9" t="s">
        <v>20</v>
      </c>
      <c r="D8" s="9" t="s">
        <v>18</v>
      </c>
      <c r="E8">
        <v>31666666666.666664</v>
      </c>
      <c r="F8" s="9">
        <v>17</v>
      </c>
      <c r="G8" s="9">
        <v>38</v>
      </c>
      <c r="H8" s="9">
        <v>32</v>
      </c>
      <c r="I8" s="9">
        <v>21</v>
      </c>
      <c r="J8" s="9">
        <v>33</v>
      </c>
      <c r="K8" s="9">
        <v>23</v>
      </c>
      <c r="L8" s="9">
        <v>17</v>
      </c>
      <c r="M8" s="9">
        <v>21</v>
      </c>
      <c r="N8" s="9">
        <v>23</v>
      </c>
      <c r="O8" s="9">
        <v>21</v>
      </c>
      <c r="P8" s="9">
        <f t="shared" si="0"/>
        <v>246</v>
      </c>
      <c r="Q8" s="9">
        <f t="shared" si="1"/>
        <v>7.768421052631579E-9</v>
      </c>
      <c r="R8">
        <v>7.7</v>
      </c>
    </row>
    <row r="9" spans="1:18" x14ac:dyDescent="0.25">
      <c r="D9" s="9" t="s">
        <v>19</v>
      </c>
      <c r="E9">
        <v>35000000000</v>
      </c>
      <c r="F9" s="9">
        <v>131</v>
      </c>
      <c r="G9" s="9">
        <v>125</v>
      </c>
      <c r="H9" s="9">
        <v>140</v>
      </c>
      <c r="I9" s="9">
        <v>145</v>
      </c>
      <c r="J9" s="9">
        <v>143</v>
      </c>
      <c r="K9" s="9">
        <v>50</v>
      </c>
      <c r="L9" s="9">
        <v>125</v>
      </c>
      <c r="M9" s="9">
        <v>131</v>
      </c>
      <c r="N9" s="9">
        <v>123</v>
      </c>
      <c r="O9" s="9">
        <v>129</v>
      </c>
      <c r="P9" s="9">
        <f t="shared" si="0"/>
        <v>1242</v>
      </c>
      <c r="Q9" s="9">
        <f t="shared" si="1"/>
        <v>3.5485714285714284E-8</v>
      </c>
      <c r="R9">
        <v>35.5</v>
      </c>
    </row>
    <row r="10" spans="1:18" x14ac:dyDescent="0.25">
      <c r="C10" s="9" t="s">
        <v>21</v>
      </c>
      <c r="D10" s="9" t="s">
        <v>18</v>
      </c>
      <c r="E10">
        <v>30000000000</v>
      </c>
      <c r="F10" s="9">
        <v>46</v>
      </c>
      <c r="G10" s="9">
        <v>43</v>
      </c>
      <c r="H10" s="9">
        <v>51</v>
      </c>
      <c r="I10" s="9">
        <v>46</v>
      </c>
      <c r="J10" s="9">
        <v>46</v>
      </c>
      <c r="K10" s="9">
        <v>40</v>
      </c>
      <c r="L10" s="9">
        <v>49</v>
      </c>
      <c r="M10" s="9">
        <v>50</v>
      </c>
      <c r="N10" s="9">
        <v>40</v>
      </c>
      <c r="O10" s="9">
        <v>45</v>
      </c>
      <c r="P10" s="9">
        <f t="shared" si="0"/>
        <v>456</v>
      </c>
      <c r="Q10" s="9">
        <f t="shared" si="1"/>
        <v>1.52E-8</v>
      </c>
      <c r="R10">
        <v>15.2</v>
      </c>
    </row>
    <row r="11" spans="1:18" x14ac:dyDescent="0.25">
      <c r="D11" s="9" t="s">
        <v>19</v>
      </c>
      <c r="E11">
        <v>35000000000</v>
      </c>
      <c r="F11" s="9">
        <v>173</v>
      </c>
      <c r="G11" s="9">
        <v>189</v>
      </c>
      <c r="H11" s="9">
        <v>226</v>
      </c>
      <c r="I11" s="9">
        <v>229</v>
      </c>
      <c r="J11" s="9">
        <v>190</v>
      </c>
      <c r="K11" s="9">
        <v>169</v>
      </c>
      <c r="L11" s="9">
        <v>168</v>
      </c>
      <c r="M11" s="9">
        <v>194</v>
      </c>
      <c r="N11" s="9">
        <v>177</v>
      </c>
      <c r="O11" s="9">
        <v>89</v>
      </c>
      <c r="P11" s="9">
        <f t="shared" si="0"/>
        <v>1804</v>
      </c>
      <c r="Q11" s="9">
        <f t="shared" si="1"/>
        <v>5.154285714285714E-8</v>
      </c>
      <c r="R11">
        <v>51.5</v>
      </c>
    </row>
    <row r="12" spans="1:18" x14ac:dyDescent="0.25">
      <c r="B12" s="9" t="s">
        <v>2</v>
      </c>
      <c r="C12" s="9" t="s">
        <v>20</v>
      </c>
      <c r="D12" s="9" t="s">
        <v>18</v>
      </c>
      <c r="E12">
        <v>50000000000</v>
      </c>
      <c r="F12">
        <v>27</v>
      </c>
      <c r="G12">
        <v>22</v>
      </c>
      <c r="H12">
        <v>26</v>
      </c>
      <c r="I12">
        <v>18</v>
      </c>
      <c r="J12">
        <v>23</v>
      </c>
      <c r="K12">
        <v>11</v>
      </c>
      <c r="L12">
        <v>16</v>
      </c>
      <c r="M12">
        <v>24</v>
      </c>
      <c r="N12">
        <v>14</v>
      </c>
      <c r="O12">
        <v>8</v>
      </c>
      <c r="P12" s="9">
        <f t="shared" si="0"/>
        <v>189</v>
      </c>
      <c r="Q12" s="9">
        <f t="shared" si="1"/>
        <v>3.7799999999999998E-9</v>
      </c>
      <c r="R12">
        <v>3.78</v>
      </c>
    </row>
    <row r="13" spans="1:18" x14ac:dyDescent="0.25">
      <c r="D13" s="9" t="s">
        <v>19</v>
      </c>
      <c r="E13">
        <v>62000000000</v>
      </c>
      <c r="F13">
        <v>125</v>
      </c>
      <c r="G13">
        <v>117</v>
      </c>
      <c r="H13">
        <v>137</v>
      </c>
      <c r="I13">
        <v>129</v>
      </c>
      <c r="J13">
        <v>127</v>
      </c>
      <c r="K13">
        <v>26</v>
      </c>
      <c r="L13">
        <v>131</v>
      </c>
      <c r="M13">
        <v>124</v>
      </c>
      <c r="N13">
        <v>142</v>
      </c>
      <c r="O13">
        <v>137</v>
      </c>
      <c r="P13" s="9">
        <f t="shared" si="0"/>
        <v>1195</v>
      </c>
      <c r="Q13" s="9">
        <f t="shared" si="1"/>
        <v>1.9274193548387096E-8</v>
      </c>
      <c r="R13">
        <v>19.3</v>
      </c>
    </row>
    <row r="14" spans="1:18" x14ac:dyDescent="0.25">
      <c r="C14" s="9" t="s">
        <v>21</v>
      </c>
      <c r="D14" s="9" t="s">
        <v>18</v>
      </c>
      <c r="E14">
        <v>34000000000</v>
      </c>
      <c r="F14">
        <v>26</v>
      </c>
      <c r="G14">
        <v>33</v>
      </c>
      <c r="H14">
        <v>25</v>
      </c>
      <c r="I14">
        <v>31</v>
      </c>
      <c r="J14">
        <v>23</v>
      </c>
      <c r="K14">
        <v>41</v>
      </c>
      <c r="L14">
        <v>28</v>
      </c>
      <c r="M14">
        <v>34</v>
      </c>
      <c r="N14">
        <v>4</v>
      </c>
      <c r="O14">
        <v>29</v>
      </c>
      <c r="P14" s="9">
        <f t="shared" si="0"/>
        <v>274</v>
      </c>
      <c r="Q14" s="9">
        <f t="shared" si="1"/>
        <v>8.0588235294117645E-9</v>
      </c>
      <c r="R14">
        <v>8.06</v>
      </c>
    </row>
    <row r="15" spans="1:18" x14ac:dyDescent="0.25">
      <c r="D15" s="9" t="s">
        <v>19</v>
      </c>
      <c r="E15">
        <v>34000000000</v>
      </c>
      <c r="F15">
        <v>162</v>
      </c>
      <c r="G15">
        <v>186</v>
      </c>
      <c r="H15">
        <v>151</v>
      </c>
      <c r="I15">
        <v>136</v>
      </c>
      <c r="J15">
        <v>162</v>
      </c>
      <c r="K15">
        <v>148</v>
      </c>
      <c r="L15">
        <v>141</v>
      </c>
      <c r="M15">
        <v>138</v>
      </c>
      <c r="N15">
        <v>141</v>
      </c>
      <c r="O15">
        <v>113</v>
      </c>
      <c r="P15" s="9">
        <f t="shared" si="0"/>
        <v>1478</v>
      </c>
      <c r="Q15" s="9">
        <f t="shared" si="1"/>
        <v>4.347058823529412E-8</v>
      </c>
      <c r="R15">
        <v>43.5</v>
      </c>
    </row>
    <row r="16" spans="1:18" x14ac:dyDescent="0.25">
      <c r="A16" s="2" t="s">
        <v>10</v>
      </c>
      <c r="B16" s="9" t="s">
        <v>22</v>
      </c>
      <c r="C16" s="9" t="s">
        <v>20</v>
      </c>
      <c r="D16" s="9" t="s">
        <v>18</v>
      </c>
      <c r="E16">
        <v>38000000000</v>
      </c>
      <c r="F16">
        <v>20</v>
      </c>
      <c r="G16">
        <v>25</v>
      </c>
      <c r="H16">
        <v>17</v>
      </c>
      <c r="I16">
        <v>31</v>
      </c>
      <c r="J16">
        <v>13</v>
      </c>
      <c r="K16">
        <v>25</v>
      </c>
      <c r="L16">
        <v>25</v>
      </c>
      <c r="M16">
        <v>29</v>
      </c>
      <c r="N16">
        <v>18</v>
      </c>
      <c r="O16">
        <v>15</v>
      </c>
      <c r="P16" s="9">
        <f t="shared" ref="P16:P27" si="2">SUM(F16:O16)</f>
        <v>218</v>
      </c>
      <c r="Q16" s="9">
        <f t="shared" ref="Q16:Q27" si="3">P16/E16</f>
        <v>5.736842105263158E-9</v>
      </c>
      <c r="R16">
        <v>5.7</v>
      </c>
    </row>
    <row r="17" spans="1:18" x14ac:dyDescent="0.25">
      <c r="A17" s="9"/>
      <c r="D17" s="9" t="s">
        <v>19</v>
      </c>
      <c r="E17">
        <v>90000000000</v>
      </c>
      <c r="F17">
        <v>46</v>
      </c>
      <c r="G17">
        <v>47</v>
      </c>
      <c r="H17">
        <v>47</v>
      </c>
      <c r="I17">
        <v>48</v>
      </c>
      <c r="J17">
        <v>62</v>
      </c>
      <c r="K17">
        <v>15</v>
      </c>
      <c r="L17">
        <v>54</v>
      </c>
      <c r="M17">
        <v>45</v>
      </c>
      <c r="N17">
        <v>36</v>
      </c>
      <c r="O17">
        <v>47</v>
      </c>
      <c r="P17" s="9">
        <f t="shared" si="2"/>
        <v>447</v>
      </c>
      <c r="Q17" s="9">
        <f t="shared" si="3"/>
        <v>4.9666666666666665E-9</v>
      </c>
      <c r="R17">
        <v>4.9000000000000004</v>
      </c>
    </row>
    <row r="18" spans="1:18" x14ac:dyDescent="0.25">
      <c r="A18" s="9"/>
      <c r="C18" s="9" t="s">
        <v>21</v>
      </c>
      <c r="D18" s="9" t="s">
        <v>18</v>
      </c>
      <c r="E18">
        <v>20000000000</v>
      </c>
      <c r="F18">
        <v>34</v>
      </c>
      <c r="G18">
        <v>22</v>
      </c>
      <c r="H18">
        <v>24</v>
      </c>
      <c r="I18">
        <v>25</v>
      </c>
      <c r="J18">
        <v>22</v>
      </c>
      <c r="K18">
        <v>21</v>
      </c>
      <c r="L18">
        <v>33</v>
      </c>
      <c r="M18">
        <v>29</v>
      </c>
      <c r="N18">
        <v>14</v>
      </c>
      <c r="O18">
        <v>27</v>
      </c>
      <c r="P18" s="9">
        <f t="shared" si="2"/>
        <v>251</v>
      </c>
      <c r="Q18" s="9">
        <f t="shared" si="3"/>
        <v>1.255E-8</v>
      </c>
      <c r="R18">
        <v>12.6</v>
      </c>
    </row>
    <row r="19" spans="1:18" x14ac:dyDescent="0.25">
      <c r="A19" s="9"/>
      <c r="D19" s="9" t="s">
        <v>19</v>
      </c>
      <c r="E19">
        <v>52000000000</v>
      </c>
      <c r="F19">
        <v>104</v>
      </c>
      <c r="G19">
        <v>103</v>
      </c>
      <c r="H19">
        <v>131</v>
      </c>
      <c r="I19">
        <v>91</v>
      </c>
      <c r="J19">
        <v>31</v>
      </c>
      <c r="K19">
        <v>104</v>
      </c>
      <c r="L19">
        <v>107</v>
      </c>
      <c r="M19">
        <v>100</v>
      </c>
      <c r="N19">
        <v>86</v>
      </c>
      <c r="O19">
        <v>115</v>
      </c>
      <c r="P19" s="9">
        <f t="shared" si="2"/>
        <v>972</v>
      </c>
      <c r="Q19" s="9">
        <f t="shared" si="3"/>
        <v>1.8692307692307693E-8</v>
      </c>
      <c r="R19">
        <v>18.7</v>
      </c>
    </row>
    <row r="20" spans="1:18" x14ac:dyDescent="0.25">
      <c r="A20" s="9"/>
      <c r="B20" s="9" t="s">
        <v>1</v>
      </c>
      <c r="C20" s="9" t="s">
        <v>20</v>
      </c>
      <c r="D20" s="9" t="s">
        <v>18</v>
      </c>
      <c r="E20">
        <v>13400000000</v>
      </c>
      <c r="F20">
        <v>18</v>
      </c>
      <c r="G20">
        <v>11</v>
      </c>
      <c r="H20">
        <v>14</v>
      </c>
      <c r="I20">
        <v>5</v>
      </c>
      <c r="J20">
        <v>5</v>
      </c>
      <c r="K20">
        <v>10</v>
      </c>
      <c r="L20">
        <v>10</v>
      </c>
      <c r="M20">
        <v>15</v>
      </c>
      <c r="N20">
        <v>11</v>
      </c>
      <c r="O20">
        <v>16</v>
      </c>
      <c r="P20" s="9">
        <f t="shared" si="2"/>
        <v>115</v>
      </c>
      <c r="Q20" s="9">
        <f t="shared" si="3"/>
        <v>8.5820895522388056E-9</v>
      </c>
      <c r="R20">
        <v>8.6</v>
      </c>
    </row>
    <row r="21" spans="1:18" x14ac:dyDescent="0.25">
      <c r="A21" s="9"/>
      <c r="D21" s="9" t="s">
        <v>19</v>
      </c>
      <c r="E21">
        <v>43600000000</v>
      </c>
      <c r="F21">
        <v>38</v>
      </c>
      <c r="G21">
        <v>53</v>
      </c>
      <c r="H21">
        <v>44</v>
      </c>
      <c r="I21">
        <v>50</v>
      </c>
      <c r="J21">
        <v>36</v>
      </c>
      <c r="K21">
        <v>51</v>
      </c>
      <c r="L21">
        <v>55</v>
      </c>
      <c r="M21">
        <v>42</v>
      </c>
      <c r="N21">
        <v>46</v>
      </c>
      <c r="O21">
        <v>32</v>
      </c>
      <c r="P21" s="9">
        <f t="shared" si="2"/>
        <v>447</v>
      </c>
      <c r="Q21" s="9">
        <f t="shared" si="3"/>
        <v>1.0252293577981651E-8</v>
      </c>
      <c r="R21">
        <v>10.3</v>
      </c>
    </row>
    <row r="22" spans="1:18" x14ac:dyDescent="0.25">
      <c r="A22" s="9"/>
      <c r="C22" s="9" t="s">
        <v>21</v>
      </c>
      <c r="D22" s="9" t="s">
        <v>18</v>
      </c>
      <c r="E22">
        <v>16666666666.666666</v>
      </c>
      <c r="F22">
        <v>19</v>
      </c>
      <c r="G22">
        <v>25</v>
      </c>
      <c r="H22">
        <v>19</v>
      </c>
      <c r="I22">
        <v>18</v>
      </c>
      <c r="J22">
        <v>18</v>
      </c>
      <c r="K22">
        <v>26</v>
      </c>
      <c r="L22">
        <v>19</v>
      </c>
      <c r="M22">
        <v>28</v>
      </c>
      <c r="N22">
        <v>16</v>
      </c>
      <c r="O22">
        <v>27</v>
      </c>
      <c r="P22" s="9">
        <f t="shared" si="2"/>
        <v>215</v>
      </c>
      <c r="Q22" s="9">
        <f t="shared" si="3"/>
        <v>1.29E-8</v>
      </c>
      <c r="R22">
        <v>12.9</v>
      </c>
    </row>
    <row r="23" spans="1:18" x14ac:dyDescent="0.25">
      <c r="A23" s="9"/>
      <c r="D23" s="9" t="s">
        <v>19</v>
      </c>
      <c r="E23">
        <v>66666666666.666664</v>
      </c>
      <c r="F23">
        <v>72</v>
      </c>
      <c r="G23">
        <v>78</v>
      </c>
      <c r="H23">
        <v>59</v>
      </c>
      <c r="I23">
        <v>78</v>
      </c>
      <c r="J23">
        <v>73</v>
      </c>
      <c r="K23">
        <v>56</v>
      </c>
      <c r="L23">
        <v>68</v>
      </c>
      <c r="M23">
        <v>54</v>
      </c>
      <c r="N23">
        <v>57</v>
      </c>
      <c r="O23">
        <v>54</v>
      </c>
      <c r="P23" s="9">
        <f t="shared" si="2"/>
        <v>649</v>
      </c>
      <c r="Q23" s="9">
        <f t="shared" si="3"/>
        <v>9.7350000000000008E-9</v>
      </c>
      <c r="R23">
        <v>9.6999999999999993</v>
      </c>
    </row>
    <row r="24" spans="1:18" x14ac:dyDescent="0.25">
      <c r="A24" s="9"/>
      <c r="B24" s="9" t="s">
        <v>2</v>
      </c>
      <c r="C24" s="9" t="s">
        <v>20</v>
      </c>
      <c r="D24" s="9" t="s">
        <v>18</v>
      </c>
      <c r="E24">
        <v>19200000000</v>
      </c>
      <c r="F24">
        <v>18</v>
      </c>
      <c r="G24">
        <v>20</v>
      </c>
      <c r="H24">
        <v>20</v>
      </c>
      <c r="I24">
        <v>12</v>
      </c>
      <c r="J24">
        <v>13</v>
      </c>
      <c r="K24">
        <v>19</v>
      </c>
      <c r="L24">
        <v>21</v>
      </c>
      <c r="M24">
        <v>16</v>
      </c>
      <c r="N24">
        <v>8</v>
      </c>
      <c r="O24">
        <v>18</v>
      </c>
      <c r="P24" s="9">
        <f t="shared" si="2"/>
        <v>165</v>
      </c>
      <c r="Q24" s="9">
        <f t="shared" si="3"/>
        <v>8.5937500000000004E-9</v>
      </c>
      <c r="R24">
        <v>8.6</v>
      </c>
    </row>
    <row r="25" spans="1:18" x14ac:dyDescent="0.25">
      <c r="A25" s="9"/>
      <c r="D25" s="9" t="s">
        <v>19</v>
      </c>
      <c r="E25">
        <v>40000000000</v>
      </c>
      <c r="F25">
        <v>56</v>
      </c>
      <c r="G25">
        <v>35</v>
      </c>
      <c r="H25">
        <v>50</v>
      </c>
      <c r="I25">
        <v>42</v>
      </c>
      <c r="J25">
        <v>20</v>
      </c>
      <c r="K25">
        <v>36</v>
      </c>
      <c r="L25">
        <v>44</v>
      </c>
      <c r="M25">
        <v>41</v>
      </c>
      <c r="N25">
        <v>35</v>
      </c>
      <c r="O25">
        <v>40</v>
      </c>
      <c r="P25" s="9">
        <f t="shared" si="2"/>
        <v>399</v>
      </c>
      <c r="Q25" s="9">
        <f t="shared" si="3"/>
        <v>9.975E-9</v>
      </c>
      <c r="R25">
        <v>9.9</v>
      </c>
    </row>
    <row r="26" spans="1:18" x14ac:dyDescent="0.25">
      <c r="A26" s="9"/>
      <c r="C26" s="9" t="s">
        <v>21</v>
      </c>
      <c r="D26" s="9" t="s">
        <v>18</v>
      </c>
      <c r="E26">
        <v>42000000000</v>
      </c>
      <c r="F26">
        <v>29</v>
      </c>
      <c r="G26">
        <v>33</v>
      </c>
      <c r="H26">
        <v>32</v>
      </c>
      <c r="I26">
        <v>35</v>
      </c>
      <c r="J26">
        <v>47</v>
      </c>
      <c r="K26">
        <v>44</v>
      </c>
      <c r="L26">
        <v>36</v>
      </c>
      <c r="M26">
        <v>43</v>
      </c>
      <c r="N26">
        <v>52</v>
      </c>
      <c r="O26">
        <v>35</v>
      </c>
      <c r="P26" s="9">
        <f t="shared" si="2"/>
        <v>386</v>
      </c>
      <c r="Q26" s="9">
        <f t="shared" si="3"/>
        <v>9.190476190476191E-9</v>
      </c>
      <c r="R26">
        <v>9.1999999999999993</v>
      </c>
    </row>
    <row r="27" spans="1:18" x14ac:dyDescent="0.25">
      <c r="A27" s="9"/>
      <c r="D27" s="9" t="s">
        <v>19</v>
      </c>
      <c r="E27">
        <v>86000000000</v>
      </c>
      <c r="F27">
        <v>75</v>
      </c>
      <c r="G27">
        <v>75</v>
      </c>
      <c r="H27">
        <v>85</v>
      </c>
      <c r="I27">
        <v>102</v>
      </c>
      <c r="J27">
        <v>98</v>
      </c>
      <c r="K27">
        <v>88</v>
      </c>
      <c r="L27">
        <v>54</v>
      </c>
      <c r="M27">
        <v>79</v>
      </c>
      <c r="N27">
        <v>96</v>
      </c>
      <c r="O27">
        <v>56</v>
      </c>
      <c r="P27" s="9">
        <f t="shared" si="2"/>
        <v>808</v>
      </c>
      <c r="Q27" s="9">
        <f t="shared" si="3"/>
        <v>9.3953488372093015E-9</v>
      </c>
      <c r="R27">
        <v>9.4</v>
      </c>
    </row>
  </sheetData>
  <mergeCells count="1">
    <mergeCell ref="F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</vt:lpstr>
      <vt:lpstr>C</vt:lpstr>
      <vt:lpstr>D</vt:lpstr>
      <vt:lpstr>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labadmin</dc:creator>
  <cp:lastModifiedBy>Windows User</cp:lastModifiedBy>
  <dcterms:created xsi:type="dcterms:W3CDTF">2019-09-25T06:23:28Z</dcterms:created>
  <dcterms:modified xsi:type="dcterms:W3CDTF">2021-02-18T11:41:34Z</dcterms:modified>
</cp:coreProperties>
</file>