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zlynboutin/Documents/Pichia_mouse_exp/Manuscript/eLife/Raw data/Fig S2/"/>
    </mc:Choice>
  </mc:AlternateContent>
  <xr:revisionPtr revIDLastSave="0" documentId="13_ncr:1_{61FEBB84-AC31-344D-866C-AA3EC8B8590F}" xr6:coauthVersionLast="36" xr6:coauthVersionMax="36" xr10:uidLastSave="{00000000-0000-0000-0000-000000000000}"/>
  <bookViews>
    <workbookView xWindow="0" yWindow="460" windowWidth="24940" windowHeight="14800" activeTab="1" xr2:uid="{00000000-000D-0000-FFFF-FFFF00000000}"/>
  </bookViews>
  <sheets>
    <sheet name="Sheet1" sheetId="1" r:id="rId1"/>
    <sheet name="Flow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" i="2" l="1"/>
  <c r="X3" i="2"/>
  <c r="Y3" i="2" s="1"/>
  <c r="Z3" i="2" s="1"/>
  <c r="W4" i="2"/>
  <c r="X4" i="2" s="1"/>
  <c r="Y4" i="2" s="1"/>
  <c r="Z4" i="2" s="1"/>
  <c r="W5" i="2"/>
  <c r="X5" i="2"/>
  <c r="Y5" i="2"/>
  <c r="Z5" i="2"/>
  <c r="W6" i="2"/>
  <c r="X6" i="2"/>
  <c r="Y6" i="2" s="1"/>
  <c r="Z6" i="2" s="1"/>
  <c r="W7" i="2"/>
  <c r="X7" i="2" s="1"/>
  <c r="Y7" i="2" s="1"/>
  <c r="Z7" i="2" s="1"/>
  <c r="W8" i="2"/>
  <c r="X8" i="2"/>
  <c r="Y8" i="2"/>
  <c r="Z8" i="2" s="1"/>
  <c r="W9" i="2"/>
  <c r="X9" i="2"/>
  <c r="Y9" i="2" s="1"/>
  <c r="Z9" i="2" s="1"/>
  <c r="W10" i="2"/>
  <c r="X10" i="2" s="1"/>
  <c r="Y10" i="2" s="1"/>
  <c r="Z10" i="2" s="1"/>
  <c r="Z2" i="2"/>
  <c r="X2" i="2"/>
  <c r="Y2" i="2" s="1"/>
  <c r="W2" i="2"/>
  <c r="V3" i="2"/>
  <c r="V4" i="2"/>
  <c r="V5" i="2"/>
  <c r="V6" i="2"/>
  <c r="V7" i="2"/>
  <c r="V8" i="2"/>
  <c r="V9" i="2"/>
  <c r="V10" i="2"/>
  <c r="V2" i="2" l="1"/>
  <c r="E34" i="1" l="1"/>
  <c r="G34" i="1" s="1"/>
  <c r="C34" i="1"/>
  <c r="C29" i="1"/>
  <c r="E29" i="1" s="1"/>
  <c r="G29" i="1" s="1"/>
  <c r="D34" i="1" l="1"/>
  <c r="D29" i="1"/>
  <c r="C20" i="1"/>
  <c r="C16" i="1"/>
  <c r="E16" i="1" s="1"/>
  <c r="G16" i="1" s="1"/>
  <c r="C11" i="1"/>
  <c r="D16" i="1" l="1"/>
  <c r="D11" i="1"/>
  <c r="E11" i="1"/>
  <c r="G11" i="1" s="1"/>
  <c r="D20" i="1"/>
  <c r="E20" i="1"/>
  <c r="G20" i="1" s="1"/>
  <c r="C4" i="1"/>
  <c r="C5" i="1"/>
  <c r="C6" i="1"/>
  <c r="C7" i="1"/>
  <c r="C8" i="1"/>
  <c r="C9" i="1"/>
  <c r="C10" i="1"/>
  <c r="C12" i="1"/>
  <c r="C13" i="1"/>
  <c r="C14" i="1"/>
  <c r="C15" i="1"/>
  <c r="C17" i="1"/>
  <c r="C18" i="1"/>
  <c r="E18" i="1" s="1"/>
  <c r="G18" i="1" s="1"/>
  <c r="C19" i="1"/>
  <c r="C21" i="1"/>
  <c r="C22" i="1"/>
  <c r="C23" i="1"/>
  <c r="E23" i="1" s="1"/>
  <c r="G23" i="1" s="1"/>
  <c r="C24" i="1"/>
  <c r="C25" i="1"/>
  <c r="C26" i="1"/>
  <c r="C27" i="1"/>
  <c r="C28" i="1"/>
  <c r="C30" i="1"/>
  <c r="C31" i="1"/>
  <c r="C32" i="1"/>
  <c r="E32" i="1" s="1"/>
  <c r="G32" i="1" s="1"/>
  <c r="C33" i="1"/>
  <c r="C35" i="1"/>
  <c r="C36" i="1"/>
  <c r="C37" i="1"/>
  <c r="E37" i="1" s="1"/>
  <c r="G37" i="1" s="1"/>
  <c r="C38" i="1"/>
  <c r="E38" i="1" s="1"/>
  <c r="G38" i="1" s="1"/>
  <c r="C3" i="1"/>
  <c r="D18" i="1"/>
  <c r="D32" i="1"/>
  <c r="D15" i="1" l="1"/>
  <c r="E15" i="1"/>
  <c r="G15" i="1" s="1"/>
  <c r="D3" i="1"/>
  <c r="E3" i="1"/>
  <c r="G3" i="1" s="1"/>
  <c r="D28" i="1"/>
  <c r="E28" i="1"/>
  <c r="G28" i="1" s="1"/>
  <c r="D27" i="1"/>
  <c r="E27" i="1"/>
  <c r="G27" i="1" s="1"/>
  <c r="D9" i="1"/>
  <c r="E9" i="1"/>
  <c r="G9" i="1" s="1"/>
  <c r="D36" i="1"/>
  <c r="E36" i="1"/>
  <c r="G36" i="1" s="1"/>
  <c r="D22" i="1"/>
  <c r="E22" i="1"/>
  <c r="G22" i="1" s="1"/>
  <c r="D7" i="1"/>
  <c r="E7" i="1"/>
  <c r="G7" i="1" s="1"/>
  <c r="D24" i="1"/>
  <c r="E24" i="1"/>
  <c r="G24" i="1" s="1"/>
  <c r="D35" i="1"/>
  <c r="E35" i="1"/>
  <c r="G35" i="1" s="1"/>
  <c r="D21" i="1"/>
  <c r="E21" i="1"/>
  <c r="G21" i="1" s="1"/>
  <c r="D6" i="1"/>
  <c r="E6" i="1"/>
  <c r="G6" i="1" s="1"/>
  <c r="D31" i="1"/>
  <c r="E31" i="1"/>
  <c r="G31" i="1" s="1"/>
  <c r="D17" i="1"/>
  <c r="E17" i="1"/>
  <c r="G17" i="1" s="1"/>
  <c r="D14" i="1"/>
  <c r="E14" i="1"/>
  <c r="G14" i="1" s="1"/>
  <c r="D26" i="1"/>
  <c r="E26" i="1"/>
  <c r="G26" i="1" s="1"/>
  <c r="D12" i="1"/>
  <c r="E12" i="1"/>
  <c r="G12" i="1" s="1"/>
  <c r="D10" i="1"/>
  <c r="E10" i="1"/>
  <c r="G10" i="1" s="1"/>
  <c r="D8" i="1"/>
  <c r="E8" i="1"/>
  <c r="G8" i="1" s="1"/>
  <c r="D37" i="1"/>
  <c r="D33" i="1"/>
  <c r="E33" i="1"/>
  <c r="G33" i="1" s="1"/>
  <c r="D19" i="1"/>
  <c r="E19" i="1"/>
  <c r="G19" i="1" s="1"/>
  <c r="D5" i="1"/>
  <c r="E5" i="1"/>
  <c r="G5" i="1" s="1"/>
  <c r="D30" i="1"/>
  <c r="E30" i="1"/>
  <c r="G30" i="1" s="1"/>
  <c r="D13" i="1"/>
  <c r="E13" i="1"/>
  <c r="G13" i="1" s="1"/>
  <c r="D25" i="1"/>
  <c r="E25" i="1"/>
  <c r="G25" i="1" s="1"/>
  <c r="D38" i="1"/>
  <c r="D4" i="1"/>
  <c r="E4" i="1"/>
  <c r="G4" i="1" s="1"/>
  <c r="D23" i="1"/>
</calcChain>
</file>

<file path=xl/sharedStrings.xml><?xml version="1.0" encoding="utf-8"?>
<sst xmlns="http://schemas.openxmlformats.org/spreadsheetml/2006/main" count="116" uniqueCount="99">
  <si>
    <t>Sample</t>
  </si>
  <si>
    <t>Volume needed</t>
  </si>
  <si>
    <t>Cells/ml</t>
  </si>
  <si>
    <t>column B*25*2*10000</t>
  </si>
  <si>
    <t>Control spleen 1</t>
  </si>
  <si>
    <t>Control spleen 2</t>
  </si>
  <si>
    <t>Control spleen 3</t>
  </si>
  <si>
    <t>Control spleen 4</t>
  </si>
  <si>
    <t>FLVR spleen 1</t>
  </si>
  <si>
    <t>FLVR spleen 2</t>
  </si>
  <si>
    <t>FLVR spleen 3</t>
  </si>
  <si>
    <t>FLVR spleen 4</t>
  </si>
  <si>
    <t>Pichia spleen 1</t>
  </si>
  <si>
    <t>Pichia spleen 2</t>
  </si>
  <si>
    <t>Pichia spleen 3</t>
  </si>
  <si>
    <t>Pichia spleen 4</t>
  </si>
  <si>
    <t>Pichia+FLVR spleen 1</t>
  </si>
  <si>
    <t>Pichia+FLVR spleen 2</t>
  </si>
  <si>
    <t>Pichia+FLVR spleen 3</t>
  </si>
  <si>
    <t>Control lung 1</t>
  </si>
  <si>
    <t>Control lung 2</t>
  </si>
  <si>
    <t>Control lung 3</t>
  </si>
  <si>
    <t>Control lung 4</t>
  </si>
  <si>
    <t>FLVR lung 1</t>
  </si>
  <si>
    <t>FLVR lung 2</t>
  </si>
  <si>
    <t>FLVR lung 3</t>
  </si>
  <si>
    <t>FLVR lung 4</t>
  </si>
  <si>
    <t>Pichia lung 1</t>
  </si>
  <si>
    <t>Pichia lung 2</t>
  </si>
  <si>
    <t>Pichia lung 3</t>
  </si>
  <si>
    <t>Pichia lung 4</t>
  </si>
  <si>
    <t>Pichia+FLVR lung 1</t>
  </si>
  <si>
    <t>Pichia+FLVR lung 2</t>
  </si>
  <si>
    <t>Pichia+FLVR lung 3</t>
  </si>
  <si>
    <t>2 wells: HDM and not</t>
  </si>
  <si>
    <t>500 000 cells in 500ul</t>
  </si>
  <si>
    <t>1 million cells/ml</t>
  </si>
  <si>
    <t>1 million cells/well for stains=4 million/ml</t>
  </si>
  <si>
    <t>250ul per well of cells</t>
  </si>
  <si>
    <t>Total cells</t>
  </si>
  <si>
    <t>Column buffer</t>
  </si>
  <si>
    <t>FLVR spleen 5</t>
  </si>
  <si>
    <t>Pichia spleen 5</t>
  </si>
  <si>
    <t>Pichia+FLVR spleen 4</t>
  </si>
  <si>
    <t>FLVR lung 5</t>
  </si>
  <si>
    <t>Pichia lung 5</t>
  </si>
  <si>
    <t>Pichia+FLVR lung 4</t>
  </si>
  <si>
    <t>Myeloid:</t>
  </si>
  <si>
    <t>Sample:</t>
  </si>
  <si>
    <t>Cells | Freq. of Parent</t>
  </si>
  <si>
    <t>Cells/Single Cells | Freq. of Parent</t>
  </si>
  <si>
    <t>Cells/Single Cells/Myeloid | Freq. of Parent</t>
  </si>
  <si>
    <t>Cells/Single Cells/Myeloid/Cd11b high | Freq. of Parent</t>
  </si>
  <si>
    <t>Cells/Single Cells/Myeloid/Cd11b high/Eosinophils | Freq. of Parent</t>
  </si>
  <si>
    <t>Cells/Single Cells/Myeloid/Cd11b low | Freq. of Parent</t>
  </si>
  <si>
    <t>Cells/Single Cells/Myeloid/Cd11b low/Lung macrophages | Freq. of Parent</t>
  </si>
  <si>
    <t>Cells/Single Cells/Myeloid/Cdllb pos | Freq. of Parent</t>
  </si>
  <si>
    <t>Cells/Single Cells/Myeloid/Cdllb pos/Neutrophils | Freq. of Parent</t>
  </si>
  <si>
    <t>Cells/Single Cells/Myeloid/Dc11b neg | Freq. of Parent</t>
  </si>
  <si>
    <t>Cells/Single Cells/Myeloid/Dc11b neg/Cdllc neg DC | Freq. of Parent</t>
  </si>
  <si>
    <t>Cells/Single Cells/Myeloid/Dc11b neg/Cdllc pos DC | Freq. of Parent</t>
  </si>
  <si>
    <t>Lung_Myeloid_CTRL_001.fcs</t>
  </si>
  <si>
    <t>Lung_Myeloid_CTRL_002.fcs</t>
  </si>
  <si>
    <t>Lung_Myeloid_CTRL_003.fcs</t>
  </si>
  <si>
    <t>Lung_Myeloid_CTRL_004.fcs</t>
  </si>
  <si>
    <t>Lung_Myeloid_Pichia_001.fcs</t>
  </si>
  <si>
    <t>Lung_Myeloid_Pichia_002.fcs</t>
  </si>
  <si>
    <t>Lung_Myeloid_Pichia_003.fcs</t>
  </si>
  <si>
    <t>Lung_Myeloid_Pichia_004.fcs</t>
  </si>
  <si>
    <t>Lung_Myeloid_Pichia_005.fcs</t>
  </si>
  <si>
    <t>ICOS:</t>
  </si>
  <si>
    <t>Lymphocytes | Freq. of Parent</t>
  </si>
  <si>
    <t>Lymphocytes/Lin+CD4+ | Freq. of Parent</t>
  </si>
  <si>
    <t>Lymphocytes/Lin+CD4+/ICOS+ | Freq. of Parent</t>
  </si>
  <si>
    <t>Lung_ILC2_CTRL_001.fcs</t>
  </si>
  <si>
    <t>Lung_ILC2_CTRL_002.fcs</t>
  </si>
  <si>
    <t>Lung_ILC2_CTRL_003.fcs</t>
  </si>
  <si>
    <t>Lung_ILC2_CTRL_004.fcs</t>
  </si>
  <si>
    <t>Lung_ILC2_Pichia_001.fcs</t>
  </si>
  <si>
    <t>Lung_ILC2_Pichia_002.fcs</t>
  </si>
  <si>
    <t>Lung_ILC2_Pichia_003.fcs</t>
  </si>
  <si>
    <t>Lung_ILC2_Pichia_004.fcs</t>
  </si>
  <si>
    <t>Lung_ILC2_Pichia_005.fcs</t>
  </si>
  <si>
    <t>Restim:</t>
  </si>
  <si>
    <t>Lymphocytes/CD3+CD4+ | Freq. of Parent</t>
  </si>
  <si>
    <t>Lymphocytes/CD3+CD4+/IL-4+ | Freq. of Parent</t>
  </si>
  <si>
    <t>Lymphocytes/CD3+CD4+/IL-17+ | Freq. of Parent</t>
  </si>
  <si>
    <t>Lung_intraTcell_CTRL_001.fcs</t>
  </si>
  <si>
    <t>Lung_intraTcell_CTRL_002.fcs</t>
  </si>
  <si>
    <t>Lung_intraTcell_CTRL_003.fcs</t>
  </si>
  <si>
    <t>Lung_intraTcell_CTRL_004.fcs</t>
  </si>
  <si>
    <t>Lung_intraTcell_Pichia_001.fcs</t>
  </si>
  <si>
    <t>Lung_intraTcell_Pichia_002.fcs</t>
  </si>
  <si>
    <t>Lung_intraTcell_Pichia_003.fcs</t>
  </si>
  <si>
    <t>Lung_intraTcell_Pichia_004.fcs</t>
  </si>
  <si>
    <t>Lung_intraTcell_Pichia_005.fcs</t>
  </si>
  <si>
    <t>Lung_intraTcell_fmo_IFNg.fcs</t>
  </si>
  <si>
    <t>Lung_intraTcell_fmo_IL4.fcs</t>
  </si>
  <si>
    <t>Lung_intraTcell_fmo_IL17.fcs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</si>
</sst>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0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opLeftCell="A11" workbookViewId="0">
      <selection activeCell="A30" sqref="A30:D34"/>
    </sheetView>
  </sheetViews>
  <sheetFormatPr baseColWidth="10" defaultColWidth="8.83203125" defaultRowHeight="15" x14ac:dyDescent="0.2"/>
  <cols>
    <col min="1" max="1" width="13.83203125" customWidth="1"/>
    <col min="2" max="2" width="8.6640625" customWidth="1"/>
    <col min="3" max="4" width="16" customWidth="1"/>
  </cols>
  <sheetData>
    <row r="1" spans="1:10" x14ac:dyDescent="0.2">
      <c r="A1" t="s">
        <v>0</v>
      </c>
      <c r="C1" t="s">
        <v>2</v>
      </c>
      <c r="D1" t="s">
        <v>39</v>
      </c>
      <c r="E1" t="s">
        <v>1</v>
      </c>
      <c r="G1" t="s">
        <v>40</v>
      </c>
      <c r="J1" t="s">
        <v>37</v>
      </c>
    </row>
    <row r="2" spans="1:10" x14ac:dyDescent="0.2">
      <c r="C2" t="s">
        <v>3</v>
      </c>
      <c r="J2" t="s">
        <v>34</v>
      </c>
    </row>
    <row r="3" spans="1:10" x14ac:dyDescent="0.2">
      <c r="A3" t="s">
        <v>4</v>
      </c>
      <c r="B3">
        <v>23</v>
      </c>
      <c r="C3" s="1">
        <f>B3*10000*25*2</f>
        <v>11500000</v>
      </c>
      <c r="D3" s="1">
        <f>C3*5</f>
        <v>57500000</v>
      </c>
      <c r="E3" s="3">
        <f>5000000/C3</f>
        <v>0.43478260869565216</v>
      </c>
      <c r="F3" s="3"/>
      <c r="G3" s="3">
        <f>1.25-E3</f>
        <v>0.81521739130434789</v>
      </c>
      <c r="J3" t="s">
        <v>35</v>
      </c>
    </row>
    <row r="4" spans="1:10" x14ac:dyDescent="0.2">
      <c r="A4" t="s">
        <v>5</v>
      </c>
      <c r="B4">
        <v>24</v>
      </c>
      <c r="C4" s="1">
        <f t="shared" ref="C4:C53" si="0">B4*10000*25*2</f>
        <v>12000000</v>
      </c>
      <c r="D4" s="1">
        <f t="shared" ref="D4:D19" si="1">C4*5</f>
        <v>60000000</v>
      </c>
      <c r="E4" s="3">
        <f t="shared" ref="E4:E38" si="2">5000000/C4</f>
        <v>0.41666666666666669</v>
      </c>
      <c r="F4" s="3"/>
      <c r="G4" s="3">
        <f t="shared" ref="G4:G38" si="3">1.25-E4</f>
        <v>0.83333333333333326</v>
      </c>
      <c r="J4" t="s">
        <v>36</v>
      </c>
    </row>
    <row r="5" spans="1:10" x14ac:dyDescent="0.2">
      <c r="A5" t="s">
        <v>6</v>
      </c>
      <c r="B5">
        <v>34</v>
      </c>
      <c r="C5" s="1">
        <f t="shared" si="0"/>
        <v>17000000</v>
      </c>
      <c r="D5" s="1">
        <f t="shared" si="1"/>
        <v>85000000</v>
      </c>
      <c r="E5" s="3">
        <f t="shared" si="2"/>
        <v>0.29411764705882354</v>
      </c>
      <c r="F5" s="3"/>
      <c r="G5" s="3">
        <f t="shared" si="3"/>
        <v>0.95588235294117641</v>
      </c>
      <c r="J5" t="s">
        <v>38</v>
      </c>
    </row>
    <row r="6" spans="1:10" x14ac:dyDescent="0.2">
      <c r="A6" t="s">
        <v>7</v>
      </c>
      <c r="B6">
        <v>33</v>
      </c>
      <c r="C6" s="1">
        <f t="shared" si="0"/>
        <v>16500000</v>
      </c>
      <c r="D6" s="1">
        <f t="shared" si="1"/>
        <v>82500000</v>
      </c>
      <c r="E6" s="3">
        <f t="shared" si="2"/>
        <v>0.30303030303030304</v>
      </c>
      <c r="F6" s="3"/>
      <c r="G6" s="3">
        <f t="shared" si="3"/>
        <v>0.94696969696969702</v>
      </c>
    </row>
    <row r="7" spans="1:10" x14ac:dyDescent="0.2">
      <c r="A7" t="s">
        <v>8</v>
      </c>
      <c r="B7">
        <v>32</v>
      </c>
      <c r="C7" s="1">
        <f t="shared" si="0"/>
        <v>16000000</v>
      </c>
      <c r="D7" s="1">
        <f t="shared" si="1"/>
        <v>80000000</v>
      </c>
      <c r="E7" s="3">
        <f t="shared" si="2"/>
        <v>0.3125</v>
      </c>
      <c r="F7" s="3"/>
      <c r="G7" s="3">
        <f t="shared" si="3"/>
        <v>0.9375</v>
      </c>
    </row>
    <row r="8" spans="1:10" x14ac:dyDescent="0.2">
      <c r="A8" t="s">
        <v>9</v>
      </c>
      <c r="B8">
        <v>27</v>
      </c>
      <c r="C8" s="1">
        <f t="shared" si="0"/>
        <v>13500000</v>
      </c>
      <c r="D8" s="1">
        <f t="shared" si="1"/>
        <v>67500000</v>
      </c>
      <c r="E8" s="3">
        <f t="shared" si="2"/>
        <v>0.37037037037037035</v>
      </c>
      <c r="F8" s="3"/>
      <c r="G8" s="3">
        <f t="shared" si="3"/>
        <v>0.87962962962962965</v>
      </c>
    </row>
    <row r="9" spans="1:10" x14ac:dyDescent="0.2">
      <c r="A9" t="s">
        <v>10</v>
      </c>
      <c r="B9">
        <v>35</v>
      </c>
      <c r="C9" s="1">
        <f t="shared" si="0"/>
        <v>17500000</v>
      </c>
      <c r="D9" s="1">
        <f t="shared" si="1"/>
        <v>87500000</v>
      </c>
      <c r="E9" s="3">
        <f t="shared" si="2"/>
        <v>0.2857142857142857</v>
      </c>
      <c r="F9" s="3"/>
      <c r="G9" s="3">
        <f t="shared" si="3"/>
        <v>0.9642857142857143</v>
      </c>
    </row>
    <row r="10" spans="1:10" x14ac:dyDescent="0.2">
      <c r="A10" t="s">
        <v>11</v>
      </c>
      <c r="B10">
        <v>41</v>
      </c>
      <c r="C10" s="1">
        <f t="shared" si="0"/>
        <v>20500000</v>
      </c>
      <c r="D10" s="1">
        <f t="shared" si="1"/>
        <v>102500000</v>
      </c>
      <c r="E10" s="3">
        <f t="shared" si="2"/>
        <v>0.24390243902439024</v>
      </c>
      <c r="F10" s="3"/>
      <c r="G10" s="3">
        <f t="shared" si="3"/>
        <v>1.0060975609756098</v>
      </c>
    </row>
    <row r="11" spans="1:10" x14ac:dyDescent="0.2">
      <c r="A11" t="s">
        <v>41</v>
      </c>
      <c r="B11">
        <v>39</v>
      </c>
      <c r="C11" s="1">
        <f t="shared" si="0"/>
        <v>19500000</v>
      </c>
      <c r="D11" s="1">
        <f t="shared" ref="D11" si="4">C11*5</f>
        <v>97500000</v>
      </c>
      <c r="E11" s="3">
        <f t="shared" si="2"/>
        <v>0.25641025641025639</v>
      </c>
      <c r="F11" s="3"/>
      <c r="G11" s="3">
        <f t="shared" si="3"/>
        <v>0.99358974358974361</v>
      </c>
    </row>
    <row r="12" spans="1:10" x14ac:dyDescent="0.2">
      <c r="A12" t="s">
        <v>12</v>
      </c>
      <c r="B12">
        <v>30</v>
      </c>
      <c r="C12" s="1">
        <f t="shared" si="0"/>
        <v>15000000</v>
      </c>
      <c r="D12" s="1">
        <f t="shared" si="1"/>
        <v>75000000</v>
      </c>
      <c r="E12" s="3">
        <f t="shared" si="2"/>
        <v>0.33333333333333331</v>
      </c>
      <c r="F12" s="3"/>
      <c r="G12" s="3">
        <f t="shared" si="3"/>
        <v>0.91666666666666674</v>
      </c>
    </row>
    <row r="13" spans="1:10" x14ac:dyDescent="0.2">
      <c r="A13" t="s">
        <v>13</v>
      </c>
      <c r="B13">
        <v>31</v>
      </c>
      <c r="C13" s="1">
        <f t="shared" si="0"/>
        <v>15500000</v>
      </c>
      <c r="D13" s="1">
        <f t="shared" si="1"/>
        <v>77500000</v>
      </c>
      <c r="E13" s="3">
        <f t="shared" si="2"/>
        <v>0.32258064516129031</v>
      </c>
      <c r="F13" s="3"/>
      <c r="G13" s="3">
        <f t="shared" si="3"/>
        <v>0.92741935483870974</v>
      </c>
    </row>
    <row r="14" spans="1:10" x14ac:dyDescent="0.2">
      <c r="A14" t="s">
        <v>14</v>
      </c>
      <c r="B14">
        <v>31</v>
      </c>
      <c r="C14" s="1">
        <f t="shared" si="0"/>
        <v>15500000</v>
      </c>
      <c r="D14" s="1">
        <f t="shared" si="1"/>
        <v>77500000</v>
      </c>
      <c r="E14" s="3">
        <f t="shared" si="2"/>
        <v>0.32258064516129031</v>
      </c>
      <c r="F14" s="3"/>
      <c r="G14" s="3">
        <f t="shared" si="3"/>
        <v>0.92741935483870974</v>
      </c>
    </row>
    <row r="15" spans="1:10" x14ac:dyDescent="0.2">
      <c r="A15" t="s">
        <v>15</v>
      </c>
      <c r="B15">
        <v>35</v>
      </c>
      <c r="C15" s="1">
        <f t="shared" si="0"/>
        <v>17500000</v>
      </c>
      <c r="D15" s="1">
        <f t="shared" si="1"/>
        <v>87500000</v>
      </c>
      <c r="E15" s="3">
        <f t="shared" si="2"/>
        <v>0.2857142857142857</v>
      </c>
      <c r="F15" s="3"/>
      <c r="G15" s="3">
        <f t="shared" si="3"/>
        <v>0.9642857142857143</v>
      </c>
    </row>
    <row r="16" spans="1:10" x14ac:dyDescent="0.2">
      <c r="A16" t="s">
        <v>42</v>
      </c>
      <c r="B16">
        <v>36</v>
      </c>
      <c r="C16" s="1">
        <f t="shared" si="0"/>
        <v>18000000</v>
      </c>
      <c r="D16" s="1">
        <f t="shared" ref="D16" si="5">C16*5</f>
        <v>90000000</v>
      </c>
      <c r="E16" s="3">
        <f t="shared" si="2"/>
        <v>0.27777777777777779</v>
      </c>
      <c r="F16" s="3"/>
      <c r="G16" s="3">
        <f t="shared" si="3"/>
        <v>0.97222222222222221</v>
      </c>
    </row>
    <row r="17" spans="1:7" x14ac:dyDescent="0.2">
      <c r="A17" t="s">
        <v>16</v>
      </c>
      <c r="B17">
        <v>31</v>
      </c>
      <c r="C17" s="1">
        <f t="shared" si="0"/>
        <v>15500000</v>
      </c>
      <c r="D17" s="1">
        <f t="shared" si="1"/>
        <v>77500000</v>
      </c>
      <c r="E17" s="3">
        <f t="shared" si="2"/>
        <v>0.32258064516129031</v>
      </c>
      <c r="F17" s="3"/>
      <c r="G17" s="3">
        <f t="shared" si="3"/>
        <v>0.92741935483870974</v>
      </c>
    </row>
    <row r="18" spans="1:7" x14ac:dyDescent="0.2">
      <c r="A18" t="s">
        <v>17</v>
      </c>
      <c r="B18">
        <v>29</v>
      </c>
      <c r="C18" s="1">
        <f t="shared" si="0"/>
        <v>14500000</v>
      </c>
      <c r="D18" s="1">
        <f t="shared" si="1"/>
        <v>72500000</v>
      </c>
      <c r="E18" s="3">
        <f t="shared" si="2"/>
        <v>0.34482758620689657</v>
      </c>
      <c r="F18" s="3"/>
      <c r="G18" s="3">
        <f t="shared" si="3"/>
        <v>0.90517241379310343</v>
      </c>
    </row>
    <row r="19" spans="1:7" x14ac:dyDescent="0.2">
      <c r="A19" t="s">
        <v>18</v>
      </c>
      <c r="B19">
        <v>32</v>
      </c>
      <c r="C19" s="1">
        <f t="shared" si="0"/>
        <v>16000000</v>
      </c>
      <c r="D19" s="1">
        <f t="shared" si="1"/>
        <v>80000000</v>
      </c>
      <c r="E19" s="3">
        <f t="shared" si="2"/>
        <v>0.3125</v>
      </c>
      <c r="F19" s="3"/>
      <c r="G19" s="3">
        <f t="shared" si="3"/>
        <v>0.9375</v>
      </c>
    </row>
    <row r="20" spans="1:7" x14ac:dyDescent="0.2">
      <c r="A20" t="s">
        <v>43</v>
      </c>
      <c r="B20">
        <v>28</v>
      </c>
      <c r="C20" s="1">
        <f t="shared" si="0"/>
        <v>14000000</v>
      </c>
      <c r="D20" s="1">
        <f t="shared" ref="D20" si="6">C20*5</f>
        <v>70000000</v>
      </c>
      <c r="E20" s="3">
        <f t="shared" si="2"/>
        <v>0.35714285714285715</v>
      </c>
      <c r="F20" s="3"/>
      <c r="G20" s="3">
        <f t="shared" si="3"/>
        <v>0.89285714285714279</v>
      </c>
    </row>
    <row r="21" spans="1:7" x14ac:dyDescent="0.2">
      <c r="A21" t="s">
        <v>19</v>
      </c>
      <c r="B21">
        <v>42</v>
      </c>
      <c r="C21" s="1">
        <f t="shared" si="0"/>
        <v>21000000</v>
      </c>
      <c r="D21" s="1">
        <f>C21*1</f>
        <v>21000000</v>
      </c>
      <c r="E21" s="3">
        <f t="shared" si="2"/>
        <v>0.23809523809523808</v>
      </c>
      <c r="F21" s="3"/>
      <c r="G21" s="3">
        <f t="shared" si="3"/>
        <v>1.0119047619047619</v>
      </c>
    </row>
    <row r="22" spans="1:7" x14ac:dyDescent="0.2">
      <c r="A22" t="s">
        <v>20</v>
      </c>
      <c r="B22">
        <v>30</v>
      </c>
      <c r="C22" s="1">
        <f t="shared" si="0"/>
        <v>15000000</v>
      </c>
      <c r="D22" s="1">
        <f t="shared" ref="D22:D53" si="7">C22*1</f>
        <v>15000000</v>
      </c>
      <c r="E22" s="3">
        <f t="shared" si="2"/>
        <v>0.33333333333333331</v>
      </c>
      <c r="F22" s="3"/>
      <c r="G22" s="3">
        <f t="shared" si="3"/>
        <v>0.91666666666666674</v>
      </c>
    </row>
    <row r="23" spans="1:7" x14ac:dyDescent="0.2">
      <c r="A23" t="s">
        <v>21</v>
      </c>
      <c r="B23">
        <v>31</v>
      </c>
      <c r="C23" s="1">
        <f t="shared" si="0"/>
        <v>15500000</v>
      </c>
      <c r="D23" s="1">
        <f t="shared" si="7"/>
        <v>15500000</v>
      </c>
      <c r="E23" s="3">
        <f t="shared" si="2"/>
        <v>0.32258064516129031</v>
      </c>
      <c r="F23" s="3"/>
      <c r="G23" s="3">
        <f t="shared" si="3"/>
        <v>0.92741935483870974</v>
      </c>
    </row>
    <row r="24" spans="1:7" x14ac:dyDescent="0.2">
      <c r="A24" t="s">
        <v>22</v>
      </c>
      <c r="B24">
        <v>33</v>
      </c>
      <c r="C24" s="1">
        <f t="shared" si="0"/>
        <v>16500000</v>
      </c>
      <c r="D24" s="1">
        <f t="shared" si="7"/>
        <v>16500000</v>
      </c>
      <c r="E24" s="3">
        <f t="shared" si="2"/>
        <v>0.30303030303030304</v>
      </c>
      <c r="F24" s="3"/>
      <c r="G24" s="3">
        <f t="shared" si="3"/>
        <v>0.94696969696969702</v>
      </c>
    </row>
    <row r="25" spans="1:7" x14ac:dyDescent="0.2">
      <c r="A25" t="s">
        <v>23</v>
      </c>
      <c r="B25">
        <v>41</v>
      </c>
      <c r="C25" s="1">
        <f t="shared" si="0"/>
        <v>20500000</v>
      </c>
      <c r="D25" s="1">
        <f t="shared" si="7"/>
        <v>20500000</v>
      </c>
      <c r="E25" s="3">
        <f t="shared" si="2"/>
        <v>0.24390243902439024</v>
      </c>
      <c r="F25" s="3"/>
      <c r="G25" s="3">
        <f t="shared" si="3"/>
        <v>1.0060975609756098</v>
      </c>
    </row>
    <row r="26" spans="1:7" x14ac:dyDescent="0.2">
      <c r="A26" t="s">
        <v>24</v>
      </c>
      <c r="B26">
        <v>45</v>
      </c>
      <c r="C26" s="1">
        <f t="shared" si="0"/>
        <v>22500000</v>
      </c>
      <c r="D26" s="1">
        <f t="shared" si="7"/>
        <v>22500000</v>
      </c>
      <c r="E26" s="3">
        <f t="shared" si="2"/>
        <v>0.22222222222222221</v>
      </c>
      <c r="F26" s="3"/>
      <c r="G26" s="3">
        <f t="shared" si="3"/>
        <v>1.0277777777777777</v>
      </c>
    </row>
    <row r="27" spans="1:7" x14ac:dyDescent="0.2">
      <c r="A27" t="s">
        <v>25</v>
      </c>
      <c r="B27">
        <v>45</v>
      </c>
      <c r="C27" s="1">
        <f t="shared" si="0"/>
        <v>22500000</v>
      </c>
      <c r="D27" s="1">
        <f t="shared" si="7"/>
        <v>22500000</v>
      </c>
      <c r="E27" s="3">
        <f t="shared" si="2"/>
        <v>0.22222222222222221</v>
      </c>
      <c r="F27" s="3"/>
      <c r="G27" s="3">
        <f t="shared" si="3"/>
        <v>1.0277777777777777</v>
      </c>
    </row>
    <row r="28" spans="1:7" x14ac:dyDescent="0.2">
      <c r="A28" t="s">
        <v>26</v>
      </c>
      <c r="B28">
        <v>42</v>
      </c>
      <c r="C28" s="1">
        <f t="shared" si="0"/>
        <v>21000000</v>
      </c>
      <c r="D28" s="1">
        <f t="shared" si="7"/>
        <v>21000000</v>
      </c>
      <c r="E28" s="3">
        <f t="shared" si="2"/>
        <v>0.23809523809523808</v>
      </c>
      <c r="F28" s="3"/>
      <c r="G28" s="3">
        <f t="shared" si="3"/>
        <v>1.0119047619047619</v>
      </c>
    </row>
    <row r="29" spans="1:7" x14ac:dyDescent="0.2">
      <c r="A29" t="s">
        <v>44</v>
      </c>
      <c r="B29">
        <v>43</v>
      </c>
      <c r="C29" s="1">
        <f t="shared" si="0"/>
        <v>21500000</v>
      </c>
      <c r="D29" s="1">
        <f t="shared" ref="D29" si="8">C29*1</f>
        <v>21500000</v>
      </c>
      <c r="E29" s="3">
        <f t="shared" si="2"/>
        <v>0.23255813953488372</v>
      </c>
      <c r="F29" s="3"/>
      <c r="G29" s="3">
        <f t="shared" si="3"/>
        <v>1.0174418604651163</v>
      </c>
    </row>
    <row r="30" spans="1:7" x14ac:dyDescent="0.2">
      <c r="A30" t="s">
        <v>27</v>
      </c>
      <c r="B30">
        <v>48</v>
      </c>
      <c r="C30" s="1">
        <f t="shared" si="0"/>
        <v>24000000</v>
      </c>
      <c r="D30" s="1">
        <f t="shared" si="7"/>
        <v>24000000</v>
      </c>
      <c r="E30" s="3">
        <f t="shared" si="2"/>
        <v>0.20833333333333334</v>
      </c>
      <c r="F30" s="3"/>
      <c r="G30" s="3">
        <f t="shared" si="3"/>
        <v>1.0416666666666667</v>
      </c>
    </row>
    <row r="31" spans="1:7" x14ac:dyDescent="0.2">
      <c r="A31" t="s">
        <v>28</v>
      </c>
      <c r="B31">
        <v>29</v>
      </c>
      <c r="C31" s="1">
        <f t="shared" si="0"/>
        <v>14500000</v>
      </c>
      <c r="D31" s="1">
        <f t="shared" si="7"/>
        <v>14500000</v>
      </c>
      <c r="E31" s="3">
        <f t="shared" si="2"/>
        <v>0.34482758620689657</v>
      </c>
      <c r="F31" s="3"/>
      <c r="G31" s="3">
        <f t="shared" si="3"/>
        <v>0.90517241379310343</v>
      </c>
    </row>
    <row r="32" spans="1:7" x14ac:dyDescent="0.2">
      <c r="A32" t="s">
        <v>29</v>
      </c>
      <c r="B32">
        <v>32</v>
      </c>
      <c r="C32" s="1">
        <f t="shared" si="0"/>
        <v>16000000</v>
      </c>
      <c r="D32" s="1">
        <f t="shared" si="7"/>
        <v>16000000</v>
      </c>
      <c r="E32" s="3">
        <f t="shared" si="2"/>
        <v>0.3125</v>
      </c>
      <c r="F32" s="3"/>
      <c r="G32" s="3">
        <f t="shared" si="3"/>
        <v>0.9375</v>
      </c>
    </row>
    <row r="33" spans="1:7" x14ac:dyDescent="0.2">
      <c r="A33" t="s">
        <v>30</v>
      </c>
      <c r="B33">
        <v>26</v>
      </c>
      <c r="C33" s="1">
        <f t="shared" si="0"/>
        <v>13000000</v>
      </c>
      <c r="D33" s="1">
        <f t="shared" si="7"/>
        <v>13000000</v>
      </c>
      <c r="E33" s="3">
        <f t="shared" si="2"/>
        <v>0.38461538461538464</v>
      </c>
      <c r="F33" s="3"/>
      <c r="G33" s="3">
        <f t="shared" si="3"/>
        <v>0.86538461538461542</v>
      </c>
    </row>
    <row r="34" spans="1:7" x14ac:dyDescent="0.2">
      <c r="A34" t="s">
        <v>45</v>
      </c>
      <c r="B34">
        <v>33</v>
      </c>
      <c r="C34" s="1">
        <f t="shared" si="0"/>
        <v>16500000</v>
      </c>
      <c r="D34" s="1">
        <f t="shared" ref="D34" si="9">C34*1</f>
        <v>16500000</v>
      </c>
      <c r="E34" s="3">
        <f t="shared" si="2"/>
        <v>0.30303030303030304</v>
      </c>
      <c r="F34" s="3"/>
      <c r="G34" s="3">
        <f t="shared" si="3"/>
        <v>0.94696969696969702</v>
      </c>
    </row>
    <row r="35" spans="1:7" x14ac:dyDescent="0.2">
      <c r="A35" t="s">
        <v>31</v>
      </c>
      <c r="B35">
        <v>60</v>
      </c>
      <c r="C35" s="1">
        <f t="shared" si="0"/>
        <v>30000000</v>
      </c>
      <c r="D35" s="1">
        <f t="shared" si="7"/>
        <v>30000000</v>
      </c>
      <c r="E35" s="3">
        <f t="shared" si="2"/>
        <v>0.16666666666666666</v>
      </c>
      <c r="F35" s="3"/>
      <c r="G35" s="3">
        <f t="shared" si="3"/>
        <v>1.0833333333333333</v>
      </c>
    </row>
    <row r="36" spans="1:7" x14ac:dyDescent="0.2">
      <c r="A36" t="s">
        <v>32</v>
      </c>
      <c r="B36">
        <v>29</v>
      </c>
      <c r="C36" s="1">
        <f t="shared" si="0"/>
        <v>14500000</v>
      </c>
      <c r="D36" s="1">
        <f t="shared" si="7"/>
        <v>14500000</v>
      </c>
      <c r="E36" s="3">
        <f t="shared" si="2"/>
        <v>0.34482758620689657</v>
      </c>
      <c r="F36" s="3"/>
      <c r="G36" s="3">
        <f t="shared" si="3"/>
        <v>0.90517241379310343</v>
      </c>
    </row>
    <row r="37" spans="1:7" x14ac:dyDescent="0.2">
      <c r="A37" t="s">
        <v>33</v>
      </c>
      <c r="B37">
        <v>20</v>
      </c>
      <c r="C37" s="1">
        <f t="shared" si="0"/>
        <v>10000000</v>
      </c>
      <c r="D37" s="1">
        <f t="shared" si="7"/>
        <v>10000000</v>
      </c>
      <c r="E37" s="3">
        <f t="shared" si="2"/>
        <v>0.5</v>
      </c>
      <c r="F37" s="3"/>
      <c r="G37" s="3">
        <f t="shared" si="3"/>
        <v>0.75</v>
      </c>
    </row>
    <row r="38" spans="1:7" x14ac:dyDescent="0.2">
      <c r="A38" t="s">
        <v>46</v>
      </c>
      <c r="B38">
        <v>22</v>
      </c>
      <c r="C38" s="1">
        <f t="shared" si="0"/>
        <v>11000000</v>
      </c>
      <c r="D38" s="1">
        <f t="shared" si="7"/>
        <v>11000000</v>
      </c>
      <c r="E38" s="3">
        <f t="shared" si="2"/>
        <v>0.45454545454545453</v>
      </c>
      <c r="F38" s="3"/>
      <c r="G38" s="3">
        <f t="shared" si="3"/>
        <v>0.79545454545454541</v>
      </c>
    </row>
    <row r="39" spans="1:7" x14ac:dyDescent="0.2">
      <c r="C39" s="1"/>
      <c r="D39" s="1"/>
      <c r="E39" s="2"/>
      <c r="G39" s="2"/>
    </row>
    <row r="40" spans="1:7" x14ac:dyDescent="0.2">
      <c r="C40" s="1"/>
      <c r="D40" s="1"/>
      <c r="E40" s="2"/>
      <c r="G40" s="2"/>
    </row>
    <row r="41" spans="1:7" x14ac:dyDescent="0.2">
      <c r="C41" s="1"/>
      <c r="D41" s="1"/>
      <c r="E41" s="2"/>
      <c r="G41" s="2"/>
    </row>
    <row r="42" spans="1:7" x14ac:dyDescent="0.2">
      <c r="C42" s="1"/>
      <c r="D42" s="1"/>
      <c r="E42" s="2"/>
      <c r="G42" s="2"/>
    </row>
    <row r="43" spans="1:7" x14ac:dyDescent="0.2">
      <c r="C43" s="1"/>
      <c r="D43" s="1"/>
      <c r="E43" s="2"/>
      <c r="G43" s="2"/>
    </row>
    <row r="44" spans="1:7" x14ac:dyDescent="0.2">
      <c r="C44" s="1"/>
      <c r="D44" s="1"/>
      <c r="E44" s="2"/>
      <c r="G44" s="2"/>
    </row>
    <row r="45" spans="1:7" x14ac:dyDescent="0.2">
      <c r="C45" s="1"/>
      <c r="D45" s="1"/>
      <c r="E45" s="2"/>
      <c r="G45" s="2"/>
    </row>
    <row r="46" spans="1:7" x14ac:dyDescent="0.2">
      <c r="C46" s="1"/>
      <c r="D46" s="1"/>
      <c r="E46" s="2"/>
      <c r="G46" s="2"/>
    </row>
    <row r="47" spans="1:7" x14ac:dyDescent="0.2">
      <c r="C47" s="1"/>
      <c r="D47" s="1"/>
      <c r="E47" s="2"/>
      <c r="G47" s="2"/>
    </row>
    <row r="48" spans="1:7" x14ac:dyDescent="0.2">
      <c r="C48" s="1"/>
      <c r="D48" s="1"/>
      <c r="E48" s="2"/>
      <c r="G48" s="2"/>
    </row>
    <row r="49" spans="3:7" x14ac:dyDescent="0.2">
      <c r="C49" s="1"/>
      <c r="D49" s="1"/>
      <c r="E49" s="2"/>
      <c r="G49" s="2"/>
    </row>
    <row r="50" spans="3:7" x14ac:dyDescent="0.2">
      <c r="C50" s="1"/>
      <c r="D50" s="1"/>
      <c r="E50" s="2"/>
      <c r="G50" s="2"/>
    </row>
    <row r="51" spans="3:7" x14ac:dyDescent="0.2">
      <c r="C51" s="1"/>
      <c r="D51" s="1"/>
      <c r="E51" s="2"/>
      <c r="G51" s="2"/>
    </row>
    <row r="52" spans="3:7" x14ac:dyDescent="0.2">
      <c r="C52" s="1"/>
      <c r="D52" s="1"/>
      <c r="E52" s="2"/>
      <c r="G52" s="2"/>
    </row>
    <row r="53" spans="3:7" x14ac:dyDescent="0.2">
      <c r="C53" s="1"/>
      <c r="D53" s="1"/>
      <c r="E53" s="2"/>
      <c r="G53" s="2"/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5EAB0-AEFA-474D-86A2-5BB1C8741CBA}">
  <dimension ref="A1:Z27"/>
  <sheetViews>
    <sheetView tabSelected="1" topLeftCell="J1" workbookViewId="0">
      <selection activeCell="Z6" sqref="Z6:Z10"/>
    </sheetView>
  </sheetViews>
  <sheetFormatPr baseColWidth="10" defaultRowHeight="15" x14ac:dyDescent="0.2"/>
  <cols>
    <col min="1" max="1" width="14.1640625" customWidth="1"/>
    <col min="5" max="5" width="32" customWidth="1"/>
    <col min="13" max="13" width="23.83203125" customWidth="1"/>
  </cols>
  <sheetData>
    <row r="1" spans="1:26" x14ac:dyDescent="0.2">
      <c r="D1" t="s">
        <v>47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56</v>
      </c>
      <c r="N1" t="s">
        <v>57</v>
      </c>
      <c r="O1" t="s">
        <v>58</v>
      </c>
      <c r="P1" t="s">
        <v>59</v>
      </c>
      <c r="Q1" t="s">
        <v>60</v>
      </c>
      <c r="V1" t="s">
        <v>49</v>
      </c>
      <c r="W1" t="s">
        <v>50</v>
      </c>
      <c r="X1" t="s">
        <v>51</v>
      </c>
      <c r="Y1" t="s">
        <v>52</v>
      </c>
      <c r="Z1" t="s">
        <v>53</v>
      </c>
    </row>
    <row r="2" spans="1:26" x14ac:dyDescent="0.2">
      <c r="A2" t="s">
        <v>19</v>
      </c>
      <c r="B2">
        <v>21000000</v>
      </c>
      <c r="C2" s="1"/>
      <c r="D2" s="1"/>
      <c r="E2" t="s">
        <v>61</v>
      </c>
      <c r="F2">
        <v>56.9</v>
      </c>
      <c r="G2">
        <v>95.4</v>
      </c>
      <c r="H2">
        <v>44.4</v>
      </c>
      <c r="I2">
        <v>42.5</v>
      </c>
      <c r="J2">
        <v>46.4</v>
      </c>
      <c r="K2">
        <v>9.09</v>
      </c>
      <c r="L2">
        <v>19.600000000000001</v>
      </c>
      <c r="M2">
        <v>54</v>
      </c>
      <c r="N2">
        <v>26.4</v>
      </c>
      <c r="O2">
        <v>41</v>
      </c>
      <c r="P2">
        <v>65.5</v>
      </c>
      <c r="Q2">
        <v>4.63</v>
      </c>
      <c r="V2">
        <f>F2*B2/100</f>
        <v>11949000</v>
      </c>
      <c r="W2">
        <f>V2*G2/100</f>
        <v>11399346</v>
      </c>
      <c r="X2">
        <f t="shared" ref="X2:Z2" si="0">W2*H2/100</f>
        <v>5061309.6239999998</v>
      </c>
      <c r="Y2">
        <f t="shared" si="0"/>
        <v>2151056.5902</v>
      </c>
      <c r="Z2">
        <f t="shared" si="0"/>
        <v>998090.25785279984</v>
      </c>
    </row>
    <row r="3" spans="1:26" x14ac:dyDescent="0.2">
      <c r="A3" t="s">
        <v>20</v>
      </c>
      <c r="B3">
        <v>15000000</v>
      </c>
      <c r="C3" s="1"/>
      <c r="D3" s="1"/>
      <c r="E3" t="s">
        <v>62</v>
      </c>
      <c r="F3">
        <v>48.2</v>
      </c>
      <c r="G3">
        <v>93.4</v>
      </c>
      <c r="H3">
        <v>32.200000000000003</v>
      </c>
      <c r="I3">
        <v>30.4</v>
      </c>
      <c r="J3">
        <v>16.8</v>
      </c>
      <c r="K3">
        <v>9.9700000000000006</v>
      </c>
      <c r="L3">
        <v>22.8</v>
      </c>
      <c r="M3">
        <v>42</v>
      </c>
      <c r="N3">
        <v>40.1</v>
      </c>
      <c r="O3">
        <v>49.5</v>
      </c>
      <c r="P3">
        <v>62.8</v>
      </c>
      <c r="Q3">
        <v>6.17</v>
      </c>
      <c r="V3">
        <f t="shared" ref="V3:V10" si="1">F3*B3/100</f>
        <v>7230000</v>
      </c>
      <c r="W3">
        <f t="shared" ref="W3:W10" si="2">V3*G3/100</f>
        <v>6752820</v>
      </c>
      <c r="X3">
        <f t="shared" ref="X3:X10" si="3">W3*H3/100</f>
        <v>2174408.0400000005</v>
      </c>
      <c r="Y3">
        <f t="shared" ref="Y3:Y10" si="4">X3*I3/100</f>
        <v>661020.04416000005</v>
      </c>
      <c r="Z3">
        <f t="shared" ref="Z3:Z10" si="5">Y3*J3/100</f>
        <v>111051.36741888002</v>
      </c>
    </row>
    <row r="4" spans="1:26" x14ac:dyDescent="0.2">
      <c r="A4" t="s">
        <v>21</v>
      </c>
      <c r="B4">
        <v>15500000</v>
      </c>
      <c r="C4" s="1"/>
      <c r="D4" s="1"/>
      <c r="E4" t="s">
        <v>63</v>
      </c>
      <c r="F4">
        <v>54.1</v>
      </c>
      <c r="G4">
        <v>95.7</v>
      </c>
      <c r="H4">
        <v>37.1</v>
      </c>
      <c r="I4">
        <v>28.6</v>
      </c>
      <c r="J4">
        <v>51.4</v>
      </c>
      <c r="K4">
        <v>8.51</v>
      </c>
      <c r="L4">
        <v>20.7</v>
      </c>
      <c r="M4">
        <v>39.200000000000003</v>
      </c>
      <c r="N4">
        <v>17</v>
      </c>
      <c r="O4">
        <v>52.4</v>
      </c>
      <c r="P4">
        <v>65.8</v>
      </c>
      <c r="Q4">
        <v>4.6900000000000004</v>
      </c>
      <c r="V4">
        <f t="shared" si="1"/>
        <v>8385500</v>
      </c>
      <c r="W4">
        <f t="shared" si="2"/>
        <v>8024923.5</v>
      </c>
      <c r="X4">
        <f t="shared" si="3"/>
        <v>2977246.6185000003</v>
      </c>
      <c r="Y4">
        <f t="shared" si="4"/>
        <v>851492.53289100016</v>
      </c>
      <c r="Z4">
        <f t="shared" si="5"/>
        <v>437667.16190597409</v>
      </c>
    </row>
    <row r="5" spans="1:26" x14ac:dyDescent="0.2">
      <c r="A5" t="s">
        <v>22</v>
      </c>
      <c r="B5">
        <v>16500000</v>
      </c>
      <c r="C5" s="1"/>
      <c r="D5" s="1"/>
      <c r="E5" t="s">
        <v>64</v>
      </c>
      <c r="F5">
        <v>53.4</v>
      </c>
      <c r="G5">
        <v>95.5</v>
      </c>
      <c r="H5">
        <v>28.8</v>
      </c>
      <c r="I5">
        <v>23.8</v>
      </c>
      <c r="J5">
        <v>30.2</v>
      </c>
      <c r="K5">
        <v>11.3</v>
      </c>
      <c r="L5">
        <v>23.9</v>
      </c>
      <c r="M5">
        <v>37.299999999999997</v>
      </c>
      <c r="N5">
        <v>23.3</v>
      </c>
      <c r="O5">
        <v>54.8</v>
      </c>
      <c r="P5">
        <v>62.9</v>
      </c>
      <c r="Q5">
        <v>6.67</v>
      </c>
      <c r="V5">
        <f t="shared" si="1"/>
        <v>8811000</v>
      </c>
      <c r="W5">
        <f t="shared" si="2"/>
        <v>8414505</v>
      </c>
      <c r="X5">
        <f t="shared" si="3"/>
        <v>2423377.44</v>
      </c>
      <c r="Y5">
        <f t="shared" si="4"/>
        <v>576763.83071999997</v>
      </c>
      <c r="Z5">
        <f t="shared" si="5"/>
        <v>174182.67687743998</v>
      </c>
    </row>
    <row r="6" spans="1:26" x14ac:dyDescent="0.2">
      <c r="A6" t="s">
        <v>27</v>
      </c>
      <c r="B6">
        <v>24000000</v>
      </c>
      <c r="C6" s="1"/>
      <c r="D6" s="1"/>
      <c r="E6" t="s">
        <v>65</v>
      </c>
      <c r="F6">
        <v>64.5</v>
      </c>
      <c r="G6">
        <v>96.4</v>
      </c>
      <c r="H6">
        <v>42.5</v>
      </c>
      <c r="I6">
        <v>43.9</v>
      </c>
      <c r="J6">
        <v>5.34</v>
      </c>
      <c r="K6">
        <v>9.23</v>
      </c>
      <c r="L6">
        <v>26.3</v>
      </c>
      <c r="M6">
        <v>54.9</v>
      </c>
      <c r="N6">
        <v>62</v>
      </c>
      <c r="O6">
        <v>41</v>
      </c>
      <c r="P6">
        <v>61.7</v>
      </c>
      <c r="Q6">
        <v>5.7</v>
      </c>
      <c r="V6">
        <f t="shared" si="1"/>
        <v>15480000</v>
      </c>
      <c r="W6">
        <f t="shared" si="2"/>
        <v>14922720</v>
      </c>
      <c r="X6">
        <f t="shared" si="3"/>
        <v>6342156</v>
      </c>
      <c r="Y6">
        <f t="shared" si="4"/>
        <v>2784206.4839999997</v>
      </c>
      <c r="Z6">
        <f t="shared" si="5"/>
        <v>148676.6262456</v>
      </c>
    </row>
    <row r="7" spans="1:26" x14ac:dyDescent="0.2">
      <c r="A7" t="s">
        <v>28</v>
      </c>
      <c r="B7">
        <v>14500000</v>
      </c>
      <c r="C7" s="1"/>
      <c r="D7" s="1"/>
      <c r="E7" t="s">
        <v>66</v>
      </c>
      <c r="F7">
        <v>61.3</v>
      </c>
      <c r="G7">
        <v>95</v>
      </c>
      <c r="H7">
        <v>43.3</v>
      </c>
      <c r="I7">
        <v>30.6</v>
      </c>
      <c r="J7">
        <v>17.600000000000001</v>
      </c>
      <c r="K7">
        <v>11.4</v>
      </c>
      <c r="L7">
        <v>23.5</v>
      </c>
      <c r="M7">
        <v>43.8</v>
      </c>
      <c r="N7">
        <v>41.3</v>
      </c>
      <c r="O7">
        <v>50.2</v>
      </c>
      <c r="P7">
        <v>62.3</v>
      </c>
      <c r="Q7">
        <v>4.99</v>
      </c>
      <c r="V7">
        <f t="shared" si="1"/>
        <v>8888500</v>
      </c>
      <c r="W7">
        <f t="shared" si="2"/>
        <v>8444075</v>
      </c>
      <c r="X7">
        <f t="shared" si="3"/>
        <v>3656284.4750000001</v>
      </c>
      <c r="Y7">
        <f t="shared" si="4"/>
        <v>1118823.04935</v>
      </c>
      <c r="Z7">
        <f t="shared" si="5"/>
        <v>196912.85668560001</v>
      </c>
    </row>
    <row r="8" spans="1:26" x14ac:dyDescent="0.2">
      <c r="A8" t="s">
        <v>29</v>
      </c>
      <c r="B8">
        <v>16000000</v>
      </c>
      <c r="C8" s="1"/>
      <c r="D8" s="1"/>
      <c r="E8" t="s">
        <v>67</v>
      </c>
      <c r="F8">
        <v>62.7</v>
      </c>
      <c r="G8">
        <v>95.9</v>
      </c>
      <c r="H8">
        <v>29.5</v>
      </c>
      <c r="I8">
        <v>48</v>
      </c>
      <c r="J8">
        <v>4.54</v>
      </c>
      <c r="K8">
        <v>9.7200000000000006</v>
      </c>
      <c r="L8">
        <v>25.8</v>
      </c>
      <c r="M8">
        <v>59.5</v>
      </c>
      <c r="N8">
        <v>67.599999999999994</v>
      </c>
      <c r="O8">
        <v>36.299999999999997</v>
      </c>
      <c r="P8">
        <v>63.2</v>
      </c>
      <c r="Q8">
        <v>6.08</v>
      </c>
      <c r="V8">
        <f t="shared" si="1"/>
        <v>10032000</v>
      </c>
      <c r="W8">
        <f t="shared" si="2"/>
        <v>9620688</v>
      </c>
      <c r="X8">
        <f t="shared" si="3"/>
        <v>2838102.96</v>
      </c>
      <c r="Y8">
        <f t="shared" si="4"/>
        <v>1362289.4207999997</v>
      </c>
      <c r="Z8">
        <f t="shared" si="5"/>
        <v>61847.939704319986</v>
      </c>
    </row>
    <row r="9" spans="1:26" x14ac:dyDescent="0.2">
      <c r="A9" t="s">
        <v>30</v>
      </c>
      <c r="B9">
        <v>13000000</v>
      </c>
      <c r="C9" s="1"/>
      <c r="D9" s="1"/>
      <c r="E9" t="s">
        <v>68</v>
      </c>
      <c r="F9">
        <v>67.900000000000006</v>
      </c>
      <c r="G9">
        <v>96.6</v>
      </c>
      <c r="H9">
        <v>42.7</v>
      </c>
      <c r="I9">
        <v>27.7</v>
      </c>
      <c r="J9">
        <v>59.2</v>
      </c>
      <c r="K9">
        <v>9.3699999999999992</v>
      </c>
      <c r="L9">
        <v>13.7</v>
      </c>
      <c r="M9">
        <v>39.200000000000003</v>
      </c>
      <c r="N9">
        <v>11.1</v>
      </c>
      <c r="O9">
        <v>52.3</v>
      </c>
      <c r="P9">
        <v>68.400000000000006</v>
      </c>
      <c r="Q9">
        <v>2.66</v>
      </c>
      <c r="V9">
        <f t="shared" si="1"/>
        <v>8827000.0000000019</v>
      </c>
      <c r="W9">
        <f t="shared" si="2"/>
        <v>8526882.0000000019</v>
      </c>
      <c r="X9">
        <f t="shared" si="3"/>
        <v>3640978.614000001</v>
      </c>
      <c r="Y9">
        <f t="shared" si="4"/>
        <v>1008551.0760780002</v>
      </c>
      <c r="Z9">
        <f t="shared" si="5"/>
        <v>597062.23703817616</v>
      </c>
    </row>
    <row r="10" spans="1:26" x14ac:dyDescent="0.2">
      <c r="A10" t="s">
        <v>45</v>
      </c>
      <c r="B10">
        <v>16500000</v>
      </c>
      <c r="C10" s="1"/>
      <c r="D10" s="1"/>
      <c r="E10" t="s">
        <v>69</v>
      </c>
      <c r="F10">
        <v>64.8</v>
      </c>
      <c r="G10">
        <v>96.4</v>
      </c>
      <c r="H10">
        <v>38.5</v>
      </c>
      <c r="I10">
        <v>24.8</v>
      </c>
      <c r="J10">
        <v>38.200000000000003</v>
      </c>
      <c r="K10">
        <v>9.83</v>
      </c>
      <c r="L10">
        <v>19.600000000000001</v>
      </c>
      <c r="M10">
        <v>36.6</v>
      </c>
      <c r="N10">
        <v>19.600000000000001</v>
      </c>
      <c r="O10">
        <v>55.4</v>
      </c>
      <c r="P10">
        <v>67.3</v>
      </c>
      <c r="Q10">
        <v>2.85</v>
      </c>
      <c r="V10">
        <f t="shared" si="1"/>
        <v>10692000</v>
      </c>
      <c r="W10">
        <f t="shared" si="2"/>
        <v>10307088.000000002</v>
      </c>
      <c r="X10">
        <f t="shared" si="3"/>
        <v>3968228.8800000008</v>
      </c>
      <c r="Y10">
        <f t="shared" si="4"/>
        <v>984120.76224000019</v>
      </c>
      <c r="Z10">
        <f t="shared" si="5"/>
        <v>375934.13117568009</v>
      </c>
    </row>
    <row r="15" spans="1:26" x14ac:dyDescent="0.2">
      <c r="D15" t="s">
        <v>70</v>
      </c>
      <c r="E15" t="s">
        <v>48</v>
      </c>
      <c r="F15" t="s">
        <v>71</v>
      </c>
      <c r="G15" t="s">
        <v>72</v>
      </c>
      <c r="H15" t="s">
        <v>73</v>
      </c>
      <c r="L15" t="s">
        <v>83</v>
      </c>
      <c r="M15" t="s">
        <v>48</v>
      </c>
      <c r="N15" t="s">
        <v>71</v>
      </c>
      <c r="O15" t="s">
        <v>84</v>
      </c>
      <c r="P15" t="s">
        <v>85</v>
      </c>
      <c r="Q15" t="s">
        <v>86</v>
      </c>
    </row>
    <row r="16" spans="1:26" x14ac:dyDescent="0.2">
      <c r="E16" t="s">
        <v>74</v>
      </c>
      <c r="F16">
        <v>15.5</v>
      </c>
      <c r="G16">
        <v>8.68</v>
      </c>
      <c r="H16">
        <v>9.07</v>
      </c>
      <c r="M16" t="s">
        <v>87</v>
      </c>
      <c r="N16">
        <v>20.7</v>
      </c>
      <c r="O16">
        <v>12.9</v>
      </c>
      <c r="P16">
        <v>7.4999999999999997E-2</v>
      </c>
      <c r="Q16">
        <v>13.4</v>
      </c>
    </row>
    <row r="17" spans="5:17" x14ac:dyDescent="0.2">
      <c r="E17" t="s">
        <v>75</v>
      </c>
      <c r="F17">
        <v>18.600000000000001</v>
      </c>
      <c r="G17">
        <v>8.98</v>
      </c>
      <c r="H17">
        <v>5.85</v>
      </c>
      <c r="M17" t="s">
        <v>88</v>
      </c>
      <c r="N17">
        <v>21.1</v>
      </c>
      <c r="O17">
        <v>12.9</v>
      </c>
      <c r="P17">
        <v>0.15</v>
      </c>
      <c r="Q17">
        <v>20.7</v>
      </c>
    </row>
    <row r="18" spans="5:17" x14ac:dyDescent="0.2">
      <c r="E18" t="s">
        <v>76</v>
      </c>
      <c r="F18">
        <v>15</v>
      </c>
      <c r="G18">
        <v>9.81</v>
      </c>
      <c r="H18">
        <v>6.47</v>
      </c>
      <c r="M18" t="s">
        <v>89</v>
      </c>
      <c r="N18">
        <v>19.8</v>
      </c>
      <c r="O18">
        <v>14</v>
      </c>
      <c r="P18">
        <v>0.11</v>
      </c>
      <c r="Q18">
        <v>12</v>
      </c>
    </row>
    <row r="19" spans="5:17" x14ac:dyDescent="0.2">
      <c r="E19" t="s">
        <v>77</v>
      </c>
      <c r="F19">
        <v>14.4</v>
      </c>
      <c r="G19">
        <v>7.83</v>
      </c>
      <c r="H19">
        <v>3.86</v>
      </c>
      <c r="M19" t="s">
        <v>90</v>
      </c>
      <c r="N19">
        <v>19.899999999999999</v>
      </c>
      <c r="O19">
        <v>13.2</v>
      </c>
      <c r="P19">
        <v>7.5999999999999998E-2</v>
      </c>
      <c r="Q19">
        <v>20.6</v>
      </c>
    </row>
    <row r="20" spans="5:17" x14ac:dyDescent="0.2">
      <c r="E20" t="s">
        <v>78</v>
      </c>
      <c r="F20">
        <v>17.8</v>
      </c>
      <c r="G20">
        <v>11.3</v>
      </c>
      <c r="H20">
        <v>2.41</v>
      </c>
      <c r="M20" t="s">
        <v>91</v>
      </c>
      <c r="N20">
        <v>19</v>
      </c>
      <c r="O20">
        <v>14.2</v>
      </c>
      <c r="P20">
        <v>3.6999999999999998E-2</v>
      </c>
      <c r="Q20">
        <v>15.9</v>
      </c>
    </row>
    <row r="21" spans="5:17" x14ac:dyDescent="0.2">
      <c r="E21" t="s">
        <v>79</v>
      </c>
      <c r="F21">
        <v>17.7</v>
      </c>
      <c r="G21">
        <v>11.1</v>
      </c>
      <c r="H21">
        <v>5.67</v>
      </c>
      <c r="M21" t="s">
        <v>92</v>
      </c>
      <c r="N21">
        <v>20.399999999999999</v>
      </c>
      <c r="O21">
        <v>12.3</v>
      </c>
      <c r="P21">
        <v>0.04</v>
      </c>
      <c r="Q21">
        <v>11.7</v>
      </c>
    </row>
    <row r="22" spans="5:17" x14ac:dyDescent="0.2">
      <c r="E22" t="s">
        <v>80</v>
      </c>
      <c r="F22">
        <v>11.9</v>
      </c>
      <c r="G22">
        <v>8.26</v>
      </c>
      <c r="H22">
        <v>2.13</v>
      </c>
      <c r="M22" t="s">
        <v>93</v>
      </c>
      <c r="N22">
        <v>18.3</v>
      </c>
      <c r="O22">
        <v>12.1</v>
      </c>
      <c r="P22">
        <v>0</v>
      </c>
      <c r="Q22">
        <v>12.7</v>
      </c>
    </row>
    <row r="23" spans="5:17" x14ac:dyDescent="0.2">
      <c r="E23" t="s">
        <v>81</v>
      </c>
      <c r="F23">
        <v>19.100000000000001</v>
      </c>
      <c r="G23">
        <v>11.6</v>
      </c>
      <c r="H23">
        <v>9.52</v>
      </c>
      <c r="M23" t="s">
        <v>94</v>
      </c>
      <c r="N23">
        <v>20.9</v>
      </c>
      <c r="O23">
        <v>11.8</v>
      </c>
      <c r="P23">
        <v>4.1000000000000002E-2</v>
      </c>
      <c r="Q23">
        <v>12.5</v>
      </c>
    </row>
    <row r="24" spans="5:17" x14ac:dyDescent="0.2">
      <c r="E24" t="s">
        <v>82</v>
      </c>
      <c r="F24">
        <v>19</v>
      </c>
      <c r="G24">
        <v>12.3</v>
      </c>
      <c r="H24">
        <v>4.5199999999999996</v>
      </c>
      <c r="M24" t="s">
        <v>95</v>
      </c>
      <c r="N24">
        <v>19.7</v>
      </c>
      <c r="O24">
        <v>11.8</v>
      </c>
      <c r="P24">
        <v>8.5999999999999993E-2</v>
      </c>
      <c r="Q24">
        <v>18</v>
      </c>
    </row>
    <row r="25" spans="5:17" x14ac:dyDescent="0.2">
      <c r="M25" t="s">
        <v>96</v>
      </c>
      <c r="N25">
        <v>22.7</v>
      </c>
      <c r="O25">
        <v>12.5</v>
      </c>
      <c r="P25">
        <v>0</v>
      </c>
      <c r="Q25">
        <v>10.8</v>
      </c>
    </row>
    <row r="26" spans="5:17" x14ac:dyDescent="0.2">
      <c r="M26" t="s">
        <v>97</v>
      </c>
      <c r="N26">
        <v>23.1</v>
      </c>
      <c r="O26">
        <v>13.3</v>
      </c>
      <c r="P26">
        <v>0</v>
      </c>
      <c r="Q26">
        <v>15.5</v>
      </c>
    </row>
    <row r="27" spans="5:17" x14ac:dyDescent="0.2">
      <c r="M27" t="s">
        <v>98</v>
      </c>
      <c r="N27">
        <v>22.3</v>
      </c>
      <c r="O27">
        <v>12.5</v>
      </c>
      <c r="P27">
        <v>3.5999999999999997E-2</v>
      </c>
      <c r="Q2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Rozlyn</dc:creator>
  <cp:lastModifiedBy>Microsoft Office User</cp:lastModifiedBy>
  <cp:lastPrinted>2017-10-12T01:18:17Z</cp:lastPrinted>
  <dcterms:created xsi:type="dcterms:W3CDTF">2017-07-10T23:31:22Z</dcterms:created>
  <dcterms:modified xsi:type="dcterms:W3CDTF">2020-04-12T15:29:25Z</dcterms:modified>
</cp:coreProperties>
</file>