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May 2020/Experimental results/Exp1-earlylife/"/>
    </mc:Choice>
  </mc:AlternateContent>
  <xr:revisionPtr revIDLastSave="0" documentId="13_ncr:1_{A38A5D92-6B05-AF47-A622-CCDD09890D59}" xr6:coauthVersionLast="45" xr6:coauthVersionMax="45" xr10:uidLastSave="{00000000-0000-0000-0000-000000000000}"/>
  <bookViews>
    <workbookView xWindow="0" yWindow="460" windowWidth="25600" windowHeight="16000" xr2:uid="{00000000-000D-0000-FFFF-FFFF00000000}"/>
  </bookViews>
  <sheets>
    <sheet name="Sheet1" sheetId="1" r:id="rId1"/>
    <sheet name="Day 16 Sac" sheetId="2" r:id="rId2"/>
  </sheets>
  <calcPr calcId="191029"/>
</workbook>
</file>

<file path=xl/calcChain.xml><?xml version="1.0" encoding="utf-8"?>
<calcChain xmlns="http://schemas.openxmlformats.org/spreadsheetml/2006/main">
  <c r="I52" i="2" l="1"/>
  <c r="G52" i="2"/>
  <c r="D52" i="2"/>
  <c r="G51" i="2"/>
  <c r="I51" i="2" s="1"/>
  <c r="D51" i="2"/>
  <c r="G50" i="2"/>
  <c r="I50" i="2" s="1"/>
  <c r="D50" i="2"/>
  <c r="G49" i="2"/>
  <c r="I49" i="2" s="1"/>
  <c r="D49" i="2"/>
  <c r="I48" i="2"/>
  <c r="G48" i="2"/>
  <c r="D48" i="2"/>
  <c r="I47" i="2"/>
  <c r="G47" i="2"/>
  <c r="D47" i="2"/>
  <c r="G46" i="2"/>
  <c r="I46" i="2" s="1"/>
  <c r="D46" i="2"/>
  <c r="G45" i="2"/>
  <c r="I45" i="2" s="1"/>
  <c r="D45" i="2"/>
  <c r="I44" i="2"/>
  <c r="G44" i="2"/>
  <c r="D44" i="2"/>
  <c r="I43" i="2"/>
  <c r="G43" i="2"/>
  <c r="D43" i="2"/>
  <c r="G42" i="2"/>
  <c r="D42" i="2"/>
  <c r="I42" i="2" s="1"/>
  <c r="G41" i="2"/>
  <c r="I41" i="2" s="1"/>
  <c r="D41" i="2"/>
  <c r="I40" i="2"/>
  <c r="G40" i="2"/>
  <c r="D40" i="2"/>
  <c r="I39" i="2"/>
  <c r="G39" i="2"/>
  <c r="D39" i="2"/>
  <c r="G38" i="2"/>
  <c r="D38" i="2"/>
  <c r="I38" i="2" s="1"/>
  <c r="G37" i="2"/>
  <c r="I37" i="2" s="1"/>
  <c r="D37" i="2"/>
  <c r="I36" i="2"/>
  <c r="G36" i="2"/>
  <c r="D36" i="2"/>
  <c r="I35" i="2"/>
  <c r="G35" i="2"/>
  <c r="D35" i="2"/>
  <c r="G34" i="2"/>
  <c r="D34" i="2"/>
  <c r="I34" i="2" s="1"/>
  <c r="G33" i="2"/>
  <c r="I33" i="2" s="1"/>
  <c r="D33" i="2"/>
  <c r="I29" i="2"/>
  <c r="G29" i="2"/>
  <c r="D29" i="2"/>
  <c r="I28" i="2"/>
  <c r="G28" i="2"/>
  <c r="D28" i="2"/>
  <c r="G27" i="2"/>
  <c r="D27" i="2"/>
  <c r="I27" i="2" s="1"/>
  <c r="G26" i="2"/>
  <c r="I26" i="2" s="1"/>
  <c r="D26" i="2"/>
  <c r="I25" i="2"/>
  <c r="G25" i="2"/>
  <c r="D25" i="2"/>
  <c r="I24" i="2"/>
  <c r="G24" i="2"/>
  <c r="D24" i="2"/>
  <c r="G23" i="2"/>
  <c r="D23" i="2"/>
  <c r="I23" i="2" s="1"/>
  <c r="G22" i="2"/>
  <c r="I22" i="2" s="1"/>
  <c r="D22" i="2"/>
  <c r="I21" i="2"/>
  <c r="G21" i="2"/>
  <c r="D21" i="2"/>
  <c r="I20" i="2"/>
  <c r="G20" i="2"/>
  <c r="D20" i="2"/>
  <c r="G19" i="2"/>
  <c r="D19" i="2"/>
  <c r="I19" i="2" s="1"/>
  <c r="G18" i="2"/>
  <c r="I18" i="2" s="1"/>
  <c r="D18" i="2"/>
  <c r="I17" i="2"/>
  <c r="G17" i="2"/>
  <c r="D17" i="2"/>
  <c r="I16" i="2"/>
  <c r="G16" i="2"/>
  <c r="D16" i="2"/>
  <c r="G15" i="2"/>
  <c r="D15" i="2"/>
  <c r="I15" i="2" s="1"/>
  <c r="G14" i="2"/>
  <c r="I14" i="2" s="1"/>
  <c r="D14" i="2"/>
  <c r="I13" i="2"/>
  <c r="G13" i="2"/>
  <c r="D13" i="2"/>
  <c r="I12" i="2"/>
  <c r="G12" i="2"/>
  <c r="D12" i="2"/>
  <c r="G11" i="2"/>
  <c r="D11" i="2"/>
  <c r="I11" i="2" s="1"/>
  <c r="G10" i="2"/>
  <c r="I10" i="2" s="1"/>
  <c r="D10" i="2"/>
  <c r="I76" i="1"/>
  <c r="G76" i="1"/>
  <c r="G75" i="1"/>
  <c r="I75" i="1" s="1"/>
  <c r="I74" i="1"/>
  <c r="G74" i="1"/>
  <c r="I73" i="1"/>
  <c r="G73" i="1"/>
  <c r="G72" i="1"/>
  <c r="I72" i="1" s="1"/>
  <c r="I71" i="1"/>
  <c r="G71" i="1"/>
  <c r="I70" i="1"/>
  <c r="G70" i="1"/>
  <c r="G69" i="1"/>
  <c r="I69" i="1" s="1"/>
  <c r="I68" i="1"/>
  <c r="G68" i="1"/>
  <c r="I67" i="1"/>
  <c r="G67" i="1"/>
  <c r="G66" i="1"/>
  <c r="I66" i="1" s="1"/>
  <c r="I65" i="1"/>
  <c r="G65" i="1"/>
  <c r="I64" i="1"/>
  <c r="G64" i="1"/>
  <c r="G63" i="1"/>
  <c r="I63" i="1" s="1"/>
  <c r="I62" i="1"/>
  <c r="G62" i="1"/>
  <c r="I61" i="1"/>
  <c r="G61" i="1"/>
  <c r="G60" i="1"/>
  <c r="I60" i="1" s="1"/>
  <c r="I59" i="1"/>
  <c r="G59" i="1"/>
  <c r="I58" i="1"/>
  <c r="G58" i="1"/>
  <c r="G57" i="1"/>
  <c r="I57" i="1" s="1"/>
  <c r="I56" i="1"/>
  <c r="G56" i="1"/>
  <c r="I55" i="1"/>
  <c r="G55" i="1"/>
  <c r="G54" i="1"/>
  <c r="I54" i="1" s="1"/>
  <c r="I53" i="1"/>
  <c r="G53" i="1"/>
  <c r="I52" i="1"/>
  <c r="G52" i="1"/>
  <c r="G47" i="1"/>
  <c r="I47" i="1" s="1"/>
  <c r="I46" i="1"/>
  <c r="G46" i="1"/>
  <c r="G45" i="1"/>
  <c r="I45" i="1" s="1"/>
  <c r="G44" i="1"/>
  <c r="I44" i="1" s="1"/>
  <c r="I43" i="1"/>
  <c r="G43" i="1"/>
  <c r="I42" i="1"/>
  <c r="G42" i="1"/>
  <c r="G41" i="1"/>
  <c r="I41" i="1" s="1"/>
  <c r="I40" i="1"/>
  <c r="G40" i="1"/>
  <c r="G39" i="1"/>
  <c r="I39" i="1" s="1"/>
  <c r="G38" i="1"/>
  <c r="I38" i="1" s="1"/>
  <c r="I37" i="1"/>
  <c r="G37" i="1"/>
  <c r="I36" i="1"/>
  <c r="G36" i="1"/>
  <c r="G35" i="1"/>
  <c r="I35" i="1" s="1"/>
  <c r="I34" i="1"/>
  <c r="G34" i="1"/>
  <c r="G33" i="1"/>
  <c r="I33" i="1" s="1"/>
  <c r="G32" i="1"/>
  <c r="I32" i="1" s="1"/>
  <c r="I31" i="1"/>
  <c r="G31" i="1"/>
  <c r="I30" i="1"/>
  <c r="G30" i="1"/>
  <c r="G29" i="1"/>
  <c r="I29" i="1" s="1"/>
  <c r="I28" i="1"/>
  <c r="G28" i="1"/>
  <c r="G27" i="1"/>
  <c r="I27" i="1" s="1"/>
  <c r="G26" i="1"/>
  <c r="I26" i="1" s="1"/>
  <c r="I25" i="1"/>
  <c r="G25" i="1"/>
  <c r="I24" i="1"/>
  <c r="G24" i="1"/>
  <c r="G23" i="1"/>
  <c r="I23" i="1" s="1"/>
  <c r="G18" i="1"/>
  <c r="G17" i="1"/>
  <c r="G16" i="1"/>
  <c r="G15" i="1"/>
  <c r="I15" i="1" s="1"/>
  <c r="G14" i="1"/>
  <c r="I14" i="1" s="1"/>
  <c r="I13" i="1"/>
  <c r="G13" i="1"/>
  <c r="G12" i="1"/>
  <c r="I12" i="1" s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<sst xmlns="http://schemas.openxmlformats.org/spreadsheetml/2006/main" count="240" uniqueCount="91">
  <si>
    <t>Roz Pichia Revisions Experiment 1</t>
  </si>
  <si>
    <t>Mouse ID (Cage-Mouse)</t>
  </si>
  <si>
    <t>Ear Notch</t>
  </si>
  <si>
    <t>Group</t>
  </si>
  <si>
    <t>Gender</t>
  </si>
  <si>
    <t>Fecal Tube Weight Before (g)</t>
  </si>
  <si>
    <t>Fecal Tube Weight After (g)*</t>
  </si>
  <si>
    <t>Fecal Sample Weight (g)</t>
  </si>
  <si>
    <t>Pichia Counts (neat, 100 µL)</t>
  </si>
  <si>
    <t>Pichia CFU/g</t>
  </si>
  <si>
    <t>Ctrl</t>
  </si>
  <si>
    <t>P1-1</t>
  </si>
  <si>
    <t>Pichia</t>
  </si>
  <si>
    <t>P1-2</t>
  </si>
  <si>
    <t>P3-1</t>
  </si>
  <si>
    <t>P3-2</t>
  </si>
  <si>
    <t>P3-3</t>
  </si>
  <si>
    <t>P4-1</t>
  </si>
  <si>
    <t>P4-2</t>
  </si>
  <si>
    <t>*counts suspended in 200 µL rather than 1 mL</t>
  </si>
  <si>
    <t>Mouse ID Post-Wean</t>
  </si>
  <si>
    <t>C5</t>
  </si>
  <si>
    <t>C10</t>
  </si>
  <si>
    <t>Female</t>
  </si>
  <si>
    <t>Male</t>
  </si>
  <si>
    <t>*resuspended in 1ml PBS</t>
  </si>
  <si>
    <t>C1-1</t>
  </si>
  <si>
    <t>C1-2</t>
  </si>
  <si>
    <t>C4-1</t>
  </si>
  <si>
    <t>C4-2</t>
  </si>
  <si>
    <t>C4-3</t>
  </si>
  <si>
    <t>C6-1</t>
  </si>
  <si>
    <t>C6-2</t>
  </si>
  <si>
    <t>C6-3</t>
  </si>
  <si>
    <t>C7-1</t>
  </si>
  <si>
    <t>C7-2</t>
  </si>
  <si>
    <t>P2-1</t>
  </si>
  <si>
    <t>P2-2</t>
  </si>
  <si>
    <t>P2-3</t>
  </si>
  <si>
    <t>P5-1</t>
  </si>
  <si>
    <t>P5-2</t>
  </si>
  <si>
    <t>P5-3</t>
  </si>
  <si>
    <t>P5-4</t>
  </si>
  <si>
    <t>P4-4</t>
  </si>
  <si>
    <t>P4-3</t>
  </si>
  <si>
    <t>*no feces collected</t>
  </si>
  <si>
    <t>P4-5</t>
  </si>
  <si>
    <t>Day 16 Sac</t>
  </si>
  <si>
    <t>10 control (5 male, 5 female); 10 pichia (5 male, 5 female)</t>
  </si>
  <si>
    <t>Pichia fecal and intestinal counts</t>
  </si>
  <si>
    <t>Feces</t>
  </si>
  <si>
    <t>Plate Counts</t>
  </si>
  <si>
    <t>Sample</t>
  </si>
  <si>
    <t>Weight Before</t>
  </si>
  <si>
    <t>Weight After</t>
  </si>
  <si>
    <t>Sample Weight (g)</t>
  </si>
  <si>
    <t>Rep 1</t>
  </si>
  <si>
    <t>Rep 2</t>
  </si>
  <si>
    <t>Average</t>
  </si>
  <si>
    <t>Dilution Factor</t>
  </si>
  <si>
    <t>CFU/g</t>
  </si>
  <si>
    <t>Notes</t>
  </si>
  <si>
    <t>C1</t>
  </si>
  <si>
    <t>C2</t>
  </si>
  <si>
    <t>is C7</t>
  </si>
  <si>
    <t>C3</t>
  </si>
  <si>
    <t>is C6</t>
  </si>
  <si>
    <t>C4</t>
  </si>
  <si>
    <t>C6</t>
  </si>
  <si>
    <t>now C3</t>
  </si>
  <si>
    <t>C7</t>
  </si>
  <si>
    <t>now C2</t>
  </si>
  <si>
    <t>C8</t>
  </si>
  <si>
    <t>C9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</si>
  <si>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</si>
  <si>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</si>
  <si>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</si>
  <si>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</si>
  <si>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</si>
  <si>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</si>
  <si>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</si>
  <si>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</si>
  <si>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</si>
  <si>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</si>
  <si>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Intestine</t>
  </si>
  <si>
    <t>is C10</t>
  </si>
  <si>
    <t>is C3</t>
  </si>
  <si>
    <t>is C2</t>
  </si>
  <si>
    <t>is C1</t>
  </si>
  <si>
    <t>Day 18</t>
  </si>
  <si>
    <t>Day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</si>
</sst>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 yyyy"/>
    <numFmt numFmtId="165" formatCode="m\-d"/>
    <numFmt numFmtId="166" formatCode="mmmm\ d"/>
  </numFmts>
  <fonts count="8" x14ac:knownFonts="1">
    <font>
      <sz val="10"/>
      <color rgb="FF000000"/>
      <name val="Arial"/>
    </font>
    <font>
      <sz val="10"/>
      <color theme="1"/>
      <name val="Arial"/>
    </font>
    <font>
      <b/>
      <u/>
      <sz val="12"/>
      <color rgb="FF000000"/>
      <name val="Calibri"/>
    </font>
    <font>
      <sz val="12"/>
      <color rgb="FF000000"/>
      <name val="Calibri"/>
    </font>
    <font>
      <b/>
      <u/>
      <sz val="10"/>
      <color theme="1"/>
      <name val="Arial"/>
    </font>
    <font>
      <b/>
      <sz val="10"/>
      <color theme="1"/>
      <name val="Arial"/>
    </font>
    <font>
      <b/>
      <u/>
      <sz val="10"/>
      <color theme="1"/>
      <name val="Arial"/>
    </font>
    <font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164" fontId="4" fillId="0" borderId="0" xfId="0" applyNumberFormat="1" applyFont="1" applyAlignment="1"/>
    <xf numFmtId="0" fontId="5" fillId="0" borderId="0" xfId="0" applyFont="1" applyAlignment="1"/>
    <xf numFmtId="165" fontId="1" fillId="0" borderId="0" xfId="0" applyNumberFormat="1" applyFont="1" applyAlignment="1"/>
    <xf numFmtId="166" fontId="6" fillId="0" borderId="0" xfId="0" applyNumberFormat="1" applyFont="1" applyAlignment="1"/>
    <xf numFmtId="0" fontId="7" fillId="0" borderId="0" xfId="0" applyFont="1" applyAlignment="1"/>
    <xf numFmtId="164" fontId="2" fillId="0" borderId="0" xfId="0" applyNumberFormat="1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</xdr:colOff>
      <xdr:row>12</xdr:row>
      <xdr:rowOff>104775</xdr:rowOff>
    </xdr:from>
    <xdr:ext cx="2762250" cy="18954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33</xdr:row>
      <xdr:rowOff>0</xdr:rowOff>
    </xdr:from>
    <xdr:ext cx="2771775" cy="18954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77"/>
  <sheetViews>
    <sheetView tabSelected="1" workbookViewId="0">
      <selection activeCell="D51" sqref="D51"/>
    </sheetView>
  </sheetViews>
  <sheetFormatPr baseColWidth="10" defaultColWidth="14.5" defaultRowHeight="15.75" customHeight="1" x14ac:dyDescent="0.15"/>
  <cols>
    <col min="1" max="1" width="26" customWidth="1"/>
    <col min="10" max="10" width="19.5" customWidth="1"/>
    <col min="11" max="11" width="14.33203125" customWidth="1"/>
  </cols>
  <sheetData>
    <row r="1" spans="1:9" ht="15.75" customHeight="1" x14ac:dyDescent="0.15">
      <c r="A1" s="1" t="s">
        <v>0</v>
      </c>
    </row>
    <row r="3" spans="1:9" ht="16" x14ac:dyDescent="0.2">
      <c r="A3" s="17">
        <v>44029</v>
      </c>
      <c r="B3" s="18"/>
      <c r="C3" s="2" t="s">
        <v>90</v>
      </c>
      <c r="D3" s="2"/>
      <c r="E3" s="2"/>
      <c r="F3" s="2"/>
      <c r="G3" s="2"/>
    </row>
    <row r="4" spans="1:9" ht="51" x14ac:dyDescent="0.2">
      <c r="A4" s="3" t="s">
        <v>1</v>
      </c>
      <c r="B4" s="2" t="s">
        <v>2</v>
      </c>
      <c r="C4" s="2" t="s">
        <v>3</v>
      </c>
      <c r="D4" s="2" t="s">
        <v>4</v>
      </c>
      <c r="E4" s="4" t="s">
        <v>5</v>
      </c>
      <c r="F4" s="5" t="s">
        <v>6</v>
      </c>
      <c r="G4" s="4" t="s">
        <v>7</v>
      </c>
      <c r="H4" s="6" t="s">
        <v>8</v>
      </c>
      <c r="I4" s="1" t="s">
        <v>9</v>
      </c>
    </row>
    <row r="5" spans="1:9" ht="16" x14ac:dyDescent="0.2">
      <c r="A5" s="7">
        <v>43831</v>
      </c>
      <c r="B5" s="8"/>
      <c r="C5" s="3" t="s">
        <v>10</v>
      </c>
      <c r="D5" s="8"/>
      <c r="E5" s="9">
        <v>1.1957</v>
      </c>
      <c r="F5" s="9">
        <v>1.1967000000000001</v>
      </c>
      <c r="G5" s="10">
        <f t="shared" ref="G5:G18" si="0">F5-E5</f>
        <v>1.0000000000001119E-3</v>
      </c>
      <c r="H5" s="1">
        <v>0</v>
      </c>
    </row>
    <row r="6" spans="1:9" ht="16" x14ac:dyDescent="0.2">
      <c r="A6" s="7">
        <v>43862</v>
      </c>
      <c r="B6" s="8"/>
      <c r="C6" s="3" t="s">
        <v>10</v>
      </c>
      <c r="D6" s="8"/>
      <c r="E6" s="9">
        <v>1.2065999999999999</v>
      </c>
      <c r="F6" s="9">
        <v>1.2071000000000001</v>
      </c>
      <c r="G6" s="10">
        <f t="shared" si="0"/>
        <v>5.0000000000016698E-4</v>
      </c>
      <c r="H6" s="1">
        <v>0</v>
      </c>
    </row>
    <row r="7" spans="1:9" ht="16" x14ac:dyDescent="0.2">
      <c r="A7" s="7">
        <v>43863</v>
      </c>
      <c r="B7" s="8"/>
      <c r="C7" s="3" t="s">
        <v>10</v>
      </c>
      <c r="D7" s="8"/>
      <c r="E7" s="9">
        <v>1.1349</v>
      </c>
      <c r="F7" s="9">
        <v>1.1351</v>
      </c>
      <c r="G7" s="10">
        <f t="shared" si="0"/>
        <v>1.9999999999997797E-4</v>
      </c>
      <c r="H7" s="1">
        <v>0</v>
      </c>
    </row>
    <row r="8" spans="1:9" ht="16" x14ac:dyDescent="0.2">
      <c r="A8" s="7">
        <v>43864</v>
      </c>
      <c r="B8" s="8"/>
      <c r="C8" s="3" t="s">
        <v>10</v>
      </c>
      <c r="D8" s="8"/>
      <c r="E8" s="9">
        <v>1.1328</v>
      </c>
      <c r="F8" s="9">
        <v>1.1332</v>
      </c>
      <c r="G8" s="10">
        <f t="shared" si="0"/>
        <v>3.9999999999995595E-4</v>
      </c>
      <c r="H8" s="1">
        <v>0</v>
      </c>
    </row>
    <row r="9" spans="1:9" ht="16" x14ac:dyDescent="0.2">
      <c r="A9" s="7">
        <v>43865</v>
      </c>
      <c r="B9" s="8"/>
      <c r="C9" s="3" t="s">
        <v>10</v>
      </c>
      <c r="D9" s="8"/>
      <c r="E9" s="9">
        <v>1.1453</v>
      </c>
      <c r="F9" s="9">
        <v>1.1456</v>
      </c>
      <c r="G9" s="10">
        <f t="shared" si="0"/>
        <v>2.9999999999996696E-4</v>
      </c>
      <c r="H9" s="1">
        <v>0</v>
      </c>
    </row>
    <row r="10" spans="1:9" ht="16" x14ac:dyDescent="0.2">
      <c r="A10" s="7">
        <v>43891</v>
      </c>
      <c r="B10" s="8"/>
      <c r="C10" s="3" t="s">
        <v>10</v>
      </c>
      <c r="D10" s="8"/>
      <c r="E10" s="9">
        <v>1.167</v>
      </c>
      <c r="F10" s="9">
        <v>1.1712</v>
      </c>
      <c r="G10" s="10">
        <f t="shared" si="0"/>
        <v>4.1999999999999815E-3</v>
      </c>
      <c r="H10" s="1">
        <v>0</v>
      </c>
    </row>
    <row r="11" spans="1:9" ht="16" x14ac:dyDescent="0.2">
      <c r="A11" s="7">
        <v>43922</v>
      </c>
      <c r="B11" s="8"/>
      <c r="C11" s="3" t="s">
        <v>10</v>
      </c>
      <c r="D11" s="8"/>
      <c r="E11" s="9">
        <v>1.1940999999999999</v>
      </c>
      <c r="F11" s="9">
        <v>1.1956</v>
      </c>
      <c r="G11" s="10">
        <f t="shared" si="0"/>
        <v>1.5000000000000568E-3</v>
      </c>
      <c r="H11" s="1">
        <v>0</v>
      </c>
    </row>
    <row r="12" spans="1:9" ht="16" x14ac:dyDescent="0.2">
      <c r="A12" s="9" t="s">
        <v>11</v>
      </c>
      <c r="B12" s="8"/>
      <c r="C12" s="3" t="s">
        <v>12</v>
      </c>
      <c r="D12" s="8"/>
      <c r="E12" s="9">
        <v>1.1380999999999999</v>
      </c>
      <c r="F12" s="9">
        <v>1.1395</v>
      </c>
      <c r="G12" s="10">
        <f t="shared" si="0"/>
        <v>1.4000000000000679E-3</v>
      </c>
      <c r="H12" s="1">
        <v>5</v>
      </c>
      <c r="I12" s="11">
        <f t="shared" ref="I12:I15" si="1">(H12/100*200)/G12</f>
        <v>7142.8571428567966</v>
      </c>
    </row>
    <row r="13" spans="1:9" ht="16" x14ac:dyDescent="0.2">
      <c r="A13" s="9" t="s">
        <v>13</v>
      </c>
      <c r="B13" s="8"/>
      <c r="C13" s="3" t="s">
        <v>12</v>
      </c>
      <c r="D13" s="8"/>
      <c r="E13" s="9">
        <v>1.139</v>
      </c>
      <c r="F13" s="9">
        <v>1.1396999999999999</v>
      </c>
      <c r="G13" s="10">
        <f t="shared" si="0"/>
        <v>6.9999999999992291E-4</v>
      </c>
      <c r="H13" s="1">
        <v>6</v>
      </c>
      <c r="I13" s="11">
        <f t="shared" si="1"/>
        <v>17142.857142859029</v>
      </c>
    </row>
    <row r="14" spans="1:9" ht="16" x14ac:dyDescent="0.2">
      <c r="A14" s="9" t="s">
        <v>14</v>
      </c>
      <c r="B14" s="8"/>
      <c r="C14" s="3" t="s">
        <v>12</v>
      </c>
      <c r="D14" s="8"/>
      <c r="E14" s="9">
        <v>1.1849000000000001</v>
      </c>
      <c r="F14" s="9">
        <v>1.1857</v>
      </c>
      <c r="G14" s="10">
        <f t="shared" si="0"/>
        <v>7.9999999999991189E-4</v>
      </c>
      <c r="H14" s="1">
        <v>2</v>
      </c>
      <c r="I14" s="11">
        <f t="shared" si="1"/>
        <v>5000.0000000005502</v>
      </c>
    </row>
    <row r="15" spans="1:9" ht="16" x14ac:dyDescent="0.2">
      <c r="A15" s="9" t="s">
        <v>15</v>
      </c>
      <c r="B15" s="8"/>
      <c r="C15" s="3" t="s">
        <v>12</v>
      </c>
      <c r="D15" s="8"/>
      <c r="E15" s="9">
        <v>1.1554</v>
      </c>
      <c r="F15" s="9">
        <v>1.1558999999999999</v>
      </c>
      <c r="G15" s="10">
        <f t="shared" si="0"/>
        <v>4.9999999999994493E-4</v>
      </c>
      <c r="H15" s="1">
        <v>4</v>
      </c>
      <c r="I15" s="11">
        <f t="shared" si="1"/>
        <v>16000.000000001763</v>
      </c>
    </row>
    <row r="16" spans="1:9" ht="16" x14ac:dyDescent="0.2">
      <c r="A16" s="9" t="s">
        <v>16</v>
      </c>
      <c r="B16" s="8"/>
      <c r="C16" s="3" t="s">
        <v>12</v>
      </c>
      <c r="D16" s="8"/>
      <c r="E16" s="9">
        <v>1.1257999999999999</v>
      </c>
      <c r="F16" s="9">
        <v>1.1269</v>
      </c>
      <c r="G16" s="10">
        <f t="shared" si="0"/>
        <v>1.1000000000001009E-3</v>
      </c>
      <c r="H16" s="1">
        <v>0</v>
      </c>
    </row>
    <row r="17" spans="1:10" ht="16" x14ac:dyDescent="0.2">
      <c r="A17" s="9" t="s">
        <v>17</v>
      </c>
      <c r="B17" s="8"/>
      <c r="C17" s="3" t="s">
        <v>12</v>
      </c>
      <c r="D17" s="8"/>
      <c r="E17" s="9">
        <v>1.1845000000000001</v>
      </c>
      <c r="F17" s="9">
        <v>1.1850000000000001</v>
      </c>
      <c r="G17" s="10">
        <f t="shared" si="0"/>
        <v>4.9999999999994493E-4</v>
      </c>
      <c r="H17" s="1">
        <v>0</v>
      </c>
    </row>
    <row r="18" spans="1:10" ht="16" x14ac:dyDescent="0.2">
      <c r="A18" s="9" t="s">
        <v>18</v>
      </c>
      <c r="B18" s="8"/>
      <c r="C18" s="3" t="s">
        <v>12</v>
      </c>
      <c r="D18" s="8"/>
      <c r="E18" s="9">
        <v>1.1929000000000001</v>
      </c>
      <c r="F18" s="9">
        <v>1.1931</v>
      </c>
      <c r="G18" s="10">
        <f t="shared" si="0"/>
        <v>1.9999999999997797E-4</v>
      </c>
      <c r="H18" s="1">
        <v>0</v>
      </c>
    </row>
    <row r="19" spans="1:10" ht="16" x14ac:dyDescent="0.2">
      <c r="A19" s="10"/>
      <c r="B19" s="8"/>
      <c r="C19" s="8"/>
      <c r="D19" s="8"/>
      <c r="E19" s="1" t="s">
        <v>19</v>
      </c>
      <c r="G19" s="10"/>
    </row>
    <row r="20" spans="1:10" ht="16" x14ac:dyDescent="0.2">
      <c r="A20" s="10"/>
      <c r="B20" s="8"/>
      <c r="C20" s="8"/>
      <c r="D20" s="8"/>
      <c r="E20" s="10"/>
      <c r="F20" s="10"/>
      <c r="G20" s="10"/>
    </row>
    <row r="21" spans="1:10" ht="15.75" customHeight="1" x14ac:dyDescent="0.2">
      <c r="B21" s="12">
        <v>44042</v>
      </c>
      <c r="C21" s="8" t="s">
        <v>89</v>
      </c>
    </row>
    <row r="22" spans="1:10" ht="51" x14ac:dyDescent="0.2">
      <c r="A22" s="3" t="s">
        <v>1</v>
      </c>
      <c r="B22" s="2" t="s">
        <v>2</v>
      </c>
      <c r="C22" s="2" t="s">
        <v>3</v>
      </c>
      <c r="D22" s="2" t="s">
        <v>4</v>
      </c>
      <c r="E22" s="4" t="s">
        <v>5</v>
      </c>
      <c r="F22" s="5" t="s">
        <v>6</v>
      </c>
      <c r="G22" s="4" t="s">
        <v>7</v>
      </c>
      <c r="H22" s="6" t="s">
        <v>8</v>
      </c>
      <c r="I22" s="1" t="s">
        <v>9</v>
      </c>
      <c r="J22" s="13" t="s">
        <v>20</v>
      </c>
    </row>
    <row r="23" spans="1:10" ht="15.75" customHeight="1" x14ac:dyDescent="0.15">
      <c r="A23" s="14">
        <v>43831</v>
      </c>
      <c r="C23" s="1" t="s">
        <v>10</v>
      </c>
      <c r="E23" s="1">
        <v>1.1012</v>
      </c>
      <c r="F23" s="1">
        <v>1.1052999999999999</v>
      </c>
      <c r="G23" s="11">
        <f t="shared" ref="G23:G47" si="2">F23-E23</f>
        <v>4.0999999999999925E-3</v>
      </c>
      <c r="H23" s="1">
        <v>0</v>
      </c>
      <c r="I23" s="11">
        <f t="shared" ref="I23:I47" si="3">(H23*0.1*1)/G23</f>
        <v>0</v>
      </c>
    </row>
    <row r="24" spans="1:10" ht="15.75" customHeight="1" x14ac:dyDescent="0.15">
      <c r="A24" s="14">
        <v>43832</v>
      </c>
      <c r="C24" s="1" t="s">
        <v>10</v>
      </c>
      <c r="E24" s="1">
        <v>1.097</v>
      </c>
      <c r="F24" s="1">
        <v>1.1012</v>
      </c>
      <c r="G24" s="11">
        <f t="shared" si="2"/>
        <v>4.1999999999999815E-3</v>
      </c>
      <c r="H24" s="1">
        <v>0</v>
      </c>
      <c r="I24" s="11">
        <f t="shared" si="3"/>
        <v>0</v>
      </c>
    </row>
    <row r="25" spans="1:10" ht="15.75" customHeight="1" x14ac:dyDescent="0.15">
      <c r="A25" s="14">
        <v>43833</v>
      </c>
      <c r="C25" s="1" t="s">
        <v>10</v>
      </c>
      <c r="E25" s="1">
        <v>1.0911999999999999</v>
      </c>
      <c r="F25" s="1">
        <v>1.0934999999999999</v>
      </c>
      <c r="G25" s="11">
        <f t="shared" si="2"/>
        <v>2.2999999999999687E-3</v>
      </c>
      <c r="H25" s="1">
        <v>0</v>
      </c>
      <c r="I25" s="11">
        <f t="shared" si="3"/>
        <v>0</v>
      </c>
    </row>
    <row r="26" spans="1:10" ht="15.75" customHeight="1" x14ac:dyDescent="0.15">
      <c r="A26" s="14">
        <v>43834</v>
      </c>
      <c r="C26" s="1" t="s">
        <v>10</v>
      </c>
      <c r="E26" s="1">
        <v>1.0908</v>
      </c>
      <c r="F26" s="1">
        <v>1.0972</v>
      </c>
      <c r="G26" s="11">
        <f t="shared" si="2"/>
        <v>6.3999999999999613E-3</v>
      </c>
      <c r="H26" s="1">
        <v>0</v>
      </c>
      <c r="I26" s="11">
        <f t="shared" si="3"/>
        <v>0</v>
      </c>
    </row>
    <row r="27" spans="1:10" ht="15.75" customHeight="1" x14ac:dyDescent="0.15">
      <c r="A27" s="14">
        <v>43891</v>
      </c>
      <c r="C27" s="1" t="s">
        <v>10</v>
      </c>
      <c r="E27" s="1">
        <v>1.0931</v>
      </c>
      <c r="F27" s="1">
        <v>1.0980000000000001</v>
      </c>
      <c r="G27" s="11">
        <f t="shared" si="2"/>
        <v>4.9000000000001265E-3</v>
      </c>
      <c r="H27" s="1">
        <v>0</v>
      </c>
      <c r="I27" s="11">
        <f t="shared" si="3"/>
        <v>0</v>
      </c>
    </row>
    <row r="28" spans="1:10" ht="15.75" customHeight="1" x14ac:dyDescent="0.15">
      <c r="A28" s="14">
        <v>43922</v>
      </c>
      <c r="C28" s="1" t="s">
        <v>10</v>
      </c>
      <c r="E28" s="1">
        <v>1.0942000000000001</v>
      </c>
      <c r="F28" s="1">
        <v>1.0995999999999999</v>
      </c>
      <c r="G28" s="11">
        <f t="shared" si="2"/>
        <v>5.3999999999998494E-3</v>
      </c>
      <c r="H28" s="1">
        <v>0</v>
      </c>
      <c r="I28" s="11">
        <f t="shared" si="3"/>
        <v>0</v>
      </c>
    </row>
    <row r="29" spans="1:10" ht="15.75" customHeight="1" x14ac:dyDescent="0.15">
      <c r="A29" s="14">
        <v>43923</v>
      </c>
      <c r="C29" s="1" t="s">
        <v>10</v>
      </c>
      <c r="E29" s="1">
        <v>1.1042000000000001</v>
      </c>
      <c r="F29" s="1">
        <v>1.1069</v>
      </c>
      <c r="G29" s="11">
        <f t="shared" si="2"/>
        <v>2.6999999999999247E-3</v>
      </c>
      <c r="H29" s="1">
        <v>0</v>
      </c>
      <c r="I29" s="11">
        <f t="shared" si="3"/>
        <v>0</v>
      </c>
    </row>
    <row r="30" spans="1:10" ht="15.75" customHeight="1" x14ac:dyDescent="0.15">
      <c r="A30" s="14">
        <v>43924</v>
      </c>
      <c r="C30" s="1" t="s">
        <v>10</v>
      </c>
      <c r="E30" s="1">
        <v>1.0938000000000001</v>
      </c>
      <c r="F30" s="1">
        <v>1.0955999999999999</v>
      </c>
      <c r="G30" s="11">
        <f t="shared" si="2"/>
        <v>1.7999999999998018E-3</v>
      </c>
      <c r="H30" s="1">
        <v>0</v>
      </c>
      <c r="I30" s="11">
        <f t="shared" si="3"/>
        <v>0</v>
      </c>
    </row>
    <row r="31" spans="1:10" ht="15.75" customHeight="1" x14ac:dyDescent="0.15">
      <c r="A31" s="1" t="s">
        <v>21</v>
      </c>
      <c r="C31" s="1" t="s">
        <v>10</v>
      </c>
      <c r="E31" s="1">
        <v>1.1004</v>
      </c>
      <c r="F31" s="1">
        <v>1.103</v>
      </c>
      <c r="G31" s="11">
        <f t="shared" si="2"/>
        <v>2.5999999999999357E-3</v>
      </c>
      <c r="H31" s="1">
        <v>0</v>
      </c>
      <c r="I31" s="11">
        <f t="shared" si="3"/>
        <v>0</v>
      </c>
    </row>
    <row r="32" spans="1:10" ht="15.75" customHeight="1" x14ac:dyDescent="0.15">
      <c r="A32" s="1" t="s">
        <v>22</v>
      </c>
      <c r="C32" s="1" t="s">
        <v>10</v>
      </c>
      <c r="E32" s="1">
        <v>1.0966</v>
      </c>
      <c r="F32" s="1">
        <v>1.0996999999999999</v>
      </c>
      <c r="G32" s="11">
        <f t="shared" si="2"/>
        <v>3.0999999999998806E-3</v>
      </c>
      <c r="H32" s="1">
        <v>0</v>
      </c>
      <c r="I32" s="11">
        <f t="shared" si="3"/>
        <v>0</v>
      </c>
    </row>
    <row r="33" spans="1:9" ht="15.75" customHeight="1" x14ac:dyDescent="0.15">
      <c r="A33" s="14">
        <v>43831</v>
      </c>
      <c r="C33" s="1" t="s">
        <v>12</v>
      </c>
      <c r="D33" s="1" t="s">
        <v>23</v>
      </c>
      <c r="E33" s="1">
        <v>1.1020000000000001</v>
      </c>
      <c r="F33" s="1">
        <v>1.1052</v>
      </c>
      <c r="G33" s="11">
        <f t="shared" si="2"/>
        <v>3.1999999999998696E-3</v>
      </c>
      <c r="H33" s="1">
        <v>31</v>
      </c>
      <c r="I33" s="11">
        <f t="shared" si="3"/>
        <v>968.75000000003945</v>
      </c>
    </row>
    <row r="34" spans="1:9" ht="15.75" customHeight="1" x14ac:dyDescent="0.15">
      <c r="A34" s="14">
        <v>43832</v>
      </c>
      <c r="C34" s="1" t="s">
        <v>12</v>
      </c>
      <c r="D34" s="1" t="s">
        <v>23</v>
      </c>
      <c r="E34" s="1">
        <v>1.0866</v>
      </c>
      <c r="F34" s="1">
        <v>1.0869</v>
      </c>
      <c r="G34" s="11">
        <f t="shared" si="2"/>
        <v>2.9999999999996696E-4</v>
      </c>
      <c r="H34" s="1">
        <v>0</v>
      </c>
      <c r="I34" s="11">
        <f t="shared" si="3"/>
        <v>0</v>
      </c>
    </row>
    <row r="35" spans="1:9" ht="15.75" customHeight="1" x14ac:dyDescent="0.15">
      <c r="A35" s="14">
        <v>43833</v>
      </c>
      <c r="C35" s="1" t="s">
        <v>12</v>
      </c>
      <c r="D35" s="1" t="s">
        <v>23</v>
      </c>
      <c r="E35" s="1">
        <v>1.0944</v>
      </c>
      <c r="F35" s="1">
        <v>1.1000000000000001</v>
      </c>
      <c r="G35" s="11">
        <f t="shared" si="2"/>
        <v>5.6000000000000494E-3</v>
      </c>
      <c r="H35" s="1">
        <v>6</v>
      </c>
      <c r="I35" s="11">
        <f t="shared" si="3"/>
        <v>107.14285714285622</v>
      </c>
    </row>
    <row r="36" spans="1:9" ht="15.75" customHeight="1" x14ac:dyDescent="0.15">
      <c r="A36" s="14">
        <v>43834</v>
      </c>
      <c r="C36" s="1" t="s">
        <v>12</v>
      </c>
      <c r="D36" s="1" t="s">
        <v>24</v>
      </c>
      <c r="E36" s="1">
        <v>1.0998000000000001</v>
      </c>
      <c r="F36" s="1">
        <v>1.1039000000000001</v>
      </c>
      <c r="G36" s="11">
        <f t="shared" si="2"/>
        <v>4.0999999999999925E-3</v>
      </c>
      <c r="H36" s="1">
        <v>23</v>
      </c>
      <c r="I36" s="11">
        <f t="shared" si="3"/>
        <v>560.97560975609861</v>
      </c>
    </row>
    <row r="37" spans="1:9" ht="15.75" customHeight="1" x14ac:dyDescent="0.15">
      <c r="A37" s="14">
        <v>43862</v>
      </c>
      <c r="C37" s="1" t="s">
        <v>12</v>
      </c>
      <c r="D37" s="1" t="s">
        <v>23</v>
      </c>
      <c r="E37" s="1">
        <v>1.0983000000000001</v>
      </c>
      <c r="F37" s="1">
        <v>1.1040000000000001</v>
      </c>
      <c r="G37" s="11">
        <f t="shared" si="2"/>
        <v>5.7000000000000384E-3</v>
      </c>
      <c r="H37" s="1">
        <v>4</v>
      </c>
      <c r="I37" s="11">
        <f t="shared" si="3"/>
        <v>70.175438596490764</v>
      </c>
    </row>
    <row r="38" spans="1:9" ht="15.75" customHeight="1" x14ac:dyDescent="0.15">
      <c r="A38" s="14">
        <v>43863</v>
      </c>
      <c r="C38" s="1" t="s">
        <v>12</v>
      </c>
      <c r="D38" s="1" t="s">
        <v>24</v>
      </c>
      <c r="E38" s="1">
        <v>1.101</v>
      </c>
      <c r="F38" s="1">
        <v>1.1053999999999999</v>
      </c>
      <c r="G38" s="11">
        <f t="shared" si="2"/>
        <v>4.3999999999999595E-3</v>
      </c>
      <c r="H38" s="1">
        <v>101</v>
      </c>
      <c r="I38" s="11">
        <f t="shared" si="3"/>
        <v>2295.4545454545669</v>
      </c>
    </row>
    <row r="39" spans="1:9" ht="15.75" customHeight="1" x14ac:dyDescent="0.15">
      <c r="A39" s="14">
        <v>43891</v>
      </c>
      <c r="C39" s="1" t="s">
        <v>12</v>
      </c>
      <c r="D39" s="1" t="s">
        <v>24</v>
      </c>
      <c r="E39" s="1">
        <v>1.0973999999999999</v>
      </c>
      <c r="F39" s="1">
        <v>1.0993999999999999</v>
      </c>
      <c r="G39" s="11">
        <f t="shared" si="2"/>
        <v>2.0000000000000018E-3</v>
      </c>
      <c r="H39" s="1">
        <v>16</v>
      </c>
      <c r="I39" s="11">
        <f t="shared" si="3"/>
        <v>799.99999999999932</v>
      </c>
    </row>
    <row r="40" spans="1:9" ht="15.75" customHeight="1" x14ac:dyDescent="0.15">
      <c r="A40" s="14">
        <v>43892</v>
      </c>
      <c r="C40" s="1" t="s">
        <v>12</v>
      </c>
      <c r="D40" s="1" t="s">
        <v>24</v>
      </c>
      <c r="E40" s="1">
        <v>1.0931</v>
      </c>
      <c r="F40" s="1">
        <v>1.0947</v>
      </c>
      <c r="G40" s="11">
        <f t="shared" si="2"/>
        <v>1.6000000000000458E-3</v>
      </c>
      <c r="H40" s="1">
        <v>40</v>
      </c>
      <c r="I40" s="11">
        <f t="shared" si="3"/>
        <v>2499.9999999999286</v>
      </c>
    </row>
    <row r="41" spans="1:9" ht="15.75" customHeight="1" x14ac:dyDescent="0.15">
      <c r="A41" s="14">
        <v>43893</v>
      </c>
      <c r="C41" s="1" t="s">
        <v>12</v>
      </c>
      <c r="D41" s="1" t="s">
        <v>24</v>
      </c>
      <c r="E41" s="1">
        <v>1.0928</v>
      </c>
      <c r="F41" s="1">
        <v>1.0944</v>
      </c>
      <c r="G41" s="11">
        <f t="shared" si="2"/>
        <v>1.6000000000000458E-3</v>
      </c>
      <c r="H41" s="1">
        <v>8</v>
      </c>
      <c r="I41" s="11">
        <f t="shared" si="3"/>
        <v>499.99999999998573</v>
      </c>
    </row>
    <row r="42" spans="1:9" ht="15.75" customHeight="1" x14ac:dyDescent="0.15">
      <c r="A42" s="14">
        <v>43922</v>
      </c>
      <c r="C42" s="1" t="s">
        <v>12</v>
      </c>
      <c r="D42" s="1" t="s">
        <v>23</v>
      </c>
      <c r="E42" s="1">
        <v>1.0988</v>
      </c>
      <c r="F42" s="1">
        <v>1.1014999999999999</v>
      </c>
      <c r="G42" s="11">
        <f t="shared" si="2"/>
        <v>2.6999999999999247E-3</v>
      </c>
      <c r="H42" s="1">
        <v>2</v>
      </c>
      <c r="I42" s="11">
        <f t="shared" si="3"/>
        <v>74.074074074076151</v>
      </c>
    </row>
    <row r="43" spans="1:9" ht="15.75" customHeight="1" x14ac:dyDescent="0.15">
      <c r="A43" s="14">
        <v>43923</v>
      </c>
      <c r="C43" s="1" t="s">
        <v>12</v>
      </c>
      <c r="D43" s="1" t="s">
        <v>23</v>
      </c>
      <c r="E43" s="1">
        <v>1.1045</v>
      </c>
      <c r="F43" s="1">
        <v>1.1073999999999999</v>
      </c>
      <c r="G43" s="11">
        <f t="shared" si="2"/>
        <v>2.8999999999999027E-3</v>
      </c>
      <c r="H43" s="1">
        <v>25</v>
      </c>
      <c r="I43" s="11">
        <f t="shared" si="3"/>
        <v>862.06896551727027</v>
      </c>
    </row>
    <row r="44" spans="1:9" ht="15.75" customHeight="1" x14ac:dyDescent="0.15">
      <c r="A44" s="14">
        <v>43924</v>
      </c>
      <c r="C44" s="1" t="s">
        <v>12</v>
      </c>
      <c r="D44" s="1" t="s">
        <v>24</v>
      </c>
      <c r="E44" s="1">
        <v>1.1042000000000001</v>
      </c>
      <c r="F44" s="1">
        <v>1.1047</v>
      </c>
      <c r="G44" s="11">
        <f t="shared" si="2"/>
        <v>4.9999999999994493E-4</v>
      </c>
      <c r="H44" s="1">
        <v>4</v>
      </c>
      <c r="I44" s="11">
        <f t="shared" si="3"/>
        <v>800.00000000008811</v>
      </c>
    </row>
    <row r="45" spans="1:9" ht="15.75" customHeight="1" x14ac:dyDescent="0.15">
      <c r="A45" s="14">
        <v>43925</v>
      </c>
      <c r="C45" s="1" t="s">
        <v>12</v>
      </c>
      <c r="D45" s="1" t="s">
        <v>24</v>
      </c>
      <c r="E45" s="1">
        <v>1.0894999999999999</v>
      </c>
      <c r="F45" s="1">
        <v>1.0914999999999999</v>
      </c>
      <c r="G45" s="11">
        <f t="shared" si="2"/>
        <v>2.0000000000000018E-3</v>
      </c>
      <c r="H45" s="1">
        <v>0</v>
      </c>
      <c r="I45" s="11">
        <f t="shared" si="3"/>
        <v>0</v>
      </c>
    </row>
    <row r="46" spans="1:9" ht="13" x14ac:dyDescent="0.15">
      <c r="A46" s="14">
        <v>43926</v>
      </c>
      <c r="C46" s="1" t="s">
        <v>12</v>
      </c>
      <c r="D46" s="1" t="s">
        <v>24</v>
      </c>
      <c r="E46" s="1">
        <v>1.0940000000000001</v>
      </c>
      <c r="F46" s="1">
        <v>1.0959000000000001</v>
      </c>
      <c r="G46" s="11">
        <f t="shared" si="2"/>
        <v>1.9000000000000128E-3</v>
      </c>
      <c r="H46" s="1">
        <v>0</v>
      </c>
      <c r="I46" s="11">
        <f t="shared" si="3"/>
        <v>0</v>
      </c>
    </row>
    <row r="47" spans="1:9" ht="13" x14ac:dyDescent="0.15">
      <c r="A47" s="14">
        <v>43927</v>
      </c>
      <c r="C47" s="1" t="s">
        <v>12</v>
      </c>
      <c r="D47" s="1" t="s">
        <v>24</v>
      </c>
      <c r="E47" s="1">
        <v>1.1017999999999999</v>
      </c>
      <c r="F47" s="1">
        <v>1.1024</v>
      </c>
      <c r="G47" s="11">
        <f t="shared" si="2"/>
        <v>6.0000000000015596E-4</v>
      </c>
      <c r="H47" s="1">
        <v>2</v>
      </c>
      <c r="I47" s="11">
        <f t="shared" si="3"/>
        <v>333.33333333324669</v>
      </c>
    </row>
    <row r="48" spans="1:9" ht="13" x14ac:dyDescent="0.15">
      <c r="E48" s="1" t="s">
        <v>25</v>
      </c>
    </row>
    <row r="50" spans="1:10" ht="13" x14ac:dyDescent="0.15">
      <c r="B50" s="12">
        <v>44046</v>
      </c>
      <c r="C50" s="2">
        <v>21</v>
      </c>
    </row>
    <row r="51" spans="1:10" ht="51" x14ac:dyDescent="0.2">
      <c r="A51" s="3" t="s">
        <v>1</v>
      </c>
      <c r="B51" s="2" t="s">
        <v>2</v>
      </c>
      <c r="C51" s="2" t="s">
        <v>3</v>
      </c>
      <c r="D51" s="2" t="s">
        <v>4</v>
      </c>
      <c r="E51" s="4" t="s">
        <v>5</v>
      </c>
      <c r="F51" s="5" t="s">
        <v>6</v>
      </c>
      <c r="G51" s="4" t="s">
        <v>7</v>
      </c>
      <c r="H51" s="6" t="s">
        <v>8</v>
      </c>
      <c r="I51" s="1" t="s">
        <v>9</v>
      </c>
      <c r="J51" s="13" t="s">
        <v>20</v>
      </c>
    </row>
    <row r="52" spans="1:10" ht="13" x14ac:dyDescent="0.15">
      <c r="A52" s="14">
        <v>43831</v>
      </c>
      <c r="C52" s="1" t="s">
        <v>10</v>
      </c>
      <c r="E52" s="1">
        <v>1.1041000000000001</v>
      </c>
      <c r="F52" s="1">
        <v>1.1220000000000001</v>
      </c>
      <c r="G52" s="11">
        <f t="shared" ref="G52:G76" si="4">F52-E52</f>
        <v>1.7900000000000027E-2</v>
      </c>
      <c r="H52" s="1">
        <v>0</v>
      </c>
      <c r="I52" s="11">
        <f t="shared" ref="I52:I76" si="5">(H52*0.01*1)/G52</f>
        <v>0</v>
      </c>
      <c r="J52" s="1" t="s">
        <v>26</v>
      </c>
    </row>
    <row r="53" spans="1:10" ht="13" x14ac:dyDescent="0.15">
      <c r="A53" s="14">
        <v>43832</v>
      </c>
      <c r="C53" s="1" t="s">
        <v>10</v>
      </c>
      <c r="E53" s="1">
        <v>1.1041000000000001</v>
      </c>
      <c r="F53" s="1">
        <v>1.1186</v>
      </c>
      <c r="G53" s="11">
        <f t="shared" si="4"/>
        <v>1.4499999999999957E-2</v>
      </c>
      <c r="H53" s="1">
        <v>0</v>
      </c>
      <c r="I53" s="11">
        <f t="shared" si="5"/>
        <v>0</v>
      </c>
      <c r="J53" s="1" t="s">
        <v>27</v>
      </c>
    </row>
    <row r="54" spans="1:10" ht="13" x14ac:dyDescent="0.15">
      <c r="A54" s="14">
        <v>43833</v>
      </c>
      <c r="C54" s="1" t="s">
        <v>10</v>
      </c>
      <c r="E54" s="1">
        <v>1.1008</v>
      </c>
      <c r="F54" s="1">
        <v>1.1099000000000001</v>
      </c>
      <c r="G54" s="11">
        <f t="shared" si="4"/>
        <v>9.100000000000108E-3</v>
      </c>
      <c r="H54" s="1">
        <v>0</v>
      </c>
      <c r="I54" s="11">
        <f t="shared" si="5"/>
        <v>0</v>
      </c>
      <c r="J54" s="1" t="s">
        <v>28</v>
      </c>
    </row>
    <row r="55" spans="1:10" ht="13" x14ac:dyDescent="0.15">
      <c r="A55" s="14">
        <v>43834</v>
      </c>
      <c r="C55" s="1" t="s">
        <v>10</v>
      </c>
      <c r="E55" s="1">
        <v>1.0912999999999999</v>
      </c>
      <c r="F55" s="1">
        <v>1.1004</v>
      </c>
      <c r="G55" s="11">
        <f t="shared" si="4"/>
        <v>9.100000000000108E-3</v>
      </c>
      <c r="H55" s="1">
        <v>0</v>
      </c>
      <c r="I55" s="11">
        <f t="shared" si="5"/>
        <v>0</v>
      </c>
      <c r="J55" s="1" t="s">
        <v>29</v>
      </c>
    </row>
    <row r="56" spans="1:10" ht="13" x14ac:dyDescent="0.15">
      <c r="A56" s="14">
        <v>43891</v>
      </c>
      <c r="C56" s="1" t="s">
        <v>10</v>
      </c>
      <c r="E56" s="1">
        <v>1.0994999999999999</v>
      </c>
      <c r="F56" s="1">
        <v>1.1122000000000001</v>
      </c>
      <c r="G56" s="11">
        <f t="shared" si="4"/>
        <v>1.2700000000000156E-2</v>
      </c>
      <c r="H56" s="1">
        <v>0</v>
      </c>
      <c r="I56" s="11">
        <f t="shared" si="5"/>
        <v>0</v>
      </c>
      <c r="J56" s="1" t="s">
        <v>30</v>
      </c>
    </row>
    <row r="57" spans="1:10" ht="13" x14ac:dyDescent="0.15">
      <c r="A57" s="14">
        <v>43922</v>
      </c>
      <c r="C57" s="1" t="s">
        <v>10</v>
      </c>
      <c r="E57" s="1">
        <v>1.0934999999999999</v>
      </c>
      <c r="F57" s="1">
        <v>1.1089</v>
      </c>
      <c r="G57" s="11">
        <f t="shared" si="4"/>
        <v>1.540000000000008E-2</v>
      </c>
      <c r="H57" s="1">
        <v>0</v>
      </c>
      <c r="I57" s="11">
        <f t="shared" si="5"/>
        <v>0</v>
      </c>
      <c r="J57" s="1" t="s">
        <v>31</v>
      </c>
    </row>
    <row r="58" spans="1:10" ht="13" x14ac:dyDescent="0.15">
      <c r="A58" s="14">
        <v>43923</v>
      </c>
      <c r="C58" s="1" t="s">
        <v>10</v>
      </c>
      <c r="E58" s="1">
        <v>1.1009</v>
      </c>
      <c r="F58" s="1">
        <v>1.109</v>
      </c>
      <c r="G58" s="11">
        <f t="shared" si="4"/>
        <v>8.0999999999999961E-3</v>
      </c>
      <c r="H58" s="1">
        <v>0</v>
      </c>
      <c r="I58" s="11">
        <f t="shared" si="5"/>
        <v>0</v>
      </c>
      <c r="J58" s="1" t="s">
        <v>32</v>
      </c>
    </row>
    <row r="59" spans="1:10" ht="13" x14ac:dyDescent="0.15">
      <c r="A59" s="14">
        <v>43924</v>
      </c>
      <c r="C59" s="1" t="s">
        <v>10</v>
      </c>
      <c r="E59" s="1">
        <v>1.0944</v>
      </c>
      <c r="F59" s="1">
        <v>1.1164000000000001</v>
      </c>
      <c r="G59" s="11">
        <f t="shared" si="4"/>
        <v>2.200000000000002E-2</v>
      </c>
      <c r="H59" s="1">
        <v>0</v>
      </c>
      <c r="I59" s="11">
        <f t="shared" si="5"/>
        <v>0</v>
      </c>
      <c r="J59" s="1" t="s">
        <v>33</v>
      </c>
    </row>
    <row r="60" spans="1:10" ht="13" x14ac:dyDescent="0.15">
      <c r="A60" s="1" t="s">
        <v>21</v>
      </c>
      <c r="C60" s="1" t="s">
        <v>10</v>
      </c>
      <c r="E60" s="1">
        <v>1.0946</v>
      </c>
      <c r="F60" s="1">
        <v>1.1096999999999999</v>
      </c>
      <c r="G60" s="11">
        <f t="shared" si="4"/>
        <v>1.5099999999999891E-2</v>
      </c>
      <c r="H60" s="1">
        <v>0</v>
      </c>
      <c r="I60" s="11">
        <f t="shared" si="5"/>
        <v>0</v>
      </c>
      <c r="J60" s="1" t="s">
        <v>34</v>
      </c>
    </row>
    <row r="61" spans="1:10" ht="13" x14ac:dyDescent="0.15">
      <c r="A61" s="1" t="s">
        <v>22</v>
      </c>
      <c r="C61" s="1" t="s">
        <v>10</v>
      </c>
      <c r="E61" s="1">
        <v>1.0900000000000001</v>
      </c>
      <c r="F61" s="1">
        <v>1.1129</v>
      </c>
      <c r="G61" s="11">
        <f t="shared" si="4"/>
        <v>2.289999999999992E-2</v>
      </c>
      <c r="H61" s="1">
        <v>0</v>
      </c>
      <c r="I61" s="11">
        <f t="shared" si="5"/>
        <v>0</v>
      </c>
      <c r="J61" s="1" t="s">
        <v>35</v>
      </c>
    </row>
    <row r="62" spans="1:10" ht="13" x14ac:dyDescent="0.15">
      <c r="A62" s="14">
        <v>43831</v>
      </c>
      <c r="C62" s="1" t="s">
        <v>12</v>
      </c>
      <c r="D62" s="1" t="s">
        <v>23</v>
      </c>
      <c r="E62" s="1">
        <v>1.0976999999999999</v>
      </c>
      <c r="F62" s="1">
        <v>1.1231</v>
      </c>
      <c r="G62" s="11">
        <f t="shared" si="4"/>
        <v>2.5400000000000089E-2</v>
      </c>
      <c r="H62" s="1">
        <v>0</v>
      </c>
      <c r="I62" s="11">
        <f t="shared" si="5"/>
        <v>0</v>
      </c>
    </row>
    <row r="63" spans="1:10" ht="13" x14ac:dyDescent="0.15">
      <c r="A63" s="14">
        <v>43832</v>
      </c>
      <c r="C63" s="1" t="s">
        <v>12</v>
      </c>
      <c r="D63" s="1" t="s">
        <v>23</v>
      </c>
      <c r="E63" s="1">
        <v>1.0972</v>
      </c>
      <c r="F63" s="1">
        <v>1.1298999999999999</v>
      </c>
      <c r="G63" s="11">
        <f t="shared" si="4"/>
        <v>3.2699999999999951E-2</v>
      </c>
      <c r="H63" s="1">
        <v>0</v>
      </c>
      <c r="I63" s="11">
        <f t="shared" si="5"/>
        <v>0</v>
      </c>
    </row>
    <row r="64" spans="1:10" ht="13" x14ac:dyDescent="0.15">
      <c r="A64" s="14">
        <v>43833</v>
      </c>
      <c r="C64" s="1" t="s">
        <v>12</v>
      </c>
      <c r="D64" s="1" t="s">
        <v>23</v>
      </c>
      <c r="E64" s="1">
        <v>1.0935999999999999</v>
      </c>
      <c r="F64" s="1">
        <v>1.1183000000000001</v>
      </c>
      <c r="G64" s="11">
        <f t="shared" si="4"/>
        <v>2.4700000000000166E-2</v>
      </c>
      <c r="H64" s="1">
        <v>0</v>
      </c>
      <c r="I64" s="11">
        <f t="shared" si="5"/>
        <v>0</v>
      </c>
    </row>
    <row r="65" spans="1:11" ht="13" x14ac:dyDescent="0.15">
      <c r="A65" s="14">
        <v>43834</v>
      </c>
      <c r="C65" s="1" t="s">
        <v>12</v>
      </c>
      <c r="D65" s="1" t="s">
        <v>24</v>
      </c>
      <c r="E65" s="1">
        <v>1.0919000000000001</v>
      </c>
      <c r="F65" s="1">
        <v>1.1135999999999999</v>
      </c>
      <c r="G65" s="11">
        <f t="shared" si="4"/>
        <v>2.1699999999999831E-2</v>
      </c>
      <c r="H65" s="1">
        <v>0</v>
      </c>
      <c r="I65" s="11">
        <f t="shared" si="5"/>
        <v>0</v>
      </c>
      <c r="J65" s="1" t="s">
        <v>36</v>
      </c>
    </row>
    <row r="66" spans="1:11" ht="13" x14ac:dyDescent="0.15">
      <c r="A66" s="14">
        <v>43862</v>
      </c>
      <c r="C66" s="1" t="s">
        <v>12</v>
      </c>
      <c r="D66" s="1" t="s">
        <v>23</v>
      </c>
      <c r="E66" s="1">
        <v>1.1037999999999999</v>
      </c>
      <c r="F66" s="1">
        <v>1.1214</v>
      </c>
      <c r="G66" s="11">
        <f t="shared" si="4"/>
        <v>1.760000000000006E-2</v>
      </c>
      <c r="H66" s="1">
        <v>0</v>
      </c>
      <c r="I66" s="11">
        <f t="shared" si="5"/>
        <v>0</v>
      </c>
      <c r="J66" s="1" t="s">
        <v>37</v>
      </c>
    </row>
    <row r="67" spans="1:11" ht="13" x14ac:dyDescent="0.15">
      <c r="A67" s="14">
        <v>43863</v>
      </c>
      <c r="C67" s="1" t="s">
        <v>12</v>
      </c>
      <c r="D67" s="1" t="s">
        <v>24</v>
      </c>
      <c r="E67" s="1">
        <v>1.0863</v>
      </c>
      <c r="F67" s="1">
        <v>1.0923</v>
      </c>
      <c r="G67" s="11">
        <f t="shared" si="4"/>
        <v>6.0000000000000053E-3</v>
      </c>
      <c r="H67" s="1">
        <v>0</v>
      </c>
      <c r="I67" s="11">
        <f t="shared" si="5"/>
        <v>0</v>
      </c>
      <c r="J67" s="1" t="s">
        <v>38</v>
      </c>
    </row>
    <row r="68" spans="1:11" ht="13" x14ac:dyDescent="0.15">
      <c r="A68" s="14">
        <v>43891</v>
      </c>
      <c r="C68" s="1" t="s">
        <v>12</v>
      </c>
      <c r="D68" s="1" t="s">
        <v>24</v>
      </c>
      <c r="E68" s="1">
        <v>1.1014999999999999</v>
      </c>
      <c r="F68" s="1">
        <v>1.1085</v>
      </c>
      <c r="G68" s="11">
        <f t="shared" si="4"/>
        <v>7.0000000000001172E-3</v>
      </c>
      <c r="H68" s="1">
        <v>0</v>
      </c>
      <c r="I68" s="11">
        <f t="shared" si="5"/>
        <v>0</v>
      </c>
      <c r="J68" s="1" t="s">
        <v>39</v>
      </c>
    </row>
    <row r="69" spans="1:11" ht="13" x14ac:dyDescent="0.15">
      <c r="A69" s="14">
        <v>43892</v>
      </c>
      <c r="C69" s="1" t="s">
        <v>12</v>
      </c>
      <c r="D69" s="1" t="s">
        <v>24</v>
      </c>
      <c r="E69" s="1">
        <v>1.0981000000000001</v>
      </c>
      <c r="F69" s="1">
        <v>1.1169</v>
      </c>
      <c r="G69" s="11">
        <f t="shared" si="4"/>
        <v>1.8799999999999928E-2</v>
      </c>
      <c r="H69" s="1">
        <v>0</v>
      </c>
      <c r="I69" s="11">
        <f t="shared" si="5"/>
        <v>0</v>
      </c>
      <c r="J69" s="1" t="s">
        <v>40</v>
      </c>
    </row>
    <row r="70" spans="1:11" ht="13" x14ac:dyDescent="0.15">
      <c r="A70" s="14">
        <v>43893</v>
      </c>
      <c r="C70" s="1" t="s">
        <v>12</v>
      </c>
      <c r="D70" s="1" t="s">
        <v>24</v>
      </c>
      <c r="E70" s="1">
        <v>1.1003000000000001</v>
      </c>
      <c r="F70" s="1">
        <v>1.1359999999999999</v>
      </c>
      <c r="G70" s="11">
        <f t="shared" si="4"/>
        <v>3.5699999999999843E-2</v>
      </c>
      <c r="H70" s="1">
        <v>0</v>
      </c>
      <c r="I70" s="11">
        <f t="shared" si="5"/>
        <v>0</v>
      </c>
      <c r="J70" s="1" t="s">
        <v>41</v>
      </c>
    </row>
    <row r="71" spans="1:11" ht="13" x14ac:dyDescent="0.15">
      <c r="A71" s="14">
        <v>43922</v>
      </c>
      <c r="C71" s="1" t="s">
        <v>12</v>
      </c>
      <c r="D71" s="1" t="s">
        <v>23</v>
      </c>
      <c r="E71" s="1">
        <v>1.0945</v>
      </c>
      <c r="F71" s="1">
        <v>1.1174999999999999</v>
      </c>
      <c r="G71" s="11">
        <f t="shared" si="4"/>
        <v>2.2999999999999909E-2</v>
      </c>
      <c r="H71" s="1">
        <v>0</v>
      </c>
      <c r="I71" s="11">
        <f t="shared" si="5"/>
        <v>0</v>
      </c>
      <c r="J71" s="1" t="s">
        <v>42</v>
      </c>
    </row>
    <row r="72" spans="1:11" ht="13" x14ac:dyDescent="0.15">
      <c r="A72" s="14">
        <v>43923</v>
      </c>
      <c r="C72" s="1" t="s">
        <v>12</v>
      </c>
      <c r="D72" s="1" t="s">
        <v>23</v>
      </c>
      <c r="E72" s="1">
        <v>1.0933999999999999</v>
      </c>
      <c r="F72" s="1">
        <v>1.1182000000000001</v>
      </c>
      <c r="G72" s="11">
        <f t="shared" si="4"/>
        <v>2.4800000000000155E-2</v>
      </c>
      <c r="H72" s="1">
        <v>0</v>
      </c>
      <c r="I72" s="11">
        <f t="shared" si="5"/>
        <v>0</v>
      </c>
      <c r="J72" s="1" t="s">
        <v>43</v>
      </c>
    </row>
    <row r="73" spans="1:11" ht="13" x14ac:dyDescent="0.15">
      <c r="A73" s="14">
        <v>43924</v>
      </c>
      <c r="C73" s="1" t="s">
        <v>12</v>
      </c>
      <c r="D73" s="1" t="s">
        <v>24</v>
      </c>
      <c r="E73" s="1">
        <v>1.0944</v>
      </c>
      <c r="F73" s="1">
        <v>1.1100000000000001</v>
      </c>
      <c r="G73" s="11">
        <f t="shared" si="4"/>
        <v>1.5600000000000058E-2</v>
      </c>
      <c r="H73" s="1">
        <v>0</v>
      </c>
      <c r="I73" s="11">
        <f t="shared" si="5"/>
        <v>0</v>
      </c>
      <c r="J73" s="1" t="s">
        <v>17</v>
      </c>
    </row>
    <row r="74" spans="1:11" ht="13" x14ac:dyDescent="0.15">
      <c r="A74" s="14">
        <v>43925</v>
      </c>
      <c r="C74" s="1" t="s">
        <v>12</v>
      </c>
      <c r="D74" s="1" t="s">
        <v>24</v>
      </c>
      <c r="E74" s="1">
        <v>1.1026</v>
      </c>
      <c r="F74" s="1">
        <v>1.1226</v>
      </c>
      <c r="G74" s="11">
        <f t="shared" si="4"/>
        <v>2.0000000000000018E-2</v>
      </c>
      <c r="H74" s="1">
        <v>0</v>
      </c>
      <c r="I74" s="11">
        <f t="shared" si="5"/>
        <v>0</v>
      </c>
      <c r="J74" s="1" t="s">
        <v>18</v>
      </c>
    </row>
    <row r="75" spans="1:11" ht="13" x14ac:dyDescent="0.15">
      <c r="A75" s="14">
        <v>43926</v>
      </c>
      <c r="C75" s="1" t="s">
        <v>12</v>
      </c>
      <c r="D75" s="1" t="s">
        <v>24</v>
      </c>
      <c r="E75" s="1">
        <v>1.0944</v>
      </c>
      <c r="F75" s="1">
        <v>1.0944</v>
      </c>
      <c r="G75" s="11">
        <f t="shared" si="4"/>
        <v>0</v>
      </c>
      <c r="H75" s="1">
        <v>0</v>
      </c>
      <c r="I75" s="11" t="e">
        <f t="shared" si="5"/>
        <v>#DIV/0!</v>
      </c>
      <c r="J75" s="1" t="s">
        <v>44</v>
      </c>
      <c r="K75" s="1" t="s">
        <v>45</v>
      </c>
    </row>
    <row r="76" spans="1:11" ht="13" x14ac:dyDescent="0.15">
      <c r="A76" s="14">
        <v>43927</v>
      </c>
      <c r="C76" s="1" t="s">
        <v>12</v>
      </c>
      <c r="D76" s="1" t="s">
        <v>24</v>
      </c>
      <c r="E76" s="1">
        <v>1.1029</v>
      </c>
      <c r="F76" s="1">
        <v>1.1109</v>
      </c>
      <c r="G76" s="11">
        <f t="shared" si="4"/>
        <v>8.0000000000000071E-3</v>
      </c>
      <c r="H76" s="1">
        <v>0</v>
      </c>
      <c r="I76" s="11">
        <f t="shared" si="5"/>
        <v>0</v>
      </c>
      <c r="J76" s="1" t="s">
        <v>46</v>
      </c>
    </row>
    <row r="77" spans="1:11" ht="13" x14ac:dyDescent="0.15">
      <c r="E77" s="1" t="s">
        <v>25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J52"/>
  <sheetViews>
    <sheetView workbookViewId="0">
      <selection activeCell="I20" sqref="I20:I29"/>
    </sheetView>
  </sheetViews>
  <sheetFormatPr baseColWidth="10" defaultColWidth="14.5" defaultRowHeight="15.75" customHeight="1" x14ac:dyDescent="0.15"/>
  <cols>
    <col min="4" max="4" width="18" customWidth="1"/>
  </cols>
  <sheetData>
    <row r="2" spans="1:10" ht="15.75" customHeight="1" x14ac:dyDescent="0.15">
      <c r="A2" s="1" t="s">
        <v>47</v>
      </c>
    </row>
    <row r="3" spans="1:10" ht="15.75" customHeight="1" x14ac:dyDescent="0.15">
      <c r="A3" s="1" t="s">
        <v>48</v>
      </c>
    </row>
    <row r="5" spans="1:10" ht="15.75" customHeight="1" x14ac:dyDescent="0.15">
      <c r="A5" s="15">
        <v>44040</v>
      </c>
    </row>
    <row r="6" spans="1:10" ht="15.75" customHeight="1" x14ac:dyDescent="0.15">
      <c r="A6" s="16" t="s">
        <v>49</v>
      </c>
    </row>
    <row r="8" spans="1:10" ht="15.75" customHeight="1" x14ac:dyDescent="0.15">
      <c r="A8" s="13" t="s">
        <v>50</v>
      </c>
      <c r="E8" s="1" t="s">
        <v>51</v>
      </c>
    </row>
    <row r="9" spans="1:10" ht="15.75" customHeight="1" x14ac:dyDescent="0.15">
      <c r="A9" s="1" t="s">
        <v>52</v>
      </c>
      <c r="B9" s="1" t="s">
        <v>53</v>
      </c>
      <c r="C9" s="1" t="s">
        <v>54</v>
      </c>
      <c r="D9" s="1" t="s">
        <v>55</v>
      </c>
      <c r="E9" s="1" t="s">
        <v>56</v>
      </c>
      <c r="F9" s="1" t="s">
        <v>57</v>
      </c>
      <c r="G9" s="1" t="s">
        <v>58</v>
      </c>
      <c r="H9" s="1" t="s">
        <v>59</v>
      </c>
      <c r="I9" s="1" t="s">
        <v>60</v>
      </c>
      <c r="J9" s="1" t="s">
        <v>61</v>
      </c>
    </row>
    <row r="10" spans="1:10" ht="15.75" customHeight="1" x14ac:dyDescent="0.15">
      <c r="A10" s="1" t="s">
        <v>62</v>
      </c>
      <c r="B10" s="1">
        <v>2.7280000000000002</v>
      </c>
      <c r="C10" s="1">
        <v>2.7309000000000001</v>
      </c>
      <c r="D10" s="11">
        <f t="shared" ref="D10:D29" si="0">C10-B10</f>
        <v>2.8999999999999027E-3</v>
      </c>
      <c r="E10" s="1">
        <v>0</v>
      </c>
      <c r="G10" s="11">
        <f t="shared" ref="G10:G29" si="1">AVERAGE(E10:F10)</f>
        <v>0</v>
      </c>
      <c r="H10" s="1">
        <v>1</v>
      </c>
      <c r="I10" s="11">
        <f t="shared" ref="I10:I29" si="2">SUM(G10/0.1*H10)/D10</f>
        <v>0</v>
      </c>
    </row>
    <row r="11" spans="1:10" ht="15.75" customHeight="1" x14ac:dyDescent="0.15">
      <c r="A11" s="1" t="s">
        <v>63</v>
      </c>
      <c r="B11" s="1">
        <v>2.7256</v>
      </c>
      <c r="C11" s="1">
        <v>2.7273999999999998</v>
      </c>
      <c r="D11" s="11">
        <f t="shared" si="0"/>
        <v>1.7999999999998018E-3</v>
      </c>
      <c r="E11" s="1">
        <v>0</v>
      </c>
      <c r="G11" s="11">
        <f t="shared" si="1"/>
        <v>0</v>
      </c>
      <c r="H11" s="1">
        <v>1</v>
      </c>
      <c r="I11" s="11">
        <f t="shared" si="2"/>
        <v>0</v>
      </c>
      <c r="J11" s="13" t="s">
        <v>64</v>
      </c>
    </row>
    <row r="12" spans="1:10" ht="15.75" customHeight="1" x14ac:dyDescent="0.15">
      <c r="A12" s="1" t="s">
        <v>65</v>
      </c>
      <c r="B12" s="1">
        <v>2.7309999999999999</v>
      </c>
      <c r="C12" s="1">
        <v>2.7376</v>
      </c>
      <c r="D12" s="11">
        <f t="shared" si="0"/>
        <v>6.6000000000001613E-3</v>
      </c>
      <c r="E12" s="1">
        <v>0</v>
      </c>
      <c r="G12" s="11">
        <f t="shared" si="1"/>
        <v>0</v>
      </c>
      <c r="H12" s="1">
        <v>1</v>
      </c>
      <c r="I12" s="11">
        <f t="shared" si="2"/>
        <v>0</v>
      </c>
      <c r="J12" s="13" t="s">
        <v>66</v>
      </c>
    </row>
    <row r="13" spans="1:10" ht="15.75" customHeight="1" x14ac:dyDescent="0.15">
      <c r="A13" s="1" t="s">
        <v>67</v>
      </c>
      <c r="B13" s="1">
        <v>2.6970999999999998</v>
      </c>
      <c r="C13" s="1">
        <v>2.6987000000000001</v>
      </c>
      <c r="D13" s="11">
        <f t="shared" si="0"/>
        <v>1.6000000000002679E-3</v>
      </c>
      <c r="E13" s="1">
        <v>0</v>
      </c>
      <c r="G13" s="11">
        <f t="shared" si="1"/>
        <v>0</v>
      </c>
      <c r="H13" s="1">
        <v>1</v>
      </c>
      <c r="I13" s="11">
        <f t="shared" si="2"/>
        <v>0</v>
      </c>
    </row>
    <row r="14" spans="1:10" ht="15.75" customHeight="1" x14ac:dyDescent="0.15">
      <c r="A14" s="1" t="s">
        <v>21</v>
      </c>
      <c r="B14" s="1">
        <v>2.7288000000000001</v>
      </c>
      <c r="C14" s="1">
        <v>2.7319</v>
      </c>
      <c r="D14" s="11">
        <f t="shared" si="0"/>
        <v>3.0999999999998806E-3</v>
      </c>
      <c r="E14" s="1">
        <v>0</v>
      </c>
      <c r="G14" s="11">
        <f t="shared" si="1"/>
        <v>0</v>
      </c>
      <c r="H14" s="1">
        <v>1</v>
      </c>
      <c r="I14" s="11">
        <f t="shared" si="2"/>
        <v>0</v>
      </c>
    </row>
    <row r="15" spans="1:10" ht="15.75" customHeight="1" x14ac:dyDescent="0.15">
      <c r="A15" s="1" t="s">
        <v>68</v>
      </c>
      <c r="B15" s="1">
        <v>2.7313999999999998</v>
      </c>
      <c r="C15" s="1">
        <v>2.7364000000000002</v>
      </c>
      <c r="D15" s="11">
        <f t="shared" si="0"/>
        <v>5.0000000000003375E-3</v>
      </c>
      <c r="E15" s="1">
        <v>0</v>
      </c>
      <c r="G15" s="11">
        <f t="shared" si="1"/>
        <v>0</v>
      </c>
      <c r="H15" s="1">
        <v>1</v>
      </c>
      <c r="I15" s="11">
        <f t="shared" si="2"/>
        <v>0</v>
      </c>
      <c r="J15" s="13" t="s">
        <v>69</v>
      </c>
    </row>
    <row r="16" spans="1:10" ht="15.75" customHeight="1" x14ac:dyDescent="0.15">
      <c r="A16" s="1" t="s">
        <v>70</v>
      </c>
      <c r="B16" s="1">
        <v>2.7027999999999999</v>
      </c>
      <c r="C16" s="1">
        <v>2.7143000000000002</v>
      </c>
      <c r="D16" s="11">
        <f t="shared" si="0"/>
        <v>1.1500000000000288E-2</v>
      </c>
      <c r="E16" s="1">
        <v>0</v>
      </c>
      <c r="G16" s="11">
        <f t="shared" si="1"/>
        <v>0</v>
      </c>
      <c r="H16" s="1">
        <v>1</v>
      </c>
      <c r="I16" s="11">
        <f t="shared" si="2"/>
        <v>0</v>
      </c>
      <c r="J16" s="13" t="s">
        <v>71</v>
      </c>
    </row>
    <row r="17" spans="1:10" ht="15.75" customHeight="1" x14ac:dyDescent="0.15">
      <c r="A17" s="1" t="s">
        <v>72</v>
      </c>
      <c r="B17" s="1">
        <v>2.7364999999999999</v>
      </c>
      <c r="C17" s="1">
        <v>2.7383999999999999</v>
      </c>
      <c r="D17" s="11">
        <f t="shared" si="0"/>
        <v>1.9000000000000128E-3</v>
      </c>
      <c r="E17" s="1">
        <v>0</v>
      </c>
      <c r="G17" s="11">
        <f t="shared" si="1"/>
        <v>0</v>
      </c>
      <c r="H17" s="1">
        <v>1</v>
      </c>
      <c r="I17" s="11">
        <f t="shared" si="2"/>
        <v>0</v>
      </c>
    </row>
    <row r="18" spans="1:10" ht="15.75" customHeight="1" x14ac:dyDescent="0.15">
      <c r="A18" s="1" t="s">
        <v>73</v>
      </c>
      <c r="B18" s="1">
        <v>2.7399</v>
      </c>
      <c r="C18" s="1">
        <v>2.7570999999999999</v>
      </c>
      <c r="D18" s="11">
        <f t="shared" si="0"/>
        <v>1.7199999999999882E-2</v>
      </c>
      <c r="E18" s="1">
        <v>0</v>
      </c>
      <c r="G18" s="11">
        <f t="shared" si="1"/>
        <v>0</v>
      </c>
      <c r="H18" s="1">
        <v>1</v>
      </c>
      <c r="I18" s="11">
        <f t="shared" si="2"/>
        <v>0</v>
      </c>
    </row>
    <row r="19" spans="1:10" ht="15.75" customHeight="1" x14ac:dyDescent="0.15">
      <c r="A19" s="1" t="s">
        <v>22</v>
      </c>
      <c r="B19" s="1">
        <v>2.7233000000000001</v>
      </c>
      <c r="C19" s="1">
        <v>2.7341000000000002</v>
      </c>
      <c r="D19" s="11">
        <f t="shared" si="0"/>
        <v>1.0800000000000143E-2</v>
      </c>
      <c r="E19" s="1">
        <v>0</v>
      </c>
      <c r="G19" s="11">
        <f t="shared" si="1"/>
        <v>0</v>
      </c>
      <c r="H19" s="1">
        <v>1</v>
      </c>
      <c r="I19" s="11">
        <f t="shared" si="2"/>
        <v>0</v>
      </c>
    </row>
    <row r="20" spans="1:10" ht="15.75" customHeight="1" x14ac:dyDescent="0.15">
      <c r="A20" s="1" t="s">
        <v>74</v>
      </c>
      <c r="B20" s="1">
        <v>2.7261000000000002</v>
      </c>
      <c r="C20" s="1">
        <v>2.7317</v>
      </c>
      <c r="D20" s="11">
        <f t="shared" si="0"/>
        <v>5.5999999999998273E-3</v>
      </c>
      <c r="E20" s="1">
        <v>99</v>
      </c>
      <c r="G20" s="11">
        <f t="shared" si="1"/>
        <v>99</v>
      </c>
      <c r="H20" s="1">
        <v>1</v>
      </c>
      <c r="I20" s="11">
        <f t="shared" si="2"/>
        <v>176785.71428571973</v>
      </c>
    </row>
    <row r="21" spans="1:10" ht="15.75" customHeight="1" x14ac:dyDescent="0.15">
      <c r="A21" s="1" t="s">
        <v>75</v>
      </c>
      <c r="B21" s="1">
        <v>2.6998000000000002</v>
      </c>
      <c r="C21" s="1">
        <v>2.7035999999999998</v>
      </c>
      <c r="D21" s="11">
        <f t="shared" si="0"/>
        <v>3.7999999999995815E-3</v>
      </c>
      <c r="E21" s="1">
        <v>883</v>
      </c>
      <c r="G21" s="11">
        <f t="shared" si="1"/>
        <v>883</v>
      </c>
      <c r="H21" s="1">
        <v>1</v>
      </c>
      <c r="I21" s="11">
        <f t="shared" si="2"/>
        <v>2323684.2105265716</v>
      </c>
    </row>
    <row r="22" spans="1:10" ht="15.75" customHeight="1" x14ac:dyDescent="0.15">
      <c r="A22" s="1" t="s">
        <v>76</v>
      </c>
      <c r="B22" s="1">
        <v>2.7168999999999999</v>
      </c>
      <c r="C22" s="1">
        <v>2.7189000000000001</v>
      </c>
      <c r="D22" s="11">
        <f t="shared" si="0"/>
        <v>2.0000000000002238E-3</v>
      </c>
      <c r="E22" s="1">
        <v>108</v>
      </c>
      <c r="G22" s="11">
        <f t="shared" si="1"/>
        <v>108</v>
      </c>
      <c r="H22" s="1">
        <v>1</v>
      </c>
      <c r="I22" s="11">
        <f t="shared" si="2"/>
        <v>539999.99999993958</v>
      </c>
    </row>
    <row r="23" spans="1:10" ht="15.75" customHeight="1" x14ac:dyDescent="0.15">
      <c r="A23" s="1" t="s">
        <v>77</v>
      </c>
      <c r="B23" s="1">
        <v>2.7082000000000002</v>
      </c>
      <c r="C23" s="1">
        <v>2.7092999999999998</v>
      </c>
      <c r="D23" s="11">
        <f t="shared" si="0"/>
        <v>1.0999999999996568E-3</v>
      </c>
      <c r="E23" s="1">
        <v>3</v>
      </c>
      <c r="G23" s="11">
        <f t="shared" si="1"/>
        <v>3</v>
      </c>
      <c r="H23" s="1">
        <v>1</v>
      </c>
      <c r="I23" s="11">
        <f t="shared" si="2"/>
        <v>27272.727272735781</v>
      </c>
    </row>
    <row r="24" spans="1:10" ht="15.75" customHeight="1" x14ac:dyDescent="0.15">
      <c r="A24" s="1" t="s">
        <v>78</v>
      </c>
      <c r="B24" s="1">
        <v>2.7145999999999999</v>
      </c>
      <c r="C24" s="1">
        <v>2.7162000000000002</v>
      </c>
      <c r="D24" s="11">
        <f t="shared" si="0"/>
        <v>1.6000000000002679E-3</v>
      </c>
      <c r="E24" s="1">
        <v>1</v>
      </c>
      <c r="G24" s="11">
        <f t="shared" si="1"/>
        <v>1</v>
      </c>
      <c r="H24" s="1">
        <v>1</v>
      </c>
      <c r="I24" s="11">
        <f t="shared" si="2"/>
        <v>6249.9999999989532</v>
      </c>
    </row>
    <row r="25" spans="1:10" ht="15.75" customHeight="1" x14ac:dyDescent="0.15">
      <c r="A25" s="1" t="s">
        <v>79</v>
      </c>
      <c r="B25" s="1">
        <v>2.7050999999999998</v>
      </c>
      <c r="C25" s="1">
        <v>2.7172999999999998</v>
      </c>
      <c r="D25" s="11">
        <f t="shared" si="0"/>
        <v>1.2199999999999989E-2</v>
      </c>
      <c r="E25" s="1">
        <v>623</v>
      </c>
      <c r="G25" s="11">
        <f t="shared" si="1"/>
        <v>623</v>
      </c>
      <c r="H25" s="1">
        <v>1</v>
      </c>
      <c r="I25" s="11">
        <f t="shared" si="2"/>
        <v>510655.73770491849</v>
      </c>
    </row>
    <row r="26" spans="1:10" ht="15.75" customHeight="1" x14ac:dyDescent="0.15">
      <c r="A26" s="1" t="s">
        <v>80</v>
      </c>
      <c r="B26" s="1">
        <v>2.7256</v>
      </c>
      <c r="C26" s="1">
        <v>2.7288999999999999</v>
      </c>
      <c r="D26" s="11">
        <f t="shared" si="0"/>
        <v>3.2999999999998586E-3</v>
      </c>
      <c r="E26" s="1">
        <v>40</v>
      </c>
      <c r="G26" s="11">
        <f t="shared" si="1"/>
        <v>40</v>
      </c>
      <c r="H26" s="1">
        <v>1</v>
      </c>
      <c r="I26" s="11">
        <f t="shared" si="2"/>
        <v>121212.12121212641</v>
      </c>
    </row>
    <row r="27" spans="1:10" ht="15.75" customHeight="1" x14ac:dyDescent="0.15">
      <c r="A27" s="1" t="s">
        <v>81</v>
      </c>
      <c r="B27" s="1">
        <v>2.7197</v>
      </c>
      <c r="C27" s="1">
        <v>2.7237</v>
      </c>
      <c r="D27" s="11">
        <f t="shared" si="0"/>
        <v>4.0000000000000036E-3</v>
      </c>
      <c r="E27" s="1">
        <v>122</v>
      </c>
      <c r="G27" s="11">
        <f t="shared" si="1"/>
        <v>122</v>
      </c>
      <c r="H27" s="1">
        <v>1</v>
      </c>
      <c r="I27" s="11">
        <f t="shared" si="2"/>
        <v>304999.99999999971</v>
      </c>
    </row>
    <row r="28" spans="1:10" ht="15.75" customHeight="1" x14ac:dyDescent="0.15">
      <c r="A28" s="1" t="s">
        <v>82</v>
      </c>
      <c r="B28" s="1">
        <v>2.7014999999999998</v>
      </c>
      <c r="C28" s="1">
        <v>2.7105999999999999</v>
      </c>
      <c r="D28" s="11">
        <f t="shared" si="0"/>
        <v>9.100000000000108E-3</v>
      </c>
      <c r="E28" s="1">
        <v>209</v>
      </c>
      <c r="G28" s="11">
        <f t="shared" si="1"/>
        <v>209</v>
      </c>
      <c r="H28" s="1">
        <v>1</v>
      </c>
      <c r="I28" s="11">
        <f t="shared" si="2"/>
        <v>229670.32967032696</v>
      </c>
    </row>
    <row r="29" spans="1:10" ht="15.75" customHeight="1" x14ac:dyDescent="0.15">
      <c r="A29" s="1" t="s">
        <v>83</v>
      </c>
      <c r="B29" s="1">
        <v>2.7309000000000001</v>
      </c>
      <c r="C29" s="1">
        <v>2.7309999999999999</v>
      </c>
      <c r="D29" s="11">
        <f t="shared" si="0"/>
        <v>9.9999999999766942E-5</v>
      </c>
      <c r="E29" s="1">
        <v>2</v>
      </c>
      <c r="G29" s="11">
        <f t="shared" si="1"/>
        <v>2</v>
      </c>
      <c r="H29" s="1">
        <v>1</v>
      </c>
      <c r="I29" s="11">
        <f t="shared" si="2"/>
        <v>200000.00000046613</v>
      </c>
    </row>
    <row r="31" spans="1:10" ht="15.75" customHeight="1" x14ac:dyDescent="0.15">
      <c r="A31" s="13" t="s">
        <v>84</v>
      </c>
      <c r="E31" s="1" t="s">
        <v>51</v>
      </c>
    </row>
    <row r="32" spans="1:10" ht="15.75" customHeight="1" x14ac:dyDescent="0.15">
      <c r="A32" s="1" t="s">
        <v>52</v>
      </c>
      <c r="B32" s="1" t="s">
        <v>53</v>
      </c>
      <c r="C32" s="1" t="s">
        <v>54</v>
      </c>
      <c r="D32" s="1" t="s">
        <v>55</v>
      </c>
      <c r="E32" s="1" t="s">
        <v>56</v>
      </c>
      <c r="F32" s="1" t="s">
        <v>57</v>
      </c>
      <c r="G32" s="1" t="s">
        <v>58</v>
      </c>
      <c r="H32" s="1" t="s">
        <v>59</v>
      </c>
      <c r="I32" s="1" t="s">
        <v>60</v>
      </c>
      <c r="J32" s="1" t="s">
        <v>61</v>
      </c>
    </row>
    <row r="33" spans="1:10" ht="15.75" customHeight="1" x14ac:dyDescent="0.15">
      <c r="A33" s="1" t="s">
        <v>62</v>
      </c>
      <c r="B33" s="1">
        <v>2.7160000000000002</v>
      </c>
      <c r="C33" s="1">
        <v>2.7238000000000002</v>
      </c>
      <c r="D33" s="11">
        <f t="shared" ref="D33:D52" si="3">C33-B33</f>
        <v>7.8000000000000291E-3</v>
      </c>
      <c r="E33" s="1">
        <v>0</v>
      </c>
      <c r="G33" s="11">
        <f t="shared" ref="G33:G52" si="4">AVERAGE(E33:F33)</f>
        <v>0</v>
      </c>
      <c r="H33" s="1">
        <v>1</v>
      </c>
      <c r="I33" s="11">
        <f t="shared" ref="I33:I43" si="5">SUM((G33/0.1*H33)/D33)</f>
        <v>0</v>
      </c>
      <c r="J33" s="13" t="s">
        <v>85</v>
      </c>
    </row>
    <row r="34" spans="1:10" ht="15.75" customHeight="1" x14ac:dyDescent="0.15">
      <c r="A34" s="1" t="s">
        <v>63</v>
      </c>
      <c r="B34" s="1">
        <v>2.7225000000000001</v>
      </c>
      <c r="C34" s="1">
        <v>2.7368000000000001</v>
      </c>
      <c r="D34" s="11">
        <f t="shared" si="3"/>
        <v>1.4299999999999979E-2</v>
      </c>
      <c r="E34" s="1">
        <v>0</v>
      </c>
      <c r="G34" s="11">
        <f t="shared" si="4"/>
        <v>0</v>
      </c>
      <c r="H34" s="1">
        <v>1</v>
      </c>
      <c r="I34" s="11">
        <f t="shared" si="5"/>
        <v>0</v>
      </c>
      <c r="J34" s="13" t="s">
        <v>64</v>
      </c>
    </row>
    <row r="35" spans="1:10" ht="15.75" customHeight="1" x14ac:dyDescent="0.15">
      <c r="A35" s="1" t="s">
        <v>65</v>
      </c>
      <c r="B35" s="1">
        <v>2.7311999999999999</v>
      </c>
      <c r="C35" s="1">
        <v>2.7378</v>
      </c>
      <c r="D35" s="11">
        <f t="shared" si="3"/>
        <v>6.6000000000001613E-3</v>
      </c>
      <c r="E35" s="1">
        <v>0</v>
      </c>
      <c r="G35" s="11">
        <f t="shared" si="4"/>
        <v>0</v>
      </c>
      <c r="H35" s="1">
        <v>1</v>
      </c>
      <c r="I35" s="11">
        <f t="shared" si="5"/>
        <v>0</v>
      </c>
      <c r="J35" s="13" t="s">
        <v>66</v>
      </c>
    </row>
    <row r="36" spans="1:10" ht="15.75" customHeight="1" x14ac:dyDescent="0.15">
      <c r="A36" s="1" t="s">
        <v>67</v>
      </c>
      <c r="B36" s="1">
        <v>2.7067000000000001</v>
      </c>
      <c r="C36" s="1">
        <v>2.7111000000000001</v>
      </c>
      <c r="D36" s="11">
        <f t="shared" si="3"/>
        <v>4.3999999999999595E-3</v>
      </c>
      <c r="E36" s="1">
        <v>0</v>
      </c>
      <c r="G36" s="11">
        <f t="shared" si="4"/>
        <v>0</v>
      </c>
      <c r="H36" s="1">
        <v>1</v>
      </c>
      <c r="I36" s="11">
        <f t="shared" si="5"/>
        <v>0</v>
      </c>
    </row>
    <row r="37" spans="1:10" ht="15.75" customHeight="1" x14ac:dyDescent="0.15">
      <c r="A37" s="1" t="s">
        <v>21</v>
      </c>
      <c r="B37" s="1">
        <v>2.7258</v>
      </c>
      <c r="C37" s="1">
        <v>2.7363</v>
      </c>
      <c r="D37" s="11">
        <f t="shared" si="3"/>
        <v>1.0499999999999954E-2</v>
      </c>
      <c r="E37" s="1">
        <v>0</v>
      </c>
      <c r="G37" s="11">
        <f t="shared" si="4"/>
        <v>0</v>
      </c>
      <c r="H37" s="1">
        <v>1</v>
      </c>
      <c r="I37" s="11">
        <f t="shared" si="5"/>
        <v>0</v>
      </c>
    </row>
    <row r="38" spans="1:10" ht="15.75" customHeight="1" x14ac:dyDescent="0.15">
      <c r="A38" s="1" t="s">
        <v>68</v>
      </c>
      <c r="B38" s="1">
        <v>2.7160000000000002</v>
      </c>
      <c r="C38" s="1">
        <v>2.7532000000000001</v>
      </c>
      <c r="D38" s="11">
        <f t="shared" si="3"/>
        <v>3.71999999999999E-2</v>
      </c>
      <c r="E38" s="1">
        <v>0</v>
      </c>
      <c r="G38" s="11">
        <f t="shared" si="4"/>
        <v>0</v>
      </c>
      <c r="H38" s="1">
        <v>1</v>
      </c>
      <c r="I38" s="11">
        <f t="shared" si="5"/>
        <v>0</v>
      </c>
      <c r="J38" s="13" t="s">
        <v>86</v>
      </c>
    </row>
    <row r="39" spans="1:10" ht="15.75" customHeight="1" x14ac:dyDescent="0.15">
      <c r="A39" s="1" t="s">
        <v>70</v>
      </c>
      <c r="B39" s="1">
        <v>2.7084999999999999</v>
      </c>
      <c r="C39" s="1">
        <v>2.7195999999999998</v>
      </c>
      <c r="D39" s="11">
        <f t="shared" si="3"/>
        <v>1.1099999999999888E-2</v>
      </c>
      <c r="E39" s="1">
        <v>0</v>
      </c>
      <c r="G39" s="11">
        <f t="shared" si="4"/>
        <v>0</v>
      </c>
      <c r="H39" s="1">
        <v>1</v>
      </c>
      <c r="I39" s="11">
        <f t="shared" si="5"/>
        <v>0</v>
      </c>
      <c r="J39" s="13" t="s">
        <v>87</v>
      </c>
    </row>
    <row r="40" spans="1:10" ht="15.75" customHeight="1" x14ac:dyDescent="0.15">
      <c r="A40" s="1" t="s">
        <v>72</v>
      </c>
      <c r="B40" s="1">
        <v>2.7284000000000002</v>
      </c>
      <c r="C40" s="1">
        <v>2.7326999999999999</v>
      </c>
      <c r="D40" s="11">
        <f t="shared" si="3"/>
        <v>4.2999999999997485E-3</v>
      </c>
      <c r="E40" s="1">
        <v>0</v>
      </c>
      <c r="G40" s="11">
        <f t="shared" si="4"/>
        <v>0</v>
      </c>
      <c r="H40" s="1">
        <v>1</v>
      </c>
      <c r="I40" s="11">
        <f t="shared" si="5"/>
        <v>0</v>
      </c>
    </row>
    <row r="41" spans="1:10" ht="15.75" customHeight="1" x14ac:dyDescent="0.15">
      <c r="A41" s="1" t="s">
        <v>73</v>
      </c>
      <c r="B41" s="1">
        <v>2.7317</v>
      </c>
      <c r="C41" s="1">
        <v>2.7515999999999998</v>
      </c>
      <c r="D41" s="11">
        <f t="shared" si="3"/>
        <v>1.9899999999999807E-2</v>
      </c>
      <c r="E41" s="1">
        <v>0</v>
      </c>
      <c r="G41" s="11">
        <f t="shared" si="4"/>
        <v>0</v>
      </c>
      <c r="H41" s="1">
        <v>1</v>
      </c>
      <c r="I41" s="11">
        <f t="shared" si="5"/>
        <v>0</v>
      </c>
    </row>
    <row r="42" spans="1:10" ht="15.75" customHeight="1" x14ac:dyDescent="0.15">
      <c r="A42" s="1" t="s">
        <v>22</v>
      </c>
      <c r="B42" s="1">
        <v>2.6878000000000002</v>
      </c>
      <c r="C42" s="1">
        <v>2.6953999999999998</v>
      </c>
      <c r="D42" s="11">
        <f t="shared" si="3"/>
        <v>7.5999999999996071E-3</v>
      </c>
      <c r="E42" s="1">
        <v>0</v>
      </c>
      <c r="G42" s="11">
        <f t="shared" si="4"/>
        <v>0</v>
      </c>
      <c r="H42" s="1">
        <v>1</v>
      </c>
      <c r="I42" s="11">
        <f t="shared" si="5"/>
        <v>0</v>
      </c>
      <c r="J42" s="13" t="s">
        <v>88</v>
      </c>
    </row>
    <row r="43" spans="1:10" ht="15.75" customHeight="1" x14ac:dyDescent="0.15">
      <c r="A43" s="1" t="s">
        <v>74</v>
      </c>
      <c r="B43" s="1">
        <v>2.7057000000000002</v>
      </c>
      <c r="C43" s="1">
        <v>2.7189999999999999</v>
      </c>
      <c r="D43" s="11">
        <f t="shared" si="3"/>
        <v>1.3299999999999645E-2</v>
      </c>
      <c r="E43" s="1">
        <v>313</v>
      </c>
      <c r="G43" s="11">
        <f t="shared" si="4"/>
        <v>313</v>
      </c>
      <c r="H43" s="1">
        <v>1</v>
      </c>
      <c r="I43" s="11">
        <f t="shared" si="5"/>
        <v>235338.34586466794</v>
      </c>
    </row>
    <row r="44" spans="1:10" ht="15.75" customHeight="1" x14ac:dyDescent="0.15">
      <c r="A44" s="1" t="s">
        <v>75</v>
      </c>
      <c r="B44" s="1">
        <v>2.7155999999999998</v>
      </c>
      <c r="C44" s="1">
        <v>2.7275</v>
      </c>
      <c r="D44" s="11">
        <f t="shared" si="3"/>
        <v>1.1900000000000244E-2</v>
      </c>
      <c r="E44" s="1">
        <v>15</v>
      </c>
      <c r="F44" s="1">
        <v>13</v>
      </c>
      <c r="G44" s="11">
        <f t="shared" si="4"/>
        <v>14</v>
      </c>
      <c r="H44" s="1">
        <v>10</v>
      </c>
      <c r="I44" s="11">
        <f>SUM((G44/0.01*H44)/D44)</f>
        <v>1176470.58823527</v>
      </c>
    </row>
    <row r="45" spans="1:10" ht="15.75" customHeight="1" x14ac:dyDescent="0.15">
      <c r="A45" s="1" t="s">
        <v>76</v>
      </c>
      <c r="B45" s="1">
        <v>2.7368999999999999</v>
      </c>
      <c r="C45" s="1">
        <v>2.7456</v>
      </c>
      <c r="D45" s="11">
        <f t="shared" si="3"/>
        <v>8.7000000000001521E-3</v>
      </c>
      <c r="E45" s="1">
        <v>123</v>
      </c>
      <c r="G45" s="11">
        <f t="shared" si="4"/>
        <v>123</v>
      </c>
      <c r="H45" s="1">
        <v>1</v>
      </c>
      <c r="I45" s="11">
        <f t="shared" ref="I45:I52" si="6">SUM((G45/0.1*H45)/D45)</f>
        <v>141379.31034482512</v>
      </c>
    </row>
    <row r="46" spans="1:10" ht="13" x14ac:dyDescent="0.15">
      <c r="A46" s="1" t="s">
        <v>77</v>
      </c>
      <c r="B46" s="1">
        <v>2.7174999999999998</v>
      </c>
      <c r="C46" s="1">
        <v>2.7242999999999999</v>
      </c>
      <c r="D46" s="11">
        <f t="shared" si="3"/>
        <v>6.8000000000001393E-3</v>
      </c>
      <c r="E46" s="1">
        <v>5</v>
      </c>
      <c r="G46" s="11">
        <f t="shared" si="4"/>
        <v>5</v>
      </c>
      <c r="H46" s="1">
        <v>1</v>
      </c>
      <c r="I46" s="11">
        <f t="shared" si="6"/>
        <v>7352.9411764704373</v>
      </c>
    </row>
    <row r="47" spans="1:10" ht="13" x14ac:dyDescent="0.15">
      <c r="A47" s="1" t="s">
        <v>78</v>
      </c>
      <c r="B47" s="1">
        <v>2.722</v>
      </c>
      <c r="C47" s="1">
        <v>2.7246999999999999</v>
      </c>
      <c r="D47" s="11">
        <f t="shared" si="3"/>
        <v>2.6999999999999247E-3</v>
      </c>
      <c r="E47" s="1">
        <v>2</v>
      </c>
      <c r="G47" s="11">
        <f t="shared" si="4"/>
        <v>2</v>
      </c>
      <c r="H47" s="1">
        <v>1</v>
      </c>
      <c r="I47" s="11">
        <f t="shared" si="6"/>
        <v>7407.4074074076143</v>
      </c>
    </row>
    <row r="48" spans="1:10" ht="13" x14ac:dyDescent="0.15">
      <c r="A48" s="1" t="s">
        <v>79</v>
      </c>
      <c r="B48" s="1">
        <v>2.7225999999999999</v>
      </c>
      <c r="C48" s="1">
        <v>2.7326999999999999</v>
      </c>
      <c r="D48" s="11">
        <f t="shared" si="3"/>
        <v>1.0099999999999998E-2</v>
      </c>
      <c r="E48" s="1">
        <v>38</v>
      </c>
      <c r="G48" s="11">
        <f t="shared" si="4"/>
        <v>38</v>
      </c>
      <c r="H48" s="1">
        <v>1</v>
      </c>
      <c r="I48" s="11">
        <f t="shared" si="6"/>
        <v>37623.762376237632</v>
      </c>
    </row>
    <row r="49" spans="1:9" ht="13" x14ac:dyDescent="0.15">
      <c r="A49" s="1" t="s">
        <v>80</v>
      </c>
      <c r="B49" s="1">
        <v>2.7078000000000002</v>
      </c>
      <c r="C49" s="1">
        <v>2.7136</v>
      </c>
      <c r="D49" s="11">
        <f t="shared" si="3"/>
        <v>5.7999999999998053E-3</v>
      </c>
      <c r="E49" s="1">
        <v>14</v>
      </c>
      <c r="G49" s="11">
        <f t="shared" si="4"/>
        <v>14</v>
      </c>
      <c r="H49" s="1">
        <v>1</v>
      </c>
      <c r="I49" s="11">
        <f t="shared" si="6"/>
        <v>24137.931034483569</v>
      </c>
    </row>
    <row r="50" spans="1:9" ht="13" x14ac:dyDescent="0.15">
      <c r="A50" s="1" t="s">
        <v>81</v>
      </c>
      <c r="B50" s="1">
        <v>2.7111999999999998</v>
      </c>
      <c r="C50" s="1">
        <v>2.7198000000000002</v>
      </c>
      <c r="D50" s="11">
        <f t="shared" si="3"/>
        <v>8.6000000000003851E-3</v>
      </c>
      <c r="E50" s="1">
        <v>107</v>
      </c>
      <c r="G50" s="11">
        <f t="shared" si="4"/>
        <v>107</v>
      </c>
      <c r="H50" s="1">
        <v>1</v>
      </c>
      <c r="I50" s="11">
        <f t="shared" si="6"/>
        <v>124418.60465115722</v>
      </c>
    </row>
    <row r="51" spans="1:9" ht="13" x14ac:dyDescent="0.15">
      <c r="A51" s="1" t="s">
        <v>82</v>
      </c>
      <c r="B51" s="1">
        <v>2.7107000000000001</v>
      </c>
      <c r="C51" s="1">
        <v>2.7235999999999998</v>
      </c>
      <c r="D51" s="11">
        <f t="shared" si="3"/>
        <v>1.2899999999999689E-2</v>
      </c>
      <c r="E51" s="1">
        <v>365</v>
      </c>
      <c r="G51" s="11">
        <f t="shared" si="4"/>
        <v>365</v>
      </c>
      <c r="H51" s="1">
        <v>1</v>
      </c>
      <c r="I51" s="11">
        <f t="shared" si="6"/>
        <v>282945.73643411533</v>
      </c>
    </row>
    <row r="52" spans="1:9" ht="13" x14ac:dyDescent="0.15">
      <c r="A52" s="1" t="s">
        <v>83</v>
      </c>
      <c r="B52" s="1">
        <v>2.7223000000000002</v>
      </c>
      <c r="C52" s="1">
        <v>2.7250000000000001</v>
      </c>
      <c r="D52" s="11">
        <f t="shared" si="3"/>
        <v>2.6999999999999247E-3</v>
      </c>
      <c r="E52" s="1">
        <v>2</v>
      </c>
      <c r="G52" s="11">
        <f t="shared" si="4"/>
        <v>2</v>
      </c>
      <c r="H52" s="1">
        <v>1</v>
      </c>
      <c r="I52" s="11">
        <f t="shared" si="6"/>
        <v>7407.4074074076143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Day 16 Sac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2020-08-24T15:08:58Z</dcterms:created>
  <dcterms:modified xsi:type="dcterms:W3CDTF">2020-08-24T20:44:28Z</dcterms:modified>
</cp:coreProperties>
</file>