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S5/"/>
    </mc:Choice>
  </mc:AlternateContent>
  <xr:revisionPtr revIDLastSave="0" documentId="13_ncr:1_{66953FB2-91C5-7D49-98B4-89FE5468A5AF}" xr6:coauthVersionLast="36" xr6:coauthVersionMax="36" xr10:uidLastSave="{00000000-0000-0000-0000-000000000000}"/>
  <bookViews>
    <workbookView xWindow="0" yWindow="460" windowWidth="27300" windowHeight="16840" activeTab="1" xr2:uid="{00000000-000D-0000-FFFF-FFFF00000000}"/>
  </bookViews>
  <sheets>
    <sheet name="Sheet2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30" i="1"/>
  <c r="U63" i="1" l="1"/>
  <c r="U50" i="1"/>
  <c r="R31" i="1"/>
  <c r="R32" i="1"/>
  <c r="R33" i="1"/>
  <c r="U30" i="1" s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30" i="1"/>
  <c r="V20" i="1" l="1"/>
  <c r="P26" i="1"/>
  <c r="O21" i="1"/>
  <c r="O22" i="1" s="1"/>
  <c r="O23" i="1" s="1"/>
  <c r="O24" i="1" s="1"/>
  <c r="O25" i="1" s="1"/>
  <c r="O26" i="1" s="1"/>
  <c r="O12" i="1"/>
  <c r="O13" i="1" s="1"/>
  <c r="O14" i="1" s="1"/>
  <c r="O15" i="1" s="1"/>
  <c r="O16" i="1" s="1"/>
  <c r="O17" i="1" s="1"/>
  <c r="P18" i="1"/>
  <c r="P27" i="1" s="1"/>
  <c r="Z12" i="1"/>
  <c r="Z21" i="1" s="1"/>
  <c r="Z13" i="1"/>
  <c r="Z22" i="1" s="1"/>
  <c r="Z14" i="1"/>
  <c r="Z23" i="1" s="1"/>
  <c r="Z15" i="1"/>
  <c r="Z24" i="1" s="1"/>
  <c r="X13" i="1"/>
  <c r="X22" i="1" s="1"/>
  <c r="X18" i="1"/>
  <c r="X27" i="1" s="1"/>
  <c r="X11" i="1"/>
  <c r="X20" i="1" s="1"/>
  <c r="V11" i="1"/>
  <c r="T14" i="1"/>
  <c r="T23" i="1" s="1"/>
  <c r="T15" i="1"/>
  <c r="T24" i="1" s="1"/>
  <c r="R15" i="1"/>
  <c r="R24" i="1" s="1"/>
  <c r="R16" i="1"/>
  <c r="R25" i="1" s="1"/>
  <c r="R17" i="1"/>
  <c r="R26" i="1" s="1"/>
  <c r="R18" i="1"/>
  <c r="R27" i="1" s="1"/>
  <c r="R11" i="1"/>
  <c r="R20" i="1" s="1"/>
  <c r="P17" i="1"/>
  <c r="Q2" i="1"/>
  <c r="R2" i="1"/>
  <c r="S2" i="1"/>
  <c r="T2" i="1"/>
  <c r="T11" i="1" s="1"/>
  <c r="T20" i="1" s="1"/>
  <c r="U2" i="1"/>
  <c r="V2" i="1"/>
  <c r="W2" i="1"/>
  <c r="X2" i="1"/>
  <c r="Y2" i="1"/>
  <c r="Z2" i="1"/>
  <c r="Z11" i="1" s="1"/>
  <c r="Z20" i="1" s="1"/>
  <c r="AA2" i="1"/>
  <c r="Q3" i="1"/>
  <c r="R3" i="1"/>
  <c r="R12" i="1" s="1"/>
  <c r="R21" i="1" s="1"/>
  <c r="S3" i="1"/>
  <c r="T3" i="1"/>
  <c r="T12" i="1" s="1"/>
  <c r="T21" i="1" s="1"/>
  <c r="U3" i="1"/>
  <c r="V3" i="1"/>
  <c r="V12" i="1" s="1"/>
  <c r="V21" i="1" s="1"/>
  <c r="W3" i="1"/>
  <c r="X3" i="1"/>
  <c r="X12" i="1" s="1"/>
  <c r="X21" i="1" s="1"/>
  <c r="Y3" i="1"/>
  <c r="Z3" i="1"/>
  <c r="AA3" i="1"/>
  <c r="Q4" i="1"/>
  <c r="R4" i="1"/>
  <c r="R13" i="1" s="1"/>
  <c r="R22" i="1" s="1"/>
  <c r="S4" i="1"/>
  <c r="T4" i="1"/>
  <c r="U4" i="1"/>
  <c r="T13" i="1" s="1"/>
  <c r="T22" i="1" s="1"/>
  <c r="V4" i="1"/>
  <c r="V13" i="1" s="1"/>
  <c r="V22" i="1" s="1"/>
  <c r="W4" i="1"/>
  <c r="X4" i="1"/>
  <c r="Y4" i="1"/>
  <c r="Z4" i="1"/>
  <c r="AA4" i="1"/>
  <c r="Q5" i="1"/>
  <c r="R5" i="1"/>
  <c r="S5" i="1"/>
  <c r="R14" i="1" s="1"/>
  <c r="R23" i="1" s="1"/>
  <c r="T5" i="1"/>
  <c r="U5" i="1"/>
  <c r="V5" i="1"/>
  <c r="V14" i="1" s="1"/>
  <c r="V23" i="1" s="1"/>
  <c r="W5" i="1"/>
  <c r="X5" i="1"/>
  <c r="X14" i="1" s="1"/>
  <c r="X23" i="1" s="1"/>
  <c r="Y5" i="1"/>
  <c r="Z5" i="1"/>
  <c r="AA5" i="1"/>
  <c r="Q6" i="1"/>
  <c r="R6" i="1"/>
  <c r="S6" i="1"/>
  <c r="T6" i="1"/>
  <c r="U6" i="1"/>
  <c r="V6" i="1"/>
  <c r="V15" i="1" s="1"/>
  <c r="V24" i="1" s="1"/>
  <c r="W6" i="1"/>
  <c r="X6" i="1"/>
  <c r="X15" i="1" s="1"/>
  <c r="X24" i="1" s="1"/>
  <c r="Y6" i="1"/>
  <c r="Z6" i="1"/>
  <c r="AA6" i="1"/>
  <c r="Q7" i="1"/>
  <c r="R7" i="1"/>
  <c r="S7" i="1"/>
  <c r="T7" i="1"/>
  <c r="T16" i="1" s="1"/>
  <c r="T25" i="1" s="1"/>
  <c r="U7" i="1"/>
  <c r="V7" i="1"/>
  <c r="V16" i="1" s="1"/>
  <c r="V25" i="1" s="1"/>
  <c r="W7" i="1"/>
  <c r="X7" i="1"/>
  <c r="X16" i="1" s="1"/>
  <c r="X25" i="1" s="1"/>
  <c r="Y7" i="1"/>
  <c r="Z7" i="1"/>
  <c r="Z16" i="1" s="1"/>
  <c r="Z25" i="1" s="1"/>
  <c r="AA7" i="1"/>
  <c r="Q8" i="1"/>
  <c r="R8" i="1"/>
  <c r="S8" i="1"/>
  <c r="T8" i="1"/>
  <c r="T17" i="1" s="1"/>
  <c r="T26" i="1" s="1"/>
  <c r="U8" i="1"/>
  <c r="V8" i="1"/>
  <c r="V17" i="1" s="1"/>
  <c r="V26" i="1" s="1"/>
  <c r="W8" i="1"/>
  <c r="X8" i="1"/>
  <c r="Y8" i="1"/>
  <c r="X17" i="1" s="1"/>
  <c r="X26" i="1" s="1"/>
  <c r="Z8" i="1"/>
  <c r="Z17" i="1" s="1"/>
  <c r="Z26" i="1" s="1"/>
  <c r="AA8" i="1"/>
  <c r="Q9" i="1"/>
  <c r="R9" i="1"/>
  <c r="S9" i="1"/>
  <c r="T9" i="1"/>
  <c r="T18" i="1" s="1"/>
  <c r="T27" i="1" s="1"/>
  <c r="U9" i="1"/>
  <c r="V9" i="1"/>
  <c r="W9" i="1"/>
  <c r="V18" i="1" s="1"/>
  <c r="V27" i="1" s="1"/>
  <c r="X9" i="1"/>
  <c r="Y9" i="1"/>
  <c r="Z9" i="1"/>
  <c r="Z18" i="1" s="1"/>
  <c r="Z27" i="1" s="1"/>
  <c r="AA9" i="1"/>
  <c r="P3" i="1"/>
  <c r="P12" i="1" s="1"/>
  <c r="P21" i="1" s="1"/>
  <c r="P4" i="1"/>
  <c r="P13" i="1" s="1"/>
  <c r="P22" i="1" s="1"/>
  <c r="P5" i="1"/>
  <c r="P14" i="1" s="1"/>
  <c r="P23" i="1" s="1"/>
  <c r="P6" i="1"/>
  <c r="P15" i="1" s="1"/>
  <c r="P24" i="1" s="1"/>
  <c r="P7" i="1"/>
  <c r="P16" i="1" s="1"/>
  <c r="P25" i="1" s="1"/>
  <c r="P8" i="1"/>
  <c r="P9" i="1"/>
  <c r="P2" i="1"/>
  <c r="P11" i="1" s="1"/>
  <c r="P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Tecan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Tecan.At.Common, 1.7.1.7
Tecan.At.Common.Controls, 1.7.1.7
Tecan.At.Common.Dialogs, 1.7.1.7
Tecan.At.Common.MCS, 1.7.1.7
Tecan.At.Common.Results, 1.7.1.7
Tecan.At.Communication.Common, 1.7.1.7
Tecan.At.Communication.Port.IP, 1.7.1.7
Tecan.At.Communication.Port.RS232, 1.7.1.7
Tecan.At.Communication.Port.SIM.Common, 1.7.1.7
Tecan.At.Communication.Port.USB, 1.7.1.7
Tecan.At.Communication.Server, 1.7.1.7
Tecan.At.Communication.SIM.AMR, 1.7.1.7
Tecan.At.Communication.SIM.AMRPlus, 1.7.1.7
Tecan.At.Communication.SIM.Connect, 1.7.1.7
Tecan.At.Communication.SIM.GeniosUltra, 1.7.1.7
Tecan.At.Communication.SIM.Safire3, 1.7.1.7
Tecan.At.Communication.SIM.SunriseMini, 1.7.1.7
Tecan.At.DocumentManagement, 1.7.1.7
Tecan.At.DocumentManagement.Reader, 1.7.1.7
Tecan.At.FileManagement, 1.7.1.7
Tecan.At.Instrument.Common, 1.7.1.7
Tecan.At.Instrument.Common.Reader, 1.7.1.7
Tecan.At.Instrument.Common.Stacker, 1.7.1.7
Tecan.At.Instrument.Reader.AMR, 1.7.1.7
Tecan.At.Instrument.Reader.AMRPlus, 1.7.1.7
Tecan.At.Instrument.Reader.GeniosUltra, 1.7.1.7
Tecan.At.Instrument.Reader.Safire3, 1.7.1.7
Tecan.At.Instrument.Reader.SunriseMini, 1.7.1.7
Tecan.At.Instrument.Server, 1.7.1.7
Tecan.At.Instrument.Stacker.Connect, 1.7.1.7
Tecan.At.Measurement.BuiltInTest.Common, 1.7.1.7
Tecan.At.Measurement.Common, 1.7.1.7
Tecan.At.Measurement.Server, 1.7.1.7
Tecan.At.Stacker.Server, 1.7.1.7
Tecan.At.Win32, 1.7.1.7
Tecan.At.XFluor, 1.7.1.7
Tecan.At.XFluor.Connect.Reader, 1.7.1.7
Tecan.At.XFluor.Core, 1.7.1.7
Tecan.At.XFluor.Device, 1.7.1.7
Tecan.At.XFluor.Device.AMR, 1.7.1.7
Tecan.At.XFluor.Device.AMRPlus, 1.7.1.7
Tecan.At.XFluor.Device.GeniosUltra, 1.7.1.7
Tecan.At.XFluor.Device.Reader, 1.7.1.7
Tecan.At.XFluor.Device.Safire3, 1.7.1.7
Tecan.At.XFluor.Device.SunriseMini, 1.7.1.7
Tecan.At.XFluor.Editor, 1.7.1.7
Tecan.At.XFluor.ExcelOutput, 1.7.1.7
Tecan.At.XFluor.ReaderEditor, 1.7.1.7
Tecan.At.XmlSettings, 1.7.1.7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EHC, V_2.12_04/10_InfiniTe (Apr 26 2010/11.30.08)
MTP, V_2.12_04/10_InfiniTe (Apr 26 2010/11.30.08)
CUV, V_2.12_04/10_InfiniTe (Apr 26 2010/11.30.08)
HCP, V_2.02_05/06_HCP (May 23 2006/14.05.27)
LUM, V_2.20_02/2015_LUMINESCENCE (Feb 24 2015/16.09.02)
MEM, V_3.00_09/11_MCR (Sep 27 2011/15.05.45)
MEX, V_2.14_01/11_MCR (Mar  3 2011/09.02.39)
</t>
        </r>
      </text>
    </comment>
  </commentList>
</comments>
</file>

<file path=xl/sharedStrings.xml><?xml version="1.0" encoding="utf-8"?>
<sst xmlns="http://schemas.openxmlformats.org/spreadsheetml/2006/main" count="182" uniqueCount="68">
  <si>
    <t>Application: Tecan i-control</t>
  </si>
  <si>
    <t>Tecan i-control , 1.7.1.7</t>
  </si>
  <si>
    <t>Device: infinite 200</t>
  </si>
  <si>
    <t>Serial number: 906002512</t>
  </si>
  <si>
    <t>Serial number of connected stacker:</t>
  </si>
  <si>
    <t>Firmware: V_2.12_04/10_InfiniTe (Apr 26 2010/11.30.08)</t>
  </si>
  <si>
    <t>MAI, V_2.12_04/10_InfiniTe (Apr 26 2010/11.30.08)</t>
  </si>
  <si>
    <t>Date:</t>
  </si>
  <si>
    <t>Time:</t>
  </si>
  <si>
    <t>5:27:28 PM</t>
  </si>
  <si>
    <t>System</t>
  </si>
  <si>
    <t>MSL-SHARED-0015</t>
  </si>
  <si>
    <t>User</t>
  </si>
  <si>
    <t>MSL-SHARED-0015\Tecan</t>
  </si>
  <si>
    <t>Plate</t>
  </si>
  <si>
    <t>ThermoFisher SCIENTIFIC 96 Flat Bottom Transparent PS Cat.No.: 167311/ 167314/ 267312/ 267313 [NUN96ft_EdgePlate.pdfx]</t>
  </si>
  <si>
    <t>Plate-ID (Stacker)</t>
  </si>
  <si>
    <t>Label: Label1</t>
  </si>
  <si>
    <t>Mode</t>
  </si>
  <si>
    <t>Absorbance</t>
  </si>
  <si>
    <t>Wavelength</t>
  </si>
  <si>
    <t>nm</t>
  </si>
  <si>
    <t>Bandwidth</t>
  </si>
  <si>
    <t>Number of Flashes</t>
  </si>
  <si>
    <t>Settle Time</t>
  </si>
  <si>
    <t>ms</t>
  </si>
  <si>
    <t>Start Time:</t>
  </si>
  <si>
    <t>10/21/2019 5:27:28 PM</t>
  </si>
  <si>
    <t>Temperature: 24.3 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</si>
  <si>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</si>
  <si>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</si>
  <si>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</si>
  <si>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</si>
  <si>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</si>
  <si>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</si>
  <si>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</si>
  <si>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</si>
  <si>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</si>
  <si>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End Time:</t>
  </si>
  <si>
    <t>10/21/2019 5:28:45 PM</t>
  </si>
  <si>
    <t>Label: Label2</t>
  </si>
  <si>
    <t>10/21/2019 5:28:50 PM</t>
  </si>
  <si>
    <t>Temperature: 24.6 °C</t>
  </si>
  <si>
    <t>10/21/2019 5:30:06 PM</t>
  </si>
  <si>
    <t>std</t>
  </si>
  <si>
    <t>ng/ul final</t>
  </si>
  <si>
    <t>C1</t>
  </si>
  <si>
    <t>C2</t>
  </si>
  <si>
    <t>C3</t>
  </si>
  <si>
    <t>C4</t>
  </si>
  <si>
    <t>C5</t>
  </si>
  <si>
    <t>C6</t>
  </si>
  <si>
    <t>C7</t>
  </si>
  <si>
    <t>P1</t>
  </si>
  <si>
    <t>P2</t>
  </si>
  <si>
    <t>P3</t>
  </si>
  <si>
    <t>P4</t>
  </si>
  <si>
    <t>P5</t>
  </si>
  <si>
    <t>P6</t>
  </si>
  <si>
    <t>P7</t>
  </si>
  <si>
    <t>P8</t>
  </si>
  <si>
    <t>GF</t>
  </si>
  <si>
    <t>C8</t>
  </si>
  <si>
    <t>P9</t>
  </si>
  <si>
    <t>P10</t>
  </si>
  <si>
    <t>2019-3b</t>
  </si>
  <si>
    <t>2019-4b</t>
  </si>
  <si>
    <t>ng/mL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</si>
</sst>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7"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9" borderId="0" xfId="0" applyFont="1" applyFill="1"/>
    <xf numFmtId="0" fontId="4" fillId="0" borderId="0" xfId="0" applyFont="1"/>
    <xf numFmtId="0" fontId="0" fillId="3" borderId="0" xfId="0" applyFill="1"/>
    <xf numFmtId="0" fontId="4" fillId="3" borderId="0" xfId="0" applyFont="1" applyFill="1"/>
  </cellXfs>
  <cellStyles count="8">
    <cellStyle name="Normal" xfId="0" builtinId="0"/>
    <cellStyle name="Tecan.At.Excel.Attenuation" xfId="6" xr:uid="{00000000-0005-0000-0000-000001000000}"/>
    <cellStyle name="Tecan.At.Excel.AutoGain_0" xfId="7" xr:uid="{00000000-0005-0000-0000-000002000000}"/>
    <cellStyle name="Tecan.At.Excel.Error" xfId="1" xr:uid="{00000000-0005-0000-0000-000003000000}"/>
    <cellStyle name="Tecan.At.Excel.GFactorAndMeasurementBlank" xfId="5" xr:uid="{00000000-0005-0000-0000-000004000000}"/>
    <cellStyle name="Tecan.At.Excel.GFactorBlank" xfId="3" xr:uid="{00000000-0005-0000-0000-000005000000}"/>
    <cellStyle name="Tecan.At.Excel.GFactorReference" xfId="4" xr:uid="{00000000-0005-0000-0000-000006000000}"/>
    <cellStyle name="Tecan.At.Excel.MeasurementBlank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Sheet1!$O$20:$O$26</c:f>
              <c:numCache>
                <c:formatCode>General</c:formatCode>
                <c:ptCount val="7"/>
                <c:pt idx="0">
                  <c:v>100</c:v>
                </c:pt>
                <c:pt idx="1">
                  <c:v>33.333333333333336</c:v>
                </c:pt>
                <c:pt idx="2">
                  <c:v>11.111111111111112</c:v>
                </c:pt>
                <c:pt idx="3">
                  <c:v>3.7037037037037042</c:v>
                </c:pt>
                <c:pt idx="4">
                  <c:v>1.2345679012345681</c:v>
                </c:pt>
                <c:pt idx="5">
                  <c:v>0.41152263374485604</c:v>
                </c:pt>
                <c:pt idx="6">
                  <c:v>0.13717421124828535</c:v>
                </c:pt>
              </c:numCache>
            </c:numRef>
          </c:xVal>
          <c:yVal>
            <c:numRef>
              <c:f>Sheet1!$P$20:$P$26</c:f>
              <c:numCache>
                <c:formatCode>General</c:formatCode>
                <c:ptCount val="7"/>
                <c:pt idx="0">
                  <c:v>2.5257500504843042</c:v>
                </c:pt>
                <c:pt idx="1">
                  <c:v>1.3269000334433365</c:v>
                </c:pt>
                <c:pt idx="2">
                  <c:v>0.55975002252972605</c:v>
                </c:pt>
                <c:pt idx="3">
                  <c:v>0.17970000782526016</c:v>
                </c:pt>
                <c:pt idx="4">
                  <c:v>5.2800001739625929E-2</c:v>
                </c:pt>
                <c:pt idx="5">
                  <c:v>1.7050003795986174E-2</c:v>
                </c:pt>
                <c:pt idx="6">
                  <c:v>5.5000574803829028E-4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80-FD42-AB0C-C4679F76E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31215"/>
        <c:axId val="745770127"/>
      </c:scatterChart>
      <c:valAx>
        <c:axId val="745831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770127"/>
        <c:crosses val="autoZero"/>
        <c:crossBetween val="midCat"/>
      </c:valAx>
      <c:valAx>
        <c:axId val="74577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31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28</xdr:row>
      <xdr:rowOff>152400</xdr:rowOff>
    </xdr:from>
    <xdr:to>
      <xdr:col>10</xdr:col>
      <xdr:colOff>190500</xdr:colOff>
      <xdr:row>43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835157-6234-A94D-A8E7-29A2CCF81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36" workbookViewId="0">
      <selection activeCell="A36" sqref="A1:XFD1048576"/>
    </sheetView>
  </sheetViews>
  <sheetFormatPr baseColWidth="10" defaultColWidth="8.83203125" defaultRowHeight="15" x14ac:dyDescent="0.2"/>
  <sheetData>
    <row r="1" spans="1:9" x14ac:dyDescent="0.2">
      <c r="A1" t="s">
        <v>0</v>
      </c>
      <c r="E1" t="s">
        <v>1</v>
      </c>
    </row>
    <row r="2" spans="1:9" x14ac:dyDescent="0.2">
      <c r="A2" t="s">
        <v>2</v>
      </c>
      <c r="E2" t="s">
        <v>3</v>
      </c>
      <c r="I2" t="s">
        <v>4</v>
      </c>
    </row>
    <row r="3" spans="1:9" x14ac:dyDescent="0.2">
      <c r="A3" t="s">
        <v>5</v>
      </c>
      <c r="E3" t="s">
        <v>6</v>
      </c>
    </row>
    <row r="5" spans="1:9" x14ac:dyDescent="0.2">
      <c r="A5" t="s">
        <v>7</v>
      </c>
      <c r="B5" s="1">
        <v>43759</v>
      </c>
    </row>
    <row r="6" spans="1:9" x14ac:dyDescent="0.2">
      <c r="A6" t="s">
        <v>8</v>
      </c>
      <c r="B6" s="2" t="s">
        <v>9</v>
      </c>
    </row>
    <row r="9" spans="1:9" x14ac:dyDescent="0.2">
      <c r="A9" t="s">
        <v>10</v>
      </c>
      <c r="E9" t="s">
        <v>11</v>
      </c>
    </row>
    <row r="10" spans="1:9" x14ac:dyDescent="0.2">
      <c r="A10" t="s">
        <v>12</v>
      </c>
      <c r="E10" t="s">
        <v>13</v>
      </c>
    </row>
    <row r="11" spans="1:9" x14ac:dyDescent="0.2">
      <c r="A11" t="s">
        <v>14</v>
      </c>
      <c r="E11" t="s">
        <v>15</v>
      </c>
    </row>
    <row r="12" spans="1:9" x14ac:dyDescent="0.2">
      <c r="A12" t="s">
        <v>16</v>
      </c>
    </row>
    <row r="15" spans="1:9" x14ac:dyDescent="0.2">
      <c r="A15" t="s">
        <v>17</v>
      </c>
    </row>
    <row r="16" spans="1:9" x14ac:dyDescent="0.2">
      <c r="A16" t="s">
        <v>18</v>
      </c>
      <c r="E16" t="s">
        <v>19</v>
      </c>
    </row>
    <row r="17" spans="1:13" x14ac:dyDescent="0.2">
      <c r="A17" t="s">
        <v>20</v>
      </c>
      <c r="E17">
        <v>450</v>
      </c>
      <c r="F17" t="s">
        <v>21</v>
      </c>
    </row>
    <row r="18" spans="1:13" x14ac:dyDescent="0.2">
      <c r="A18" t="s">
        <v>22</v>
      </c>
      <c r="E18">
        <v>9</v>
      </c>
      <c r="F18" t="s">
        <v>21</v>
      </c>
    </row>
    <row r="19" spans="1:13" x14ac:dyDescent="0.2">
      <c r="A19" t="s">
        <v>23</v>
      </c>
      <c r="E19">
        <v>25</v>
      </c>
    </row>
    <row r="20" spans="1:13" x14ac:dyDescent="0.2">
      <c r="A20" t="s">
        <v>24</v>
      </c>
      <c r="E20">
        <v>0</v>
      </c>
      <c r="F20" t="s">
        <v>25</v>
      </c>
    </row>
    <row r="21" spans="1:13" x14ac:dyDescent="0.2">
      <c r="A21" t="s">
        <v>26</v>
      </c>
      <c r="B21" s="2" t="s">
        <v>27</v>
      </c>
    </row>
    <row r="23" spans="1:13" x14ac:dyDescent="0.2">
      <c r="B23" t="s">
        <v>28</v>
      </c>
    </row>
    <row r="24" spans="1:13" x14ac:dyDescent="0.2">
      <c r="A24" s="3" t="s">
        <v>29</v>
      </c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</row>
    <row r="25" spans="1:13" x14ac:dyDescent="0.2">
      <c r="A25" s="3" t="s">
        <v>30</v>
      </c>
      <c r="B25">
        <v>2.6923000812530518</v>
      </c>
      <c r="C25">
        <v>2.7321000099182129</v>
      </c>
      <c r="D25">
        <v>2.2374999523162842</v>
      </c>
      <c r="E25">
        <v>2.3299999237060547</v>
      </c>
      <c r="F25">
        <v>2.4760000705718994</v>
      </c>
      <c r="G25">
        <v>2.2699000835418701</v>
      </c>
      <c r="H25">
        <v>0.11840000003576279</v>
      </c>
      <c r="I25">
        <v>0.10989999771118164</v>
      </c>
      <c r="J25">
        <v>0.48179998993873596</v>
      </c>
      <c r="K25">
        <v>0.55229997634887695</v>
      </c>
      <c r="L25">
        <v>0.54030001163482666</v>
      </c>
      <c r="M25">
        <v>0.5250999927520752</v>
      </c>
    </row>
    <row r="26" spans="1:13" x14ac:dyDescent="0.2">
      <c r="A26" s="3" t="s">
        <v>31</v>
      </c>
      <c r="B26">
        <v>1.49590003490448</v>
      </c>
      <c r="C26">
        <v>1.5023000240325928</v>
      </c>
      <c r="D26">
        <v>2.0731000900268555</v>
      </c>
      <c r="E26">
        <v>1.8205000162124634</v>
      </c>
      <c r="F26">
        <v>2.6089999675750732</v>
      </c>
      <c r="G26">
        <v>2.5685000419616699</v>
      </c>
      <c r="H26">
        <v>0.45629999041557312</v>
      </c>
      <c r="I26">
        <v>0.48440000414848328</v>
      </c>
      <c r="J26">
        <v>0.47170001268386841</v>
      </c>
      <c r="K26">
        <v>0.42379999160766602</v>
      </c>
      <c r="L26">
        <v>1.2029999494552612</v>
      </c>
      <c r="M26">
        <v>1.2700999975204468</v>
      </c>
    </row>
    <row r="27" spans="1:13" x14ac:dyDescent="0.2">
      <c r="A27" s="3" t="s">
        <v>32</v>
      </c>
      <c r="B27">
        <v>0.7192000150680542</v>
      </c>
      <c r="C27">
        <v>0.71420001983642578</v>
      </c>
      <c r="D27">
        <v>3.0216999053955078</v>
      </c>
      <c r="E27">
        <v>2.9549999237060547</v>
      </c>
      <c r="F27">
        <v>1.6691000461578369</v>
      </c>
      <c r="G27">
        <v>1.6556999683380127</v>
      </c>
      <c r="H27">
        <v>0.6007000207901001</v>
      </c>
      <c r="I27">
        <v>0.64749997854232788</v>
      </c>
      <c r="J27">
        <v>0.59320002794265747</v>
      </c>
      <c r="K27">
        <v>0.6062999963760376</v>
      </c>
      <c r="L27">
        <v>0.48640000820159912</v>
      </c>
      <c r="M27">
        <v>0.50929999351501465</v>
      </c>
    </row>
    <row r="28" spans="1:13" x14ac:dyDescent="0.2">
      <c r="A28" s="3" t="s">
        <v>33</v>
      </c>
      <c r="B28">
        <v>0.32269999384880066</v>
      </c>
      <c r="C28">
        <v>0.35030001401901245</v>
      </c>
      <c r="D28">
        <v>2.4007000923156738</v>
      </c>
      <c r="E28">
        <v>2.5611999034881592</v>
      </c>
      <c r="F28">
        <v>2.4978001117706299</v>
      </c>
      <c r="G28">
        <v>2.4267001152038574</v>
      </c>
      <c r="H28">
        <v>0.47879999876022339</v>
      </c>
      <c r="I28">
        <v>0.47269999980926514</v>
      </c>
      <c r="J28">
        <v>0.42550000548362732</v>
      </c>
      <c r="K28">
        <v>0.41170001029968262</v>
      </c>
      <c r="L28">
        <v>0.68730002641677856</v>
      </c>
      <c r="M28">
        <v>0.73320001363754272</v>
      </c>
    </row>
    <row r="29" spans="1:13" x14ac:dyDescent="0.2">
      <c r="A29" s="3" t="s">
        <v>34</v>
      </c>
      <c r="B29">
        <v>0.20219999551773071</v>
      </c>
      <c r="C29">
        <v>0.23569999635219574</v>
      </c>
      <c r="D29">
        <v>2.5576000213623047</v>
      </c>
      <c r="E29">
        <v>2.4576001167297363</v>
      </c>
      <c r="F29">
        <v>2.5618999004364014</v>
      </c>
      <c r="G29">
        <v>2.7527000904083252</v>
      </c>
      <c r="H29">
        <v>0.39800000190734863</v>
      </c>
      <c r="I29">
        <v>0.43299999833106995</v>
      </c>
      <c r="J29">
        <v>0.52149999141693115</v>
      </c>
      <c r="K29">
        <v>0.55989998579025269</v>
      </c>
      <c r="L29">
        <v>0.51999998092651367</v>
      </c>
      <c r="M29">
        <v>0.5429999828338623</v>
      </c>
    </row>
    <row r="30" spans="1:13" x14ac:dyDescent="0.2">
      <c r="A30" s="3" t="s">
        <v>35</v>
      </c>
      <c r="B30">
        <v>0.16869999468326569</v>
      </c>
      <c r="C30">
        <v>0.18420000374317169</v>
      </c>
      <c r="D30">
        <v>2.8494000434875488</v>
      </c>
      <c r="E30">
        <v>2.7804999351501465</v>
      </c>
      <c r="F30">
        <v>3.0847001075744629</v>
      </c>
      <c r="G30">
        <v>3.0871000289916992</v>
      </c>
      <c r="H30">
        <v>0.56389999389648438</v>
      </c>
      <c r="I30">
        <v>0.56239998340606689</v>
      </c>
      <c r="J30">
        <v>0.14380000531673431</v>
      </c>
      <c r="K30">
        <v>0.15659999847412109</v>
      </c>
      <c r="L30">
        <v>0.45789998769760132</v>
      </c>
      <c r="M30">
        <v>0.46930000185966492</v>
      </c>
    </row>
    <row r="31" spans="1:13" x14ac:dyDescent="0.2">
      <c r="A31" s="3" t="s">
        <v>36</v>
      </c>
      <c r="B31">
        <v>0.15360000729560852</v>
      </c>
      <c r="C31">
        <v>0.16769999265670776</v>
      </c>
      <c r="D31">
        <v>1.9465999603271484</v>
      </c>
      <c r="E31">
        <v>1.9639999866485596</v>
      </c>
      <c r="F31">
        <v>2.6231000423431396</v>
      </c>
      <c r="G31">
        <v>2.7125999927520752</v>
      </c>
      <c r="H31">
        <v>0.6062999963760376</v>
      </c>
      <c r="I31">
        <v>0.60329997539520264</v>
      </c>
      <c r="J31">
        <v>0.63529998064041138</v>
      </c>
      <c r="K31">
        <v>0.64980000257492065</v>
      </c>
      <c r="L31">
        <v>0.60199999809265137</v>
      </c>
      <c r="M31">
        <v>0.65659999847412109</v>
      </c>
    </row>
    <row r="32" spans="1:13" x14ac:dyDescent="0.2">
      <c r="A32" s="3" t="s">
        <v>37</v>
      </c>
      <c r="B32">
        <v>0.16259999573230743</v>
      </c>
      <c r="C32">
        <v>0.16159999370574951</v>
      </c>
      <c r="D32">
        <v>2.532599925994873</v>
      </c>
      <c r="E32">
        <v>2.72760009765625</v>
      </c>
      <c r="F32">
        <v>0.16279999911785126</v>
      </c>
      <c r="G32">
        <v>0.18369999527931213</v>
      </c>
      <c r="H32">
        <v>0.16599999368190765</v>
      </c>
      <c r="I32">
        <v>0.14560000598430634</v>
      </c>
      <c r="J32">
        <v>0.73390001058578491</v>
      </c>
      <c r="K32">
        <v>0.79680001735687256</v>
      </c>
      <c r="L32">
        <v>0.53200000524520874</v>
      </c>
      <c r="M32">
        <v>0.51639997959136963</v>
      </c>
    </row>
    <row r="36" spans="1:6" x14ac:dyDescent="0.2">
      <c r="A36" t="s">
        <v>38</v>
      </c>
      <c r="B36" s="2" t="s">
        <v>39</v>
      </c>
    </row>
    <row r="41" spans="1:6" x14ac:dyDescent="0.2">
      <c r="A41" t="s">
        <v>40</v>
      </c>
    </row>
    <row r="42" spans="1:6" x14ac:dyDescent="0.2">
      <c r="A42" t="s">
        <v>18</v>
      </c>
      <c r="E42" t="s">
        <v>19</v>
      </c>
    </row>
    <row r="43" spans="1:6" x14ac:dyDescent="0.2">
      <c r="A43" t="s">
        <v>20</v>
      </c>
      <c r="E43">
        <v>550</v>
      </c>
      <c r="F43" t="s">
        <v>21</v>
      </c>
    </row>
    <row r="44" spans="1:6" x14ac:dyDescent="0.2">
      <c r="A44" t="s">
        <v>22</v>
      </c>
      <c r="E44">
        <v>9</v>
      </c>
      <c r="F44" t="s">
        <v>21</v>
      </c>
    </row>
    <row r="45" spans="1:6" x14ac:dyDescent="0.2">
      <c r="A45" t="s">
        <v>23</v>
      </c>
      <c r="E45">
        <v>25</v>
      </c>
    </row>
    <row r="46" spans="1:6" x14ac:dyDescent="0.2">
      <c r="A46" t="s">
        <v>24</v>
      </c>
      <c r="E46">
        <v>0</v>
      </c>
      <c r="F46" t="s">
        <v>25</v>
      </c>
    </row>
    <row r="47" spans="1:6" x14ac:dyDescent="0.2">
      <c r="A47" t="s">
        <v>26</v>
      </c>
      <c r="B47" s="2" t="s">
        <v>41</v>
      </c>
    </row>
    <row r="49" spans="1:13" x14ac:dyDescent="0.2">
      <c r="B49" t="s">
        <v>42</v>
      </c>
    </row>
    <row r="50" spans="1:13" x14ac:dyDescent="0.2">
      <c r="A50" s="3" t="s">
        <v>29</v>
      </c>
      <c r="B50" s="3">
        <v>1</v>
      </c>
      <c r="C50" s="3">
        <v>2</v>
      </c>
      <c r="D50" s="3">
        <v>3</v>
      </c>
      <c r="E50" s="3">
        <v>4</v>
      </c>
      <c r="F50" s="3">
        <v>5</v>
      </c>
      <c r="G50" s="3">
        <v>6</v>
      </c>
      <c r="H50" s="3">
        <v>7</v>
      </c>
      <c r="I50" s="3">
        <v>8</v>
      </c>
      <c r="J50" s="3">
        <v>9</v>
      </c>
      <c r="K50" s="3">
        <v>10</v>
      </c>
      <c r="L50" s="3">
        <v>11</v>
      </c>
      <c r="M50" s="3">
        <v>12</v>
      </c>
    </row>
    <row r="51" spans="1:13" x14ac:dyDescent="0.2">
      <c r="A51" s="3" t="s">
        <v>30</v>
      </c>
      <c r="B51">
        <v>7.6600000262260437E-2</v>
      </c>
      <c r="C51">
        <v>7.3499999940395355E-2</v>
      </c>
      <c r="D51">
        <v>6.6500000655651093E-2</v>
      </c>
      <c r="E51">
        <v>6.7500002682209015E-2</v>
      </c>
      <c r="F51">
        <v>7.2700001299381256E-2</v>
      </c>
      <c r="G51">
        <v>7.0500001311302185E-2</v>
      </c>
      <c r="H51">
        <v>3.9000000804662704E-2</v>
      </c>
      <c r="I51">
        <v>3.4099999815225601E-2</v>
      </c>
      <c r="J51">
        <v>3.9900001138448715E-2</v>
      </c>
      <c r="K51">
        <v>4.1900001466274261E-2</v>
      </c>
      <c r="L51">
        <v>4.7800000756978989E-2</v>
      </c>
      <c r="M51">
        <v>5.4099999368190765E-2</v>
      </c>
    </row>
    <row r="52" spans="1:13" x14ac:dyDescent="0.2">
      <c r="A52" s="3" t="s">
        <v>31</v>
      </c>
      <c r="B52">
        <v>6.7000001668930054E-2</v>
      </c>
      <c r="C52">
        <v>5.4600000381469727E-2</v>
      </c>
      <c r="D52">
        <v>6.8099997937679291E-2</v>
      </c>
      <c r="E52">
        <v>5.7000000029802322E-2</v>
      </c>
      <c r="F52">
        <v>7.5499996542930603E-2</v>
      </c>
      <c r="G52">
        <v>7.5800001621246338E-2</v>
      </c>
      <c r="H52">
        <v>3.8499999791383743E-2</v>
      </c>
      <c r="I52">
        <v>3.9799999445676804E-2</v>
      </c>
      <c r="J52">
        <v>4.6199999749660492E-2</v>
      </c>
      <c r="K52">
        <v>4.6599999070167542E-2</v>
      </c>
      <c r="L52">
        <v>5.3899999707937241E-2</v>
      </c>
      <c r="M52">
        <v>5.6200001388788223E-2</v>
      </c>
    </row>
    <row r="53" spans="1:13" x14ac:dyDescent="0.2">
      <c r="A53" s="3" t="s">
        <v>32</v>
      </c>
      <c r="B53">
        <v>4.8099998384714127E-2</v>
      </c>
      <c r="C53">
        <v>4.3000001460313797E-2</v>
      </c>
      <c r="D53">
        <v>8.9699998497962952E-2</v>
      </c>
      <c r="E53">
        <v>8.3099998533725739E-2</v>
      </c>
      <c r="F53">
        <v>5.9000000357627869E-2</v>
      </c>
      <c r="G53">
        <v>5.4999999701976776E-2</v>
      </c>
      <c r="H53">
        <v>4.6599999070167542E-2</v>
      </c>
      <c r="I53">
        <v>4.2800001800060272E-2</v>
      </c>
      <c r="J53">
        <v>4.4300001114606857E-2</v>
      </c>
      <c r="K53">
        <v>4.5699998736381531E-2</v>
      </c>
      <c r="L53">
        <v>4.179999977350235E-2</v>
      </c>
      <c r="M53">
        <v>4.5000001788139343E-2</v>
      </c>
    </row>
    <row r="54" spans="1:13" x14ac:dyDescent="0.2">
      <c r="A54" s="3" t="s">
        <v>33</v>
      </c>
      <c r="B54">
        <v>4.4500000774860382E-2</v>
      </c>
      <c r="C54">
        <v>4.6300001442432404E-2</v>
      </c>
      <c r="D54">
        <v>6.849999725818634E-2</v>
      </c>
      <c r="E54">
        <v>7.6099999248981476E-2</v>
      </c>
      <c r="F54">
        <v>8.959999680519104E-2</v>
      </c>
      <c r="G54">
        <v>7.2099998593330383E-2</v>
      </c>
      <c r="H54">
        <v>6.3100002706050873E-2</v>
      </c>
      <c r="I54">
        <v>6.7100003361701965E-2</v>
      </c>
      <c r="J54">
        <v>4.7100000083446503E-2</v>
      </c>
      <c r="K54">
        <v>4.7899998724460602E-2</v>
      </c>
      <c r="L54">
        <v>4.6500001102685928E-2</v>
      </c>
      <c r="M54">
        <v>4.6000000089406967E-2</v>
      </c>
    </row>
    <row r="55" spans="1:13" x14ac:dyDescent="0.2">
      <c r="A55" s="3" t="s">
        <v>34</v>
      </c>
      <c r="B55">
        <v>4.3999999761581421E-2</v>
      </c>
      <c r="C55">
        <v>6.549999862909317E-2</v>
      </c>
      <c r="D55">
        <v>8.1799998879432678E-2</v>
      </c>
      <c r="E55">
        <v>7.6300002634525299E-2</v>
      </c>
      <c r="F55">
        <v>7.9999998211860657E-2</v>
      </c>
      <c r="G55">
        <v>8.3499997854232788E-2</v>
      </c>
      <c r="H55">
        <v>5.3199999034404755E-2</v>
      </c>
      <c r="I55">
        <v>6.5800003707408905E-2</v>
      </c>
      <c r="J55">
        <v>4.5200001448392868E-2</v>
      </c>
      <c r="K55">
        <v>4.8999998718500137E-2</v>
      </c>
      <c r="L55">
        <v>4.5400001108646393E-2</v>
      </c>
      <c r="M55">
        <v>4.5200001448392868E-2</v>
      </c>
    </row>
    <row r="56" spans="1:13" x14ac:dyDescent="0.2">
      <c r="A56" s="3" t="s">
        <v>35</v>
      </c>
      <c r="B56">
        <v>4.3200001120567322E-2</v>
      </c>
      <c r="C56">
        <v>5.2799999713897705E-2</v>
      </c>
      <c r="D56">
        <v>9.8800003528594971E-2</v>
      </c>
      <c r="E56">
        <v>8.3499997854232788E-2</v>
      </c>
      <c r="F56">
        <v>8.8699996471405029E-2</v>
      </c>
      <c r="G56">
        <v>9.1300003230571747E-2</v>
      </c>
      <c r="H56">
        <v>5.7700000703334808E-2</v>
      </c>
      <c r="I56">
        <v>5.2900001406669617E-2</v>
      </c>
      <c r="J56">
        <v>4.5299999415874481E-2</v>
      </c>
      <c r="K56">
        <v>4.9899999052286148E-2</v>
      </c>
      <c r="L56">
        <v>5.090000107884407E-2</v>
      </c>
      <c r="M56">
        <v>4.8500001430511475E-2</v>
      </c>
    </row>
    <row r="57" spans="1:13" x14ac:dyDescent="0.2">
      <c r="A57" s="3" t="s">
        <v>36</v>
      </c>
      <c r="B57">
        <v>4.2700000107288361E-2</v>
      </c>
      <c r="C57">
        <v>5.469999834895134E-2</v>
      </c>
      <c r="D57">
        <v>6.719999760389328E-2</v>
      </c>
      <c r="E57">
        <v>6.7900002002716064E-2</v>
      </c>
      <c r="F57">
        <v>7.5699999928474426E-2</v>
      </c>
      <c r="G57">
        <v>7.6899997889995575E-2</v>
      </c>
      <c r="H57">
        <v>4.9800001084804535E-2</v>
      </c>
      <c r="I57">
        <v>5.4400000721216202E-2</v>
      </c>
      <c r="J57">
        <v>5.4900001734495163E-2</v>
      </c>
      <c r="K57">
        <v>5.2499998360872269E-2</v>
      </c>
      <c r="L57">
        <v>5.5100001394748688E-2</v>
      </c>
      <c r="M57">
        <v>5.4999999701976776E-2</v>
      </c>
    </row>
    <row r="58" spans="1:13" x14ac:dyDescent="0.2">
      <c r="A58" s="3" t="s">
        <v>37</v>
      </c>
      <c r="B58">
        <v>4.8099998384714127E-2</v>
      </c>
      <c r="C58">
        <v>5.3300000727176666E-2</v>
      </c>
      <c r="D58">
        <v>8.1600002944469452E-2</v>
      </c>
      <c r="E58">
        <v>0.12690000236034393</v>
      </c>
      <c r="F58">
        <v>4.9400001764297485E-2</v>
      </c>
      <c r="G58">
        <v>4.9400001764297485E-2</v>
      </c>
      <c r="H58">
        <v>5.0500001758337021E-2</v>
      </c>
      <c r="I58">
        <v>4.8700001090764999E-2</v>
      </c>
      <c r="J58">
        <v>5.169999971985817E-2</v>
      </c>
      <c r="K58">
        <v>5.6200001388788223E-2</v>
      </c>
      <c r="L58">
        <v>5.6600000709295273E-2</v>
      </c>
      <c r="M58">
        <v>5.7300001382827759E-2</v>
      </c>
    </row>
    <row r="62" spans="1:13" x14ac:dyDescent="0.2">
      <c r="A62" t="s">
        <v>38</v>
      </c>
      <c r="B62" s="2" t="s">
        <v>43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9"/>
  <sheetViews>
    <sheetView tabSelected="1" topLeftCell="B1" zoomScale="80" zoomScaleNormal="80" workbookViewId="0">
      <selection activeCell="M36" sqref="M36"/>
    </sheetView>
  </sheetViews>
  <sheetFormatPr baseColWidth="10" defaultColWidth="8.83203125" defaultRowHeight="15" x14ac:dyDescent="0.2"/>
  <sheetData>
    <row r="1" spans="1:27" x14ac:dyDescent="0.2">
      <c r="A1" s="3" t="s">
        <v>29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O1" s="3" t="s">
        <v>29</v>
      </c>
      <c r="P1" s="3">
        <v>1</v>
      </c>
      <c r="Q1" s="3">
        <v>2</v>
      </c>
      <c r="R1" s="3">
        <v>3</v>
      </c>
      <c r="S1" s="3">
        <v>4</v>
      </c>
      <c r="T1" s="3">
        <v>5</v>
      </c>
      <c r="U1" s="3">
        <v>6</v>
      </c>
      <c r="V1" s="3">
        <v>7</v>
      </c>
      <c r="W1" s="3">
        <v>8</v>
      </c>
      <c r="X1" s="3">
        <v>9</v>
      </c>
      <c r="Y1" s="3">
        <v>10</v>
      </c>
      <c r="Z1" s="3">
        <v>11</v>
      </c>
      <c r="AA1" s="3">
        <v>12</v>
      </c>
    </row>
    <row r="2" spans="1:27" x14ac:dyDescent="0.2">
      <c r="A2" s="3" t="s">
        <v>30</v>
      </c>
      <c r="B2">
        <v>2.6923000812530518</v>
      </c>
      <c r="C2">
        <v>2.7321000099182129</v>
      </c>
      <c r="D2">
        <v>2.2374999523162842</v>
      </c>
      <c r="E2">
        <v>2.3299999237060547</v>
      </c>
      <c r="F2">
        <v>2.4760000705718994</v>
      </c>
      <c r="G2">
        <v>2.2699000835418701</v>
      </c>
      <c r="H2">
        <v>0.11840000003576279</v>
      </c>
      <c r="I2">
        <v>0.10989999771118164</v>
      </c>
      <c r="J2">
        <v>0.48179998993873596</v>
      </c>
      <c r="K2">
        <v>0.55229997634887695</v>
      </c>
      <c r="L2">
        <v>0.54030001163482666</v>
      </c>
      <c r="M2">
        <v>0.5250999927520752</v>
      </c>
      <c r="O2" s="3" t="s">
        <v>30</v>
      </c>
      <c r="P2">
        <f>B2-B20</f>
        <v>2.6157000809907913</v>
      </c>
      <c r="Q2">
        <f t="shared" ref="Q2:AA9" si="0">C2-C20</f>
        <v>2.6586000099778175</v>
      </c>
      <c r="R2">
        <f t="shared" si="0"/>
        <v>2.1709999516606331</v>
      </c>
      <c r="S2">
        <f t="shared" si="0"/>
        <v>2.2624999210238457</v>
      </c>
      <c r="T2">
        <f t="shared" si="0"/>
        <v>2.4033000692725182</v>
      </c>
      <c r="U2">
        <f t="shared" si="0"/>
        <v>2.1994000822305679</v>
      </c>
      <c r="V2">
        <f t="shared" si="0"/>
        <v>7.9399999231100082E-2</v>
      </c>
      <c r="W2">
        <f t="shared" si="0"/>
        <v>7.5799997895956039E-2</v>
      </c>
      <c r="X2">
        <f t="shared" si="0"/>
        <v>0.44189998880028725</v>
      </c>
      <c r="Y2">
        <f t="shared" si="0"/>
        <v>0.51039997488260269</v>
      </c>
      <c r="Z2">
        <f t="shared" si="0"/>
        <v>0.49250001087784767</v>
      </c>
      <c r="AA2">
        <f t="shared" si="0"/>
        <v>0.47099999338388443</v>
      </c>
    </row>
    <row r="3" spans="1:27" x14ac:dyDescent="0.2">
      <c r="A3" s="3" t="s">
        <v>31</v>
      </c>
      <c r="B3">
        <v>1.49590003490448</v>
      </c>
      <c r="C3">
        <v>1.5023000240325928</v>
      </c>
      <c r="D3">
        <v>2.0731000900268555</v>
      </c>
      <c r="E3">
        <v>1.8205000162124634</v>
      </c>
      <c r="F3">
        <v>2.6089999675750732</v>
      </c>
      <c r="G3">
        <v>2.5685000419616699</v>
      </c>
      <c r="H3">
        <v>0.45629999041557312</v>
      </c>
      <c r="I3">
        <v>0.48440000414848328</v>
      </c>
      <c r="J3">
        <v>0.47170001268386841</v>
      </c>
      <c r="K3">
        <v>0.42379999160766602</v>
      </c>
      <c r="L3">
        <v>1.2029999494552612</v>
      </c>
      <c r="M3">
        <v>1.2700999975204468</v>
      </c>
      <c r="O3" s="3" t="s">
        <v>31</v>
      </c>
      <c r="P3">
        <f t="shared" ref="P3:P9" si="1">B3-B21</f>
        <v>1.4289000332355499</v>
      </c>
      <c r="Q3">
        <f t="shared" si="0"/>
        <v>1.447700023651123</v>
      </c>
      <c r="R3">
        <f t="shared" si="0"/>
        <v>2.0050000920891762</v>
      </c>
      <c r="S3">
        <f t="shared" si="0"/>
        <v>1.7635000161826611</v>
      </c>
      <c r="T3">
        <f t="shared" si="0"/>
        <v>2.5334999710321426</v>
      </c>
      <c r="U3">
        <f t="shared" si="0"/>
        <v>2.4927000403404236</v>
      </c>
      <c r="V3">
        <f t="shared" si="0"/>
        <v>0.41779999062418938</v>
      </c>
      <c r="W3">
        <f t="shared" si="0"/>
        <v>0.44460000470280647</v>
      </c>
      <c r="X3">
        <f t="shared" si="0"/>
        <v>0.42550001293420792</v>
      </c>
      <c r="Y3">
        <f t="shared" si="0"/>
        <v>0.37719999253749847</v>
      </c>
      <c r="Z3">
        <f t="shared" si="0"/>
        <v>1.149099949747324</v>
      </c>
      <c r="AA3">
        <f t="shared" si="0"/>
        <v>1.2138999961316586</v>
      </c>
    </row>
    <row r="4" spans="1:27" x14ac:dyDescent="0.2">
      <c r="A4" s="3" t="s">
        <v>32</v>
      </c>
      <c r="B4">
        <v>0.7192000150680542</v>
      </c>
      <c r="C4">
        <v>0.71420001983642578</v>
      </c>
      <c r="D4">
        <v>3.0216999053955078</v>
      </c>
      <c r="E4">
        <v>2.9549999237060547</v>
      </c>
      <c r="F4">
        <v>1.6691000461578369</v>
      </c>
      <c r="G4">
        <v>1.6556999683380127</v>
      </c>
      <c r="H4">
        <v>0.6007000207901001</v>
      </c>
      <c r="I4">
        <v>0.64749997854232788</v>
      </c>
      <c r="J4">
        <v>0.59320002794265747</v>
      </c>
      <c r="K4">
        <v>0.6062999963760376</v>
      </c>
      <c r="L4">
        <v>0.48640000820159912</v>
      </c>
      <c r="M4">
        <v>0.50929999351501465</v>
      </c>
      <c r="O4" s="3" t="s">
        <v>32</v>
      </c>
      <c r="P4">
        <f t="shared" si="1"/>
        <v>0.67110001668334007</v>
      </c>
      <c r="Q4">
        <f t="shared" si="0"/>
        <v>0.67120001837611198</v>
      </c>
      <c r="R4">
        <f t="shared" si="0"/>
        <v>2.9319999068975449</v>
      </c>
      <c r="S4">
        <f t="shared" si="0"/>
        <v>2.8718999251723289</v>
      </c>
      <c r="T4">
        <f t="shared" si="0"/>
        <v>1.610100045800209</v>
      </c>
      <c r="U4">
        <f t="shared" si="0"/>
        <v>1.6006999686360359</v>
      </c>
      <c r="V4">
        <f t="shared" si="0"/>
        <v>0.55410002171993256</v>
      </c>
      <c r="W4">
        <f t="shared" si="0"/>
        <v>0.60469997674226761</v>
      </c>
      <c r="X4">
        <f t="shared" si="0"/>
        <v>0.54890002682805061</v>
      </c>
      <c r="Y4">
        <f t="shared" si="0"/>
        <v>0.56059999763965607</v>
      </c>
      <c r="Z4">
        <f t="shared" si="0"/>
        <v>0.44460000842809677</v>
      </c>
      <c r="AA4">
        <f t="shared" si="0"/>
        <v>0.46429999172687531</v>
      </c>
    </row>
    <row r="5" spans="1:27" x14ac:dyDescent="0.2">
      <c r="A5" s="3" t="s">
        <v>33</v>
      </c>
      <c r="B5">
        <v>0.32269999384880066</v>
      </c>
      <c r="C5">
        <v>0.35030001401901245</v>
      </c>
      <c r="D5">
        <v>2.4007000923156738</v>
      </c>
      <c r="E5">
        <v>2.5611999034881592</v>
      </c>
      <c r="F5">
        <v>2.4978001117706299</v>
      </c>
      <c r="G5">
        <v>2.4267001152038574</v>
      </c>
      <c r="H5">
        <v>0.47879999876022339</v>
      </c>
      <c r="I5">
        <v>0.47269999980926514</v>
      </c>
      <c r="J5">
        <v>0.42550000548362732</v>
      </c>
      <c r="K5">
        <v>0.41170001029968262</v>
      </c>
      <c r="L5">
        <v>0.68730002641677856</v>
      </c>
      <c r="M5">
        <v>0.73320001363754272</v>
      </c>
      <c r="O5" s="3" t="s">
        <v>33</v>
      </c>
      <c r="P5">
        <f t="shared" si="1"/>
        <v>0.27819999307394028</v>
      </c>
      <c r="Q5">
        <f t="shared" si="0"/>
        <v>0.30400001257658005</v>
      </c>
      <c r="R5">
        <f t="shared" si="0"/>
        <v>2.3322000950574875</v>
      </c>
      <c r="S5">
        <f t="shared" si="0"/>
        <v>2.4850999042391777</v>
      </c>
      <c r="T5">
        <f t="shared" si="0"/>
        <v>2.4082001149654388</v>
      </c>
      <c r="U5">
        <f t="shared" si="0"/>
        <v>2.354600116610527</v>
      </c>
      <c r="V5">
        <f t="shared" si="0"/>
        <v>0.41569999605417252</v>
      </c>
      <c r="W5">
        <f t="shared" si="0"/>
        <v>0.40559999644756317</v>
      </c>
      <c r="X5">
        <f t="shared" si="0"/>
        <v>0.37840000540018082</v>
      </c>
      <c r="Y5">
        <f t="shared" si="0"/>
        <v>0.36380001157522202</v>
      </c>
      <c r="Z5">
        <f t="shared" si="0"/>
        <v>0.64080002531409264</v>
      </c>
      <c r="AA5">
        <f t="shared" si="0"/>
        <v>0.68720001354813576</v>
      </c>
    </row>
    <row r="6" spans="1:27" x14ac:dyDescent="0.2">
      <c r="A6" s="3" t="s">
        <v>34</v>
      </c>
      <c r="B6">
        <v>0.20219999551773071</v>
      </c>
      <c r="C6">
        <v>0.23569999635219574</v>
      </c>
      <c r="D6">
        <v>2.5576000213623047</v>
      </c>
      <c r="E6">
        <v>2.4576001167297363</v>
      </c>
      <c r="F6">
        <v>2.5618999004364014</v>
      </c>
      <c r="G6">
        <v>2.7527000904083252</v>
      </c>
      <c r="H6">
        <v>0.39800000190734863</v>
      </c>
      <c r="I6">
        <v>0.43299999833106995</v>
      </c>
      <c r="J6">
        <v>0.52149999141693115</v>
      </c>
      <c r="K6">
        <v>0.55989998579025269</v>
      </c>
      <c r="L6">
        <v>0.51999998092651367</v>
      </c>
      <c r="M6">
        <v>0.5429999828338623</v>
      </c>
      <c r="O6" s="3" t="s">
        <v>34</v>
      </c>
      <c r="P6">
        <f t="shared" si="1"/>
        <v>0.15819999575614929</v>
      </c>
      <c r="Q6">
        <f t="shared" si="0"/>
        <v>0.17019999772310257</v>
      </c>
      <c r="R6">
        <f t="shared" si="0"/>
        <v>2.475800022482872</v>
      </c>
      <c r="S6">
        <f t="shared" si="0"/>
        <v>2.381300114095211</v>
      </c>
      <c r="T6">
        <f t="shared" si="0"/>
        <v>2.4818999022245407</v>
      </c>
      <c r="U6">
        <f t="shared" si="0"/>
        <v>2.6692000925540924</v>
      </c>
      <c r="V6">
        <f t="shared" si="0"/>
        <v>0.34480000287294388</v>
      </c>
      <c r="W6">
        <f t="shared" si="0"/>
        <v>0.36719999462366104</v>
      </c>
      <c r="X6">
        <f t="shared" si="0"/>
        <v>0.47629998996853828</v>
      </c>
      <c r="Y6">
        <f t="shared" si="0"/>
        <v>0.51089998707175255</v>
      </c>
      <c r="Z6">
        <f t="shared" si="0"/>
        <v>0.47459997981786728</v>
      </c>
      <c r="AA6">
        <f t="shared" si="0"/>
        <v>0.49779998138546944</v>
      </c>
    </row>
    <row r="7" spans="1:27" x14ac:dyDescent="0.2">
      <c r="A7" s="3" t="s">
        <v>35</v>
      </c>
      <c r="B7">
        <v>0.16869999468326569</v>
      </c>
      <c r="C7">
        <v>0.18420000374317169</v>
      </c>
      <c r="D7">
        <v>2.8494000434875488</v>
      </c>
      <c r="E7">
        <v>2.7804999351501465</v>
      </c>
      <c r="F7">
        <v>3.0847001075744629</v>
      </c>
      <c r="G7">
        <v>3.0871000289916992</v>
      </c>
      <c r="H7">
        <v>0.56389999389648438</v>
      </c>
      <c r="I7">
        <v>0.56239998340606689</v>
      </c>
      <c r="J7">
        <v>0.14380000531673431</v>
      </c>
      <c r="K7">
        <v>0.15659999847412109</v>
      </c>
      <c r="L7">
        <v>0.45789998769760132</v>
      </c>
      <c r="M7">
        <v>0.46930000185966492</v>
      </c>
      <c r="O7" s="3" t="s">
        <v>35</v>
      </c>
      <c r="P7">
        <f t="shared" si="1"/>
        <v>0.12549999356269836</v>
      </c>
      <c r="Q7">
        <f t="shared" si="0"/>
        <v>0.13140000402927399</v>
      </c>
      <c r="R7">
        <f t="shared" si="0"/>
        <v>2.7506000399589539</v>
      </c>
      <c r="S7">
        <f t="shared" si="0"/>
        <v>2.6969999372959137</v>
      </c>
      <c r="T7">
        <f t="shared" si="0"/>
        <v>2.9960001111030579</v>
      </c>
      <c r="U7">
        <f t="shared" si="0"/>
        <v>2.9958000257611275</v>
      </c>
      <c r="V7">
        <f t="shared" si="0"/>
        <v>0.50619999319314957</v>
      </c>
      <c r="W7">
        <f t="shared" si="0"/>
        <v>0.50949998199939728</v>
      </c>
      <c r="X7">
        <f t="shared" si="0"/>
        <v>9.8500005900859833E-2</v>
      </c>
      <c r="Y7">
        <f t="shared" si="0"/>
        <v>0.10669999942183495</v>
      </c>
      <c r="Z7">
        <f t="shared" si="0"/>
        <v>0.40699998661875725</v>
      </c>
      <c r="AA7">
        <f t="shared" si="0"/>
        <v>0.42080000042915344</v>
      </c>
    </row>
    <row r="8" spans="1:27" x14ac:dyDescent="0.2">
      <c r="A8" s="3" t="s">
        <v>36</v>
      </c>
      <c r="B8">
        <v>0.15360000729560852</v>
      </c>
      <c r="C8">
        <v>0.16769999265670776</v>
      </c>
      <c r="D8">
        <v>1.9465999603271484</v>
      </c>
      <c r="E8">
        <v>1.9639999866485596</v>
      </c>
      <c r="F8">
        <v>2.6231000423431396</v>
      </c>
      <c r="G8">
        <v>2.7125999927520752</v>
      </c>
      <c r="H8">
        <v>0.6062999963760376</v>
      </c>
      <c r="I8">
        <v>0.60329997539520264</v>
      </c>
      <c r="J8">
        <v>0.63529998064041138</v>
      </c>
      <c r="K8">
        <v>0.64980000257492065</v>
      </c>
      <c r="L8">
        <v>0.60199999809265137</v>
      </c>
      <c r="M8">
        <v>0.65659999847412109</v>
      </c>
      <c r="O8" s="3" t="s">
        <v>36</v>
      </c>
      <c r="P8">
        <f t="shared" si="1"/>
        <v>0.11090000718832016</v>
      </c>
      <c r="Q8">
        <f t="shared" si="0"/>
        <v>0.11299999430775642</v>
      </c>
      <c r="R8">
        <f t="shared" si="0"/>
        <v>1.8793999627232552</v>
      </c>
      <c r="S8">
        <f t="shared" si="0"/>
        <v>1.8960999846458435</v>
      </c>
      <c r="T8">
        <f t="shared" si="0"/>
        <v>2.5474000424146652</v>
      </c>
      <c r="U8">
        <f t="shared" si="0"/>
        <v>2.6356999948620796</v>
      </c>
      <c r="V8">
        <f t="shared" si="0"/>
        <v>0.55649999529123306</v>
      </c>
      <c r="W8">
        <f t="shared" si="0"/>
        <v>0.54889997467398643</v>
      </c>
      <c r="X8">
        <f t="shared" si="0"/>
        <v>0.58039997890591621</v>
      </c>
      <c r="Y8">
        <f t="shared" si="0"/>
        <v>0.59730000421404839</v>
      </c>
      <c r="Z8">
        <f t="shared" si="0"/>
        <v>0.54689999669790268</v>
      </c>
      <c r="AA8">
        <f t="shared" si="0"/>
        <v>0.60159999877214432</v>
      </c>
    </row>
    <row r="9" spans="1:27" x14ac:dyDescent="0.2">
      <c r="A9" s="3" t="s">
        <v>37</v>
      </c>
      <c r="B9">
        <v>0.16259999573230743</v>
      </c>
      <c r="C9">
        <v>0.16159999370574951</v>
      </c>
      <c r="D9">
        <v>2.532599925994873</v>
      </c>
      <c r="E9">
        <v>2.72760009765625</v>
      </c>
      <c r="F9">
        <v>0.16279999911785126</v>
      </c>
      <c r="G9">
        <v>0.18369999527931213</v>
      </c>
      <c r="H9">
        <v>0.16599999368190765</v>
      </c>
      <c r="I9">
        <v>0.14560000598430634</v>
      </c>
      <c r="J9">
        <v>0.73390001058578491</v>
      </c>
      <c r="K9">
        <v>0.79680001735687256</v>
      </c>
      <c r="L9">
        <v>0.53200000524520874</v>
      </c>
      <c r="M9">
        <v>0.51639997959136963</v>
      </c>
      <c r="O9" s="3" t="s">
        <v>37</v>
      </c>
      <c r="P9">
        <f t="shared" si="1"/>
        <v>0.11449999734759331</v>
      </c>
      <c r="Q9">
        <f t="shared" si="0"/>
        <v>0.10829999297857285</v>
      </c>
      <c r="R9">
        <f t="shared" si="0"/>
        <v>2.4509999230504036</v>
      </c>
      <c r="S9">
        <f t="shared" si="0"/>
        <v>2.6007000952959061</v>
      </c>
      <c r="T9">
        <f t="shared" si="0"/>
        <v>0.11339999735355377</v>
      </c>
      <c r="U9">
        <f t="shared" si="0"/>
        <v>0.13429999351501465</v>
      </c>
      <c r="V9">
        <f t="shared" si="0"/>
        <v>0.11549999192357063</v>
      </c>
      <c r="W9">
        <f t="shared" si="0"/>
        <v>9.6900004893541336E-2</v>
      </c>
      <c r="X9">
        <f t="shared" si="0"/>
        <v>0.68220001086592674</v>
      </c>
      <c r="Y9">
        <f t="shared" si="0"/>
        <v>0.74060001596808434</v>
      </c>
      <c r="Z9">
        <f t="shared" si="0"/>
        <v>0.47540000453591347</v>
      </c>
      <c r="AA9">
        <f t="shared" si="0"/>
        <v>0.45909997820854187</v>
      </c>
    </row>
    <row r="10" spans="1:27" x14ac:dyDescent="0.2">
      <c r="O10" s="3" t="s">
        <v>44</v>
      </c>
    </row>
    <row r="11" spans="1:27" x14ac:dyDescent="0.2">
      <c r="A11" t="s">
        <v>18</v>
      </c>
      <c r="E11" t="s">
        <v>19</v>
      </c>
      <c r="O11">
        <v>100</v>
      </c>
      <c r="P11">
        <f>AVERAGE(P2:Q2)</f>
        <v>2.6371500454843044</v>
      </c>
      <c r="R11">
        <f>AVERAGE(R2:S2)</f>
        <v>2.2167499363422394</v>
      </c>
      <c r="T11">
        <f>AVERAGE(T2:U2)</f>
        <v>2.301350075751543</v>
      </c>
      <c r="V11">
        <f>AVERAGE(V2:W2)</f>
        <v>7.7599998563528061E-2</v>
      </c>
      <c r="X11">
        <f>AVERAGE(X2:Y2)</f>
        <v>0.47614998184144497</v>
      </c>
      <c r="Z11">
        <f>AVERAGE(Z2:AA2)</f>
        <v>0.48175000213086605</v>
      </c>
    </row>
    <row r="12" spans="1:27" x14ac:dyDescent="0.2">
      <c r="A12" t="s">
        <v>20</v>
      </c>
      <c r="E12">
        <v>550</v>
      </c>
      <c r="F12" t="s">
        <v>21</v>
      </c>
      <c r="O12">
        <f>O11/3</f>
        <v>33.333333333333336</v>
      </c>
      <c r="P12">
        <f t="shared" ref="P12:P17" si="2">AVERAGE(P3:Q3)</f>
        <v>1.4383000284433365</v>
      </c>
      <c r="R12">
        <f t="shared" ref="R12:R18" si="3">AVERAGE(R3:S3)</f>
        <v>1.8842500541359186</v>
      </c>
      <c r="T12">
        <f t="shared" ref="T12:T18" si="4">AVERAGE(T3:U3)</f>
        <v>2.5131000056862831</v>
      </c>
      <c r="V12">
        <f t="shared" ref="V12:V18" si="5">AVERAGE(V3:W3)</f>
        <v>0.43119999766349792</v>
      </c>
      <c r="X12">
        <f t="shared" ref="X12:X18" si="6">AVERAGE(X3:Y3)</f>
        <v>0.4013500027358532</v>
      </c>
      <c r="Z12">
        <f t="shared" ref="Z12:Z18" si="7">AVERAGE(Z3:AA3)</f>
        <v>1.1814999729394913</v>
      </c>
    </row>
    <row r="13" spans="1:27" x14ac:dyDescent="0.2">
      <c r="A13" t="s">
        <v>22</v>
      </c>
      <c r="E13">
        <v>9</v>
      </c>
      <c r="F13" t="s">
        <v>21</v>
      </c>
      <c r="O13">
        <f t="shared" ref="O13:O17" si="8">O12/3</f>
        <v>11.111111111111112</v>
      </c>
      <c r="P13">
        <f t="shared" si="2"/>
        <v>0.67115001752972603</v>
      </c>
      <c r="R13">
        <f t="shared" si="3"/>
        <v>2.9019499160349369</v>
      </c>
      <c r="T13">
        <f t="shared" si="4"/>
        <v>1.6054000072181225</v>
      </c>
      <c r="V13">
        <f t="shared" si="5"/>
        <v>0.57939999923110008</v>
      </c>
      <c r="X13">
        <f t="shared" si="6"/>
        <v>0.55475001223385334</v>
      </c>
      <c r="Z13">
        <f t="shared" si="7"/>
        <v>0.45445000007748604</v>
      </c>
    </row>
    <row r="14" spans="1:27" x14ac:dyDescent="0.2">
      <c r="A14" t="s">
        <v>23</v>
      </c>
      <c r="E14">
        <v>25</v>
      </c>
      <c r="O14">
        <f t="shared" si="8"/>
        <v>3.7037037037037042</v>
      </c>
      <c r="P14">
        <f t="shared" si="2"/>
        <v>0.29110000282526016</v>
      </c>
      <c r="R14">
        <f t="shared" si="3"/>
        <v>2.4086499996483326</v>
      </c>
      <c r="T14">
        <f t="shared" si="4"/>
        <v>2.3814001157879829</v>
      </c>
      <c r="V14">
        <f t="shared" si="5"/>
        <v>0.41064999625086784</v>
      </c>
      <c r="X14">
        <f t="shared" si="6"/>
        <v>0.37110000848770142</v>
      </c>
      <c r="Z14">
        <f t="shared" si="7"/>
        <v>0.6640000194311142</v>
      </c>
    </row>
    <row r="15" spans="1:27" x14ac:dyDescent="0.2">
      <c r="A15" t="s">
        <v>24</v>
      </c>
      <c r="E15">
        <v>0</v>
      </c>
      <c r="F15" t="s">
        <v>25</v>
      </c>
      <c r="O15">
        <f t="shared" si="8"/>
        <v>1.2345679012345681</v>
      </c>
      <c r="P15">
        <f t="shared" si="2"/>
        <v>0.16419999673962593</v>
      </c>
      <c r="R15">
        <f t="shared" si="3"/>
        <v>2.4285500682890415</v>
      </c>
      <c r="T15">
        <f t="shared" si="4"/>
        <v>2.5755499973893166</v>
      </c>
      <c r="V15">
        <f t="shared" si="5"/>
        <v>0.35599999874830246</v>
      </c>
      <c r="X15">
        <f t="shared" si="6"/>
        <v>0.49359998852014542</v>
      </c>
      <c r="Z15">
        <f t="shared" si="7"/>
        <v>0.48619998060166836</v>
      </c>
    </row>
    <row r="16" spans="1:27" x14ac:dyDescent="0.2">
      <c r="A16" t="s">
        <v>26</v>
      </c>
      <c r="B16" s="2" t="s">
        <v>41</v>
      </c>
      <c r="O16">
        <f t="shared" si="8"/>
        <v>0.41152263374485604</v>
      </c>
      <c r="P16">
        <f t="shared" si="2"/>
        <v>0.12844999879598618</v>
      </c>
      <c r="R16">
        <f t="shared" si="3"/>
        <v>2.7237999886274338</v>
      </c>
      <c r="T16">
        <f t="shared" si="4"/>
        <v>2.9959000684320927</v>
      </c>
      <c r="V16">
        <f t="shared" si="5"/>
        <v>0.50784998759627342</v>
      </c>
      <c r="X16">
        <f t="shared" si="6"/>
        <v>0.10260000266134739</v>
      </c>
      <c r="Z16">
        <f t="shared" si="7"/>
        <v>0.41389999352395535</v>
      </c>
    </row>
    <row r="17" spans="1:26" x14ac:dyDescent="0.2">
      <c r="O17">
        <f t="shared" si="8"/>
        <v>0.13717421124828535</v>
      </c>
      <c r="P17">
        <f t="shared" si="2"/>
        <v>0.11195000074803829</v>
      </c>
      <c r="R17">
        <f t="shared" si="3"/>
        <v>1.8877499736845493</v>
      </c>
      <c r="T17">
        <f t="shared" si="4"/>
        <v>2.5915500186383724</v>
      </c>
      <c r="V17">
        <f t="shared" si="5"/>
        <v>0.55269998498260975</v>
      </c>
      <c r="X17">
        <f t="shared" si="6"/>
        <v>0.5888499915599823</v>
      </c>
      <c r="Z17">
        <f t="shared" si="7"/>
        <v>0.5742499977350235</v>
      </c>
    </row>
    <row r="18" spans="1:26" x14ac:dyDescent="0.2">
      <c r="B18" t="s">
        <v>42</v>
      </c>
      <c r="O18">
        <v>0</v>
      </c>
      <c r="P18">
        <f>AVERAGE(P9:Q9)</f>
        <v>0.11139999516308308</v>
      </c>
      <c r="R18">
        <f t="shared" si="3"/>
        <v>2.5258500091731548</v>
      </c>
      <c r="T18">
        <f t="shared" si="4"/>
        <v>0.12384999543428421</v>
      </c>
      <c r="V18">
        <f t="shared" si="5"/>
        <v>0.10619999840855598</v>
      </c>
      <c r="X18">
        <f t="shared" si="6"/>
        <v>0.71140001341700554</v>
      </c>
      <c r="Z18">
        <f t="shared" si="7"/>
        <v>0.46724999137222767</v>
      </c>
    </row>
    <row r="19" spans="1:26" x14ac:dyDescent="0.2">
      <c r="A19" s="3" t="s">
        <v>29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3">
        <v>11</v>
      </c>
      <c r="M19" s="3">
        <v>12</v>
      </c>
      <c r="O19" s="3" t="s">
        <v>44</v>
      </c>
    </row>
    <row r="20" spans="1:26" x14ac:dyDescent="0.2">
      <c r="A20" s="3" t="s">
        <v>30</v>
      </c>
      <c r="B20">
        <v>7.6600000262260437E-2</v>
      </c>
      <c r="C20">
        <v>7.3499999940395355E-2</v>
      </c>
      <c r="D20">
        <v>6.6500000655651093E-2</v>
      </c>
      <c r="E20">
        <v>6.7500002682209015E-2</v>
      </c>
      <c r="F20">
        <v>7.2700001299381256E-2</v>
      </c>
      <c r="G20">
        <v>7.0500001311302185E-2</v>
      </c>
      <c r="H20">
        <v>3.9000000804662704E-2</v>
      </c>
      <c r="I20">
        <v>3.4099999815225601E-2</v>
      </c>
      <c r="J20">
        <v>3.9900001138448715E-2</v>
      </c>
      <c r="K20">
        <v>4.1900001466274261E-2</v>
      </c>
      <c r="L20">
        <v>4.7800000756978989E-2</v>
      </c>
      <c r="M20">
        <v>5.4099999368190765E-2</v>
      </c>
      <c r="O20">
        <v>100</v>
      </c>
      <c r="P20">
        <f>P11-0.111399995</f>
        <v>2.5257500504843042</v>
      </c>
      <c r="R20">
        <f>R11-0.111399995</f>
        <v>2.1053499413422392</v>
      </c>
      <c r="T20">
        <f>T11-0.111399995</f>
        <v>2.1899500807515428</v>
      </c>
      <c r="V20">
        <f>V11-0.111399995</f>
        <v>-3.3799996436471941E-2</v>
      </c>
      <c r="X20">
        <f>X11-0.111399995</f>
        <v>0.364749986841445</v>
      </c>
      <c r="Z20">
        <f>Z11-0.111399995</f>
        <v>0.37035000713086608</v>
      </c>
    </row>
    <row r="21" spans="1:26" x14ac:dyDescent="0.2">
      <c r="A21" s="3" t="s">
        <v>31</v>
      </c>
      <c r="B21">
        <v>6.7000001668930054E-2</v>
      </c>
      <c r="C21">
        <v>5.4600000381469727E-2</v>
      </c>
      <c r="D21">
        <v>6.8099997937679291E-2</v>
      </c>
      <c r="E21">
        <v>5.7000000029802322E-2</v>
      </c>
      <c r="F21">
        <v>7.5499996542930603E-2</v>
      </c>
      <c r="G21">
        <v>7.5800001621246338E-2</v>
      </c>
      <c r="H21">
        <v>3.8499999791383743E-2</v>
      </c>
      <c r="I21">
        <v>3.9799999445676804E-2</v>
      </c>
      <c r="J21">
        <v>4.6199999749660492E-2</v>
      </c>
      <c r="K21">
        <v>4.6599999070167542E-2</v>
      </c>
      <c r="L21">
        <v>5.3899999707937241E-2</v>
      </c>
      <c r="M21">
        <v>5.6200001388788223E-2</v>
      </c>
      <c r="O21">
        <f>O20/3</f>
        <v>33.333333333333336</v>
      </c>
      <c r="P21">
        <f t="shared" ref="P21:P27" si="9">P12-0.111399995</f>
        <v>1.3269000334433365</v>
      </c>
      <c r="R21">
        <f t="shared" ref="R21:R27" si="10">R12-0.111399995</f>
        <v>1.7728500591359186</v>
      </c>
      <c r="T21">
        <f t="shared" ref="T21:T27" si="11">T12-0.111399995</f>
        <v>2.4017000106862829</v>
      </c>
      <c r="V21">
        <f t="shared" ref="V21:V27" si="12">V12-0.111399995</f>
        <v>0.31980000266349795</v>
      </c>
      <c r="X21">
        <f t="shared" ref="X21:X27" si="13">X12-0.111399995</f>
        <v>0.28995000773585322</v>
      </c>
      <c r="Z21">
        <f t="shared" ref="Z21:Z27" si="14">Z12-0.111399995</f>
        <v>1.0700999779394913</v>
      </c>
    </row>
    <row r="22" spans="1:26" x14ac:dyDescent="0.2">
      <c r="A22" s="3" t="s">
        <v>32</v>
      </c>
      <c r="B22">
        <v>4.8099998384714127E-2</v>
      </c>
      <c r="C22">
        <v>4.3000001460313797E-2</v>
      </c>
      <c r="D22">
        <v>8.9699998497962952E-2</v>
      </c>
      <c r="E22">
        <v>8.3099998533725739E-2</v>
      </c>
      <c r="F22">
        <v>5.9000000357627869E-2</v>
      </c>
      <c r="G22">
        <v>5.4999999701976776E-2</v>
      </c>
      <c r="H22">
        <v>4.6599999070167542E-2</v>
      </c>
      <c r="I22">
        <v>4.2800001800060272E-2</v>
      </c>
      <c r="J22">
        <v>4.4300001114606857E-2</v>
      </c>
      <c r="K22">
        <v>4.5699998736381531E-2</v>
      </c>
      <c r="L22">
        <v>4.179999977350235E-2</v>
      </c>
      <c r="M22">
        <v>4.5000001788139343E-2</v>
      </c>
      <c r="O22">
        <f t="shared" ref="O22:O26" si="15">O21/3</f>
        <v>11.111111111111112</v>
      </c>
      <c r="P22">
        <f t="shared" si="9"/>
        <v>0.55975002252972605</v>
      </c>
      <c r="R22">
        <f t="shared" si="10"/>
        <v>2.7905499210349367</v>
      </c>
      <c r="T22">
        <f t="shared" si="11"/>
        <v>1.4940000122181225</v>
      </c>
      <c r="V22">
        <f t="shared" si="12"/>
        <v>0.46800000423110011</v>
      </c>
      <c r="X22">
        <f t="shared" si="13"/>
        <v>0.44335001723385337</v>
      </c>
      <c r="Z22">
        <f t="shared" si="14"/>
        <v>0.34305000507748606</v>
      </c>
    </row>
    <row r="23" spans="1:26" x14ac:dyDescent="0.2">
      <c r="A23" s="3" t="s">
        <v>33</v>
      </c>
      <c r="B23">
        <v>4.4500000774860382E-2</v>
      </c>
      <c r="C23">
        <v>4.6300001442432404E-2</v>
      </c>
      <c r="D23">
        <v>6.849999725818634E-2</v>
      </c>
      <c r="E23">
        <v>7.6099999248981476E-2</v>
      </c>
      <c r="F23">
        <v>8.959999680519104E-2</v>
      </c>
      <c r="G23">
        <v>7.2099998593330383E-2</v>
      </c>
      <c r="H23">
        <v>6.3100002706050873E-2</v>
      </c>
      <c r="I23">
        <v>6.7100003361701965E-2</v>
      </c>
      <c r="J23">
        <v>4.7100000083446503E-2</v>
      </c>
      <c r="K23">
        <v>4.7899998724460602E-2</v>
      </c>
      <c r="L23">
        <v>4.6500001102685928E-2</v>
      </c>
      <c r="M23">
        <v>4.6000000089406967E-2</v>
      </c>
      <c r="O23">
        <f t="shared" si="15"/>
        <v>3.7037037037037042</v>
      </c>
      <c r="P23">
        <f t="shared" si="9"/>
        <v>0.17970000782526016</v>
      </c>
      <c r="R23">
        <f t="shared" si="10"/>
        <v>2.2972500046483324</v>
      </c>
      <c r="T23">
        <f t="shared" si="11"/>
        <v>2.2700001207879827</v>
      </c>
      <c r="V23">
        <f t="shared" si="12"/>
        <v>0.29925000125086787</v>
      </c>
      <c r="X23">
        <f t="shared" si="13"/>
        <v>0.25970001348770144</v>
      </c>
      <c r="Z23">
        <f t="shared" si="14"/>
        <v>0.55260002443111422</v>
      </c>
    </row>
    <row r="24" spans="1:26" x14ac:dyDescent="0.2">
      <c r="A24" s="3" t="s">
        <v>34</v>
      </c>
      <c r="B24">
        <v>4.3999999761581421E-2</v>
      </c>
      <c r="C24">
        <v>6.549999862909317E-2</v>
      </c>
      <c r="D24">
        <v>8.1799998879432678E-2</v>
      </c>
      <c r="E24">
        <v>7.6300002634525299E-2</v>
      </c>
      <c r="F24">
        <v>7.9999998211860657E-2</v>
      </c>
      <c r="G24">
        <v>8.3499997854232788E-2</v>
      </c>
      <c r="H24">
        <v>5.3199999034404755E-2</v>
      </c>
      <c r="I24">
        <v>6.5800003707408905E-2</v>
      </c>
      <c r="J24">
        <v>4.5200001448392868E-2</v>
      </c>
      <c r="K24">
        <v>4.8999998718500137E-2</v>
      </c>
      <c r="L24">
        <v>4.5400001108646393E-2</v>
      </c>
      <c r="M24">
        <v>4.5200001448392868E-2</v>
      </c>
      <c r="O24">
        <f t="shared" si="15"/>
        <v>1.2345679012345681</v>
      </c>
      <c r="P24">
        <f t="shared" si="9"/>
        <v>5.2800001739625929E-2</v>
      </c>
      <c r="R24">
        <f t="shared" si="10"/>
        <v>2.3171500732890413</v>
      </c>
      <c r="T24">
        <f t="shared" si="11"/>
        <v>2.4641500023893164</v>
      </c>
      <c r="V24">
        <f t="shared" si="12"/>
        <v>0.24460000374830246</v>
      </c>
      <c r="X24">
        <f t="shared" si="13"/>
        <v>0.38219999352014544</v>
      </c>
      <c r="Z24">
        <f t="shared" si="14"/>
        <v>0.37479998560166838</v>
      </c>
    </row>
    <row r="25" spans="1:26" x14ac:dyDescent="0.2">
      <c r="A25" s="3" t="s">
        <v>35</v>
      </c>
      <c r="B25">
        <v>4.3200001120567322E-2</v>
      </c>
      <c r="C25">
        <v>5.2799999713897705E-2</v>
      </c>
      <c r="D25">
        <v>9.8800003528594971E-2</v>
      </c>
      <c r="E25">
        <v>8.3499997854232788E-2</v>
      </c>
      <c r="F25">
        <v>8.8699996471405029E-2</v>
      </c>
      <c r="G25">
        <v>9.1300003230571747E-2</v>
      </c>
      <c r="H25">
        <v>5.7700000703334808E-2</v>
      </c>
      <c r="I25">
        <v>5.2900001406669617E-2</v>
      </c>
      <c r="J25">
        <v>4.5299999415874481E-2</v>
      </c>
      <c r="K25">
        <v>4.9899999052286148E-2</v>
      </c>
      <c r="L25">
        <v>5.090000107884407E-2</v>
      </c>
      <c r="M25">
        <v>4.8500001430511475E-2</v>
      </c>
      <c r="O25">
        <f t="shared" si="15"/>
        <v>0.41152263374485604</v>
      </c>
      <c r="P25">
        <f t="shared" si="9"/>
        <v>1.7050003795986174E-2</v>
      </c>
      <c r="R25">
        <f t="shared" si="10"/>
        <v>2.6123999936274336</v>
      </c>
      <c r="T25">
        <f t="shared" si="11"/>
        <v>2.8845000734320925</v>
      </c>
      <c r="V25">
        <f t="shared" si="12"/>
        <v>0.39644999259627345</v>
      </c>
      <c r="X25">
        <f t="shared" si="13"/>
        <v>-8.7999923386526124E-3</v>
      </c>
      <c r="Z25">
        <f t="shared" si="14"/>
        <v>0.30249999852395537</v>
      </c>
    </row>
    <row r="26" spans="1:26" x14ac:dyDescent="0.2">
      <c r="A26" s="3" t="s">
        <v>36</v>
      </c>
      <c r="B26">
        <v>4.2700000107288361E-2</v>
      </c>
      <c r="C26">
        <v>5.469999834895134E-2</v>
      </c>
      <c r="D26">
        <v>6.719999760389328E-2</v>
      </c>
      <c r="E26">
        <v>6.7900002002716064E-2</v>
      </c>
      <c r="F26">
        <v>7.5699999928474426E-2</v>
      </c>
      <c r="G26">
        <v>7.6899997889995575E-2</v>
      </c>
      <c r="H26">
        <v>4.9800001084804535E-2</v>
      </c>
      <c r="I26">
        <v>5.4400000721216202E-2</v>
      </c>
      <c r="J26">
        <v>5.4900001734495163E-2</v>
      </c>
      <c r="K26">
        <v>5.2499998360872269E-2</v>
      </c>
      <c r="L26">
        <v>5.5100001394748688E-2</v>
      </c>
      <c r="M26">
        <v>5.4999999701976776E-2</v>
      </c>
      <c r="O26">
        <f t="shared" si="15"/>
        <v>0.13717421124828535</v>
      </c>
      <c r="P26">
        <f t="shared" si="9"/>
        <v>5.5000574803829028E-4</v>
      </c>
      <c r="R26">
        <f t="shared" si="10"/>
        <v>1.7763499786845494</v>
      </c>
      <c r="T26">
        <f t="shared" si="11"/>
        <v>2.4801500236383722</v>
      </c>
      <c r="V26">
        <f t="shared" si="12"/>
        <v>0.44129998998260977</v>
      </c>
      <c r="X26">
        <f t="shared" si="13"/>
        <v>0.47744999655998233</v>
      </c>
      <c r="Z26">
        <f t="shared" si="14"/>
        <v>0.46285000273502352</v>
      </c>
    </row>
    <row r="27" spans="1:26" x14ac:dyDescent="0.2">
      <c r="A27" s="3" t="s">
        <v>37</v>
      </c>
      <c r="B27">
        <v>4.8099998384714127E-2</v>
      </c>
      <c r="C27">
        <v>5.3300000727176666E-2</v>
      </c>
      <c r="D27">
        <v>8.1600002944469452E-2</v>
      </c>
      <c r="E27">
        <v>0.12690000236034393</v>
      </c>
      <c r="F27">
        <v>4.9400001764297485E-2</v>
      </c>
      <c r="G27">
        <v>4.9400001764297485E-2</v>
      </c>
      <c r="H27">
        <v>5.0500001758337021E-2</v>
      </c>
      <c r="I27">
        <v>4.8700001090764999E-2</v>
      </c>
      <c r="J27">
        <v>5.169999971985817E-2</v>
      </c>
      <c r="K27">
        <v>5.6200001388788223E-2</v>
      </c>
      <c r="L27">
        <v>5.6600000709295273E-2</v>
      </c>
      <c r="M27">
        <v>5.7300001382827759E-2</v>
      </c>
      <c r="O27">
        <v>0</v>
      </c>
      <c r="P27">
        <f t="shared" si="9"/>
        <v>1.630830748222678E-10</v>
      </c>
      <c r="R27">
        <f t="shared" si="10"/>
        <v>2.4144500141731546</v>
      </c>
      <c r="T27">
        <f t="shared" si="11"/>
        <v>1.2450000434284209E-2</v>
      </c>
      <c r="V27">
        <f t="shared" si="12"/>
        <v>-5.1999965914440172E-3</v>
      </c>
      <c r="X27">
        <f t="shared" si="13"/>
        <v>0.60000001841700557</v>
      </c>
      <c r="Z27">
        <f t="shared" si="14"/>
        <v>0.35584999637222769</v>
      </c>
    </row>
    <row r="29" spans="1:26" x14ac:dyDescent="0.2">
      <c r="O29" s="5"/>
      <c r="P29" s="5"/>
      <c r="Q29" s="5"/>
      <c r="R29" s="5" t="s">
        <v>45</v>
      </c>
      <c r="S29" s="5"/>
      <c r="T29" s="5"/>
      <c r="U29" s="5"/>
      <c r="V29" s="5" t="s">
        <v>67</v>
      </c>
      <c r="W29" s="5"/>
      <c r="X29" s="5"/>
    </row>
    <row r="30" spans="1:26" ht="16" x14ac:dyDescent="0.2">
      <c r="O30" s="6">
        <v>69.074749077436195</v>
      </c>
      <c r="P30" s="6">
        <v>2.1053500000000001</v>
      </c>
      <c r="Q30" s="5"/>
      <c r="R30" s="5">
        <f>O30*5</f>
        <v>345.37374538718097</v>
      </c>
      <c r="S30" s="5" t="s">
        <v>46</v>
      </c>
      <c r="T30" s="5" t="s">
        <v>61</v>
      </c>
      <c r="U30" s="5">
        <f>TTEST(R31:R36,R38:R44,2,2)</f>
        <v>0.82730942469326618</v>
      </c>
      <c r="V30" s="5">
        <f>R30*1000</f>
        <v>345373.745387181</v>
      </c>
      <c r="W30" s="5"/>
      <c r="X30" s="5"/>
    </row>
    <row r="31" spans="1:26" ht="16" x14ac:dyDescent="0.2">
      <c r="B31" s="2"/>
      <c r="O31" s="6">
        <v>51.247383318581001</v>
      </c>
      <c r="P31" s="6">
        <v>1.77285</v>
      </c>
      <c r="Q31" s="5"/>
      <c r="R31" s="5">
        <f t="shared" ref="R31:R69" si="16">O31*5</f>
        <v>256.236916592905</v>
      </c>
      <c r="S31" s="5" t="s">
        <v>47</v>
      </c>
      <c r="T31" s="5" t="s">
        <v>61</v>
      </c>
      <c r="U31" s="5"/>
      <c r="V31" s="5">
        <f t="shared" ref="V31:V44" si="17">R31*1000</f>
        <v>256236.91659290501</v>
      </c>
      <c r="W31" s="5"/>
      <c r="X31" s="5"/>
    </row>
    <row r="32" spans="1:26" ht="16" x14ac:dyDescent="0.2">
      <c r="O32" s="6">
        <v>127.341131458788</v>
      </c>
      <c r="P32" s="6">
        <v>2.7905500000000001</v>
      </c>
      <c r="Q32" s="5"/>
      <c r="R32" s="5">
        <f t="shared" si="16"/>
        <v>636.70565729394002</v>
      </c>
      <c r="S32" s="5" t="s">
        <v>48</v>
      </c>
      <c r="T32" s="5" t="s">
        <v>61</v>
      </c>
      <c r="U32" s="5"/>
      <c r="V32" s="5">
        <f t="shared" si="17"/>
        <v>636705.65729393996</v>
      </c>
      <c r="W32" s="5"/>
      <c r="X32" s="5"/>
    </row>
    <row r="33" spans="15:24" ht="16" x14ac:dyDescent="0.2">
      <c r="O33" s="6">
        <v>81.779849494772293</v>
      </c>
      <c r="P33" s="6">
        <v>2.29725</v>
      </c>
      <c r="Q33" s="5"/>
      <c r="R33" s="5">
        <f t="shared" si="16"/>
        <v>408.89924747386146</v>
      </c>
      <c r="S33" s="5" t="s">
        <v>49</v>
      </c>
      <c r="T33" s="5" t="s">
        <v>61</v>
      </c>
      <c r="U33" s="5"/>
      <c r="V33" s="5">
        <f t="shared" si="17"/>
        <v>408899.24747386144</v>
      </c>
      <c r="W33" s="5"/>
      <c r="X33" s="5"/>
    </row>
    <row r="34" spans="15:24" ht="16" x14ac:dyDescent="0.2">
      <c r="O34" s="6">
        <v>83.223610441853793</v>
      </c>
      <c r="P34" s="6">
        <v>2.3171499999999998</v>
      </c>
      <c r="Q34" s="5"/>
      <c r="R34" s="5">
        <f t="shared" si="16"/>
        <v>416.11805220926897</v>
      </c>
      <c r="S34" s="5" t="s">
        <v>50</v>
      </c>
      <c r="T34" s="5" t="s">
        <v>61</v>
      </c>
      <c r="U34" s="5"/>
      <c r="V34" s="5">
        <f t="shared" si="17"/>
        <v>416118.05220926896</v>
      </c>
      <c r="W34" s="5"/>
      <c r="X34" s="5"/>
    </row>
    <row r="35" spans="15:24" ht="16" x14ac:dyDescent="0.2">
      <c r="O35" s="6">
        <v>108.173468299615</v>
      </c>
      <c r="P35" s="6">
        <v>2.6124000000000001</v>
      </c>
      <c r="Q35" s="5"/>
      <c r="R35" s="5">
        <f t="shared" si="16"/>
        <v>540.86734149807501</v>
      </c>
      <c r="S35" s="5" t="s">
        <v>51</v>
      </c>
      <c r="T35" s="5" t="s">
        <v>61</v>
      </c>
      <c r="U35" s="5"/>
      <c r="V35" s="5">
        <f t="shared" si="17"/>
        <v>540867.34149807505</v>
      </c>
      <c r="W35" s="5"/>
      <c r="X35" s="5"/>
    </row>
    <row r="36" spans="15:24" ht="16" x14ac:dyDescent="0.2">
      <c r="O36" s="6">
        <v>51.4126492753064</v>
      </c>
      <c r="P36" s="6">
        <v>1.7763500000000001</v>
      </c>
      <c r="Q36" s="5"/>
      <c r="R36" s="5">
        <f t="shared" si="16"/>
        <v>257.06324637653199</v>
      </c>
      <c r="S36" s="5" t="s">
        <v>52</v>
      </c>
      <c r="T36" s="5" t="s">
        <v>61</v>
      </c>
      <c r="U36" s="5"/>
      <c r="V36" s="5">
        <f t="shared" si="17"/>
        <v>257063.24637653198</v>
      </c>
      <c r="W36" s="5"/>
      <c r="X36" s="5"/>
    </row>
    <row r="37" spans="15:24" ht="16" x14ac:dyDescent="0.2">
      <c r="O37" s="6">
        <v>90.674596034954206</v>
      </c>
      <c r="P37" s="6">
        <v>2.41445</v>
      </c>
      <c r="Q37" s="5"/>
      <c r="R37" s="5">
        <f t="shared" si="16"/>
        <v>453.37298017477104</v>
      </c>
      <c r="S37" s="5" t="s">
        <v>53</v>
      </c>
      <c r="T37" s="5" t="s">
        <v>61</v>
      </c>
      <c r="U37" s="5"/>
      <c r="V37" s="5">
        <f t="shared" si="17"/>
        <v>453372.98017477104</v>
      </c>
      <c r="W37" s="5"/>
      <c r="X37" s="5"/>
    </row>
    <row r="38" spans="15:24" ht="16" x14ac:dyDescent="0.2">
      <c r="O38" s="6">
        <v>74.418821859716601</v>
      </c>
      <c r="P38" s="6">
        <v>2.1899500000000001</v>
      </c>
      <c r="Q38" s="5"/>
      <c r="R38" s="5">
        <f t="shared" si="16"/>
        <v>372.09410929858302</v>
      </c>
      <c r="S38" s="5" t="s">
        <v>54</v>
      </c>
      <c r="T38" s="5" t="s">
        <v>61</v>
      </c>
      <c r="U38" s="5"/>
      <c r="V38" s="5">
        <f t="shared" si="17"/>
        <v>372094.109298583</v>
      </c>
      <c r="W38" s="5"/>
      <c r="X38" s="5"/>
    </row>
    <row r="39" spans="15:24" ht="16" x14ac:dyDescent="0.2">
      <c r="O39" s="6">
        <v>89.659366873877801</v>
      </c>
      <c r="P39" s="6">
        <v>2.4016999999999999</v>
      </c>
      <c r="Q39" s="5"/>
      <c r="R39" s="5">
        <f t="shared" si="16"/>
        <v>448.29683436938899</v>
      </c>
      <c r="S39" s="5" t="s">
        <v>55</v>
      </c>
      <c r="T39" s="5" t="s">
        <v>61</v>
      </c>
      <c r="U39" s="5"/>
      <c r="V39" s="5">
        <f t="shared" si="17"/>
        <v>448296.83436938899</v>
      </c>
      <c r="W39" s="5"/>
      <c r="X39" s="5"/>
    </row>
    <row r="40" spans="15:24" ht="16" x14ac:dyDescent="0.2">
      <c r="O40" s="6">
        <v>39.301521806845699</v>
      </c>
      <c r="P40" s="6">
        <v>1.494</v>
      </c>
      <c r="Q40" s="5"/>
      <c r="R40" s="5">
        <f t="shared" si="16"/>
        <v>196.50760903422849</v>
      </c>
      <c r="S40" s="5" t="s">
        <v>56</v>
      </c>
      <c r="T40" s="5" t="s">
        <v>61</v>
      </c>
      <c r="U40" s="5"/>
      <c r="V40" s="5">
        <f t="shared" si="17"/>
        <v>196507.60903422849</v>
      </c>
      <c r="W40" s="5"/>
      <c r="X40" s="5"/>
    </row>
    <row r="41" spans="15:24" ht="16" x14ac:dyDescent="0.2">
      <c r="O41" s="6">
        <v>79.844144824889199</v>
      </c>
      <c r="P41" s="6">
        <v>2.27</v>
      </c>
      <c r="Q41" s="5"/>
      <c r="R41" s="5">
        <f t="shared" si="16"/>
        <v>399.22072412444601</v>
      </c>
      <c r="S41" s="5" t="s">
        <v>57</v>
      </c>
      <c r="T41" s="5" t="s">
        <v>61</v>
      </c>
      <c r="U41" s="5"/>
      <c r="V41" s="5">
        <f t="shared" si="17"/>
        <v>399220.72412444599</v>
      </c>
      <c r="W41" s="5"/>
      <c r="X41" s="5"/>
    </row>
    <row r="42" spans="15:24" ht="16" x14ac:dyDescent="0.2">
      <c r="O42" s="6">
        <v>94.751918153712595</v>
      </c>
      <c r="P42" s="6">
        <v>2.4641500000000001</v>
      </c>
      <c r="Q42" s="5"/>
      <c r="R42" s="5">
        <f t="shared" si="16"/>
        <v>473.75959076856299</v>
      </c>
      <c r="S42" s="5" t="s">
        <v>58</v>
      </c>
      <c r="T42" s="5" t="s">
        <v>61</v>
      </c>
      <c r="U42" s="5"/>
      <c r="V42" s="5">
        <f t="shared" si="17"/>
        <v>473759.59076856298</v>
      </c>
      <c r="W42" s="5"/>
      <c r="X42" s="5"/>
    </row>
    <row r="43" spans="15:24" ht="16" x14ac:dyDescent="0.2">
      <c r="O43" s="6">
        <v>139.12987598763499</v>
      </c>
      <c r="P43" s="6">
        <v>2.8845000000000001</v>
      </c>
      <c r="Q43" s="5"/>
      <c r="R43" s="5">
        <f t="shared" si="16"/>
        <v>695.64937993817489</v>
      </c>
      <c r="S43" s="5" t="s">
        <v>59</v>
      </c>
      <c r="T43" s="5" t="s">
        <v>61</v>
      </c>
      <c r="U43" s="5"/>
      <c r="V43" s="5">
        <f t="shared" si="17"/>
        <v>695649.37993817485</v>
      </c>
      <c r="W43" s="5"/>
      <c r="X43" s="5"/>
    </row>
    <row r="44" spans="15:24" ht="16" x14ac:dyDescent="0.2">
      <c r="O44" s="6">
        <v>96.106716615848498</v>
      </c>
      <c r="P44" s="6">
        <v>2.4801500000000001</v>
      </c>
      <c r="Q44" s="5"/>
      <c r="R44" s="5">
        <f t="shared" si="16"/>
        <v>480.53358307924248</v>
      </c>
      <c r="S44" s="5" t="s">
        <v>60</v>
      </c>
      <c r="T44" s="5" t="s">
        <v>61</v>
      </c>
      <c r="U44" s="5"/>
      <c r="V44" s="5">
        <f t="shared" si="17"/>
        <v>480533.5830792425</v>
      </c>
      <c r="W44" s="5"/>
      <c r="X44" s="5"/>
    </row>
    <row r="45" spans="15:24" ht="16" x14ac:dyDescent="0.2">
      <c r="O45" s="4">
        <v>0.36187503289793999</v>
      </c>
      <c r="P45" s="4">
        <v>1.2449999999999999E-2</v>
      </c>
      <c r="R45">
        <f t="shared" si="16"/>
        <v>1.8093751644896998</v>
      </c>
    </row>
    <row r="46" spans="15:24" ht="16" x14ac:dyDescent="0.2">
      <c r="O46" s="4"/>
      <c r="P46" s="4">
        <v>-3.3799999999999997E-2</v>
      </c>
      <c r="R46">
        <f t="shared" si="16"/>
        <v>0</v>
      </c>
    </row>
    <row r="47" spans="15:24" ht="16" x14ac:dyDescent="0.2">
      <c r="O47" s="4">
        <v>6.2494067125386596</v>
      </c>
      <c r="P47" s="4">
        <v>0.31979999999999997</v>
      </c>
      <c r="R47">
        <f t="shared" si="16"/>
        <v>31.247033562693296</v>
      </c>
      <c r="S47" t="s">
        <v>48</v>
      </c>
      <c r="T47" t="s">
        <v>65</v>
      </c>
    </row>
    <row r="48" spans="15:24" ht="16" x14ac:dyDescent="0.2">
      <c r="O48" s="4">
        <v>9.3844003836353806</v>
      </c>
      <c r="P48" s="4">
        <v>0.46800000000000003</v>
      </c>
      <c r="R48">
        <f t="shared" si="16"/>
        <v>46.922001918176903</v>
      </c>
      <c r="S48" t="s">
        <v>49</v>
      </c>
      <c r="T48" t="s">
        <v>65</v>
      </c>
    </row>
    <row r="49" spans="15:22" ht="16" x14ac:dyDescent="0.2">
      <c r="O49" s="4">
        <v>5.8313512827455503</v>
      </c>
      <c r="P49" s="4">
        <v>0.29925000000000002</v>
      </c>
      <c r="R49">
        <f t="shared" si="16"/>
        <v>29.156756413727752</v>
      </c>
      <c r="S49" t="s">
        <v>50</v>
      </c>
      <c r="T49" t="s">
        <v>65</v>
      </c>
    </row>
    <row r="50" spans="15:22" ht="16" x14ac:dyDescent="0.2">
      <c r="O50" s="4">
        <v>4.7381114619150404</v>
      </c>
      <c r="P50" s="4">
        <v>0.24460000000000001</v>
      </c>
      <c r="R50">
        <f t="shared" si="16"/>
        <v>23.690557309575201</v>
      </c>
      <c r="S50" t="s">
        <v>51</v>
      </c>
      <c r="T50" t="s">
        <v>65</v>
      </c>
      <c r="U50">
        <f>TTEST(R47:R52,V53:V60,2,2)</f>
        <v>0.50251479750387706</v>
      </c>
    </row>
    <row r="51" spans="15:22" ht="16" x14ac:dyDescent="0.2">
      <c r="O51" s="4">
        <v>7.84379699293057</v>
      </c>
      <c r="P51" s="4">
        <v>0.39645000000000002</v>
      </c>
      <c r="R51">
        <f t="shared" si="16"/>
        <v>39.218984964652847</v>
      </c>
      <c r="S51" t="s">
        <v>52</v>
      </c>
      <c r="T51" t="s">
        <v>65</v>
      </c>
    </row>
    <row r="52" spans="15:22" ht="16" x14ac:dyDescent="0.2">
      <c r="O52" s="4">
        <v>8.8033980976682606</v>
      </c>
      <c r="P52" s="4">
        <v>0.44130000000000003</v>
      </c>
      <c r="R52">
        <f t="shared" si="16"/>
        <v>44.016990488341307</v>
      </c>
      <c r="S52" t="s">
        <v>62</v>
      </c>
      <c r="T52" t="s">
        <v>65</v>
      </c>
    </row>
    <row r="53" spans="15:22" ht="16" x14ac:dyDescent="0.2">
      <c r="O53" s="4">
        <v>4.1794613809443999E-2</v>
      </c>
      <c r="P53" s="4">
        <v>-5.1999999999999998E-3</v>
      </c>
      <c r="R53">
        <f t="shared" si="16"/>
        <v>0.20897306904721999</v>
      </c>
      <c r="T53" t="s">
        <v>65</v>
      </c>
      <c r="V53">
        <v>35.887883687745045</v>
      </c>
    </row>
    <row r="54" spans="15:22" ht="16" x14ac:dyDescent="0.2">
      <c r="O54" s="4">
        <v>7.1775767375490096</v>
      </c>
      <c r="P54" s="4">
        <v>0.36475000000000002</v>
      </c>
      <c r="R54">
        <f t="shared" si="16"/>
        <v>35.887883687745045</v>
      </c>
      <c r="S54" t="s">
        <v>54</v>
      </c>
      <c r="T54" t="s">
        <v>65</v>
      </c>
      <c r="V54">
        <v>28.217131151999201</v>
      </c>
    </row>
    <row r="55" spans="15:22" ht="16" x14ac:dyDescent="0.2">
      <c r="O55" s="4">
        <v>5.6434262303998404</v>
      </c>
      <c r="P55" s="4">
        <v>0.28994999999999999</v>
      </c>
      <c r="R55">
        <f t="shared" si="16"/>
        <v>28.217131151999201</v>
      </c>
      <c r="S55" t="s">
        <v>55</v>
      </c>
      <c r="T55" t="s">
        <v>65</v>
      </c>
      <c r="V55">
        <v>44.238730735893995</v>
      </c>
    </row>
    <row r="56" spans="15:22" ht="16" x14ac:dyDescent="0.2">
      <c r="O56" s="4">
        <v>8.8477461471787997</v>
      </c>
      <c r="P56" s="4">
        <v>0.44335000000000002</v>
      </c>
      <c r="R56">
        <f t="shared" si="16"/>
        <v>44.238730735893995</v>
      </c>
      <c r="S56" t="s">
        <v>57</v>
      </c>
      <c r="T56" t="s">
        <v>65</v>
      </c>
      <c r="V56">
        <v>25.187668838335103</v>
      </c>
    </row>
    <row r="57" spans="15:22" ht="16" x14ac:dyDescent="0.2">
      <c r="O57" s="4">
        <v>5.0375337676670204</v>
      </c>
      <c r="P57" s="4">
        <v>0.25969999999999999</v>
      </c>
      <c r="R57">
        <f t="shared" si="16"/>
        <v>25.187668838335103</v>
      </c>
      <c r="S57" t="s">
        <v>58</v>
      </c>
      <c r="T57" t="s">
        <v>65</v>
      </c>
      <c r="V57">
        <v>37.715502271111198</v>
      </c>
    </row>
    <row r="58" spans="15:22" ht="16" x14ac:dyDescent="0.2">
      <c r="O58" s="4">
        <v>7.5431004542222402</v>
      </c>
      <c r="P58" s="4">
        <v>0.38219999999999998</v>
      </c>
      <c r="R58">
        <f t="shared" si="16"/>
        <v>37.715502271111198</v>
      </c>
      <c r="S58" t="s">
        <v>59</v>
      </c>
      <c r="T58" t="s">
        <v>65</v>
      </c>
      <c r="V58">
        <v>47.959074265241</v>
      </c>
    </row>
    <row r="59" spans="15:22" ht="16" x14ac:dyDescent="0.2">
      <c r="O59" s="4"/>
      <c r="P59" s="4">
        <v>-8.8000000000000005E-3</v>
      </c>
      <c r="R59">
        <f t="shared" si="16"/>
        <v>0</v>
      </c>
      <c r="T59" t="s">
        <v>65</v>
      </c>
      <c r="V59">
        <v>61.847534418662995</v>
      </c>
    </row>
    <row r="60" spans="15:22" ht="16" x14ac:dyDescent="0.2">
      <c r="O60" s="4">
        <v>9.5918148530482004</v>
      </c>
      <c r="P60" s="4">
        <v>0.47744999999999999</v>
      </c>
      <c r="R60">
        <f t="shared" si="16"/>
        <v>47.959074265241</v>
      </c>
      <c r="S60" t="s">
        <v>60</v>
      </c>
      <c r="T60" t="s">
        <v>65</v>
      </c>
      <c r="V60">
        <v>36.472790789995301</v>
      </c>
    </row>
    <row r="61" spans="15:22" ht="16" x14ac:dyDescent="0.2">
      <c r="O61" s="4">
        <v>12.369506883732599</v>
      </c>
      <c r="P61" s="4">
        <v>0.6</v>
      </c>
      <c r="R61">
        <f t="shared" si="16"/>
        <v>61.847534418662995</v>
      </c>
      <c r="S61" t="s">
        <v>63</v>
      </c>
      <c r="T61" t="s">
        <v>65</v>
      </c>
    </row>
    <row r="62" spans="15:22" ht="16" x14ac:dyDescent="0.2">
      <c r="O62" s="4">
        <v>7.2945581579990604</v>
      </c>
      <c r="P62" s="4">
        <v>0.37035000000000001</v>
      </c>
      <c r="R62">
        <f t="shared" si="16"/>
        <v>36.472790789995301</v>
      </c>
      <c r="S62" t="s">
        <v>64</v>
      </c>
      <c r="T62" t="s">
        <v>65</v>
      </c>
    </row>
    <row r="63" spans="15:22" ht="16" x14ac:dyDescent="0.2">
      <c r="O63" s="4">
        <v>24.813735282456999</v>
      </c>
      <c r="P63" s="4">
        <v>1.0701000000000001</v>
      </c>
      <c r="R63">
        <f t="shared" si="16"/>
        <v>124.068676412285</v>
      </c>
      <c r="S63" t="s">
        <v>46</v>
      </c>
      <c r="T63" t="s">
        <v>66</v>
      </c>
      <c r="U63">
        <f>TTEST(R63:R65,R66:R69,2,2)</f>
        <v>0.19636295097296255</v>
      </c>
    </row>
    <row r="64" spans="15:22" ht="16" x14ac:dyDescent="0.2">
      <c r="O64" s="4">
        <v>6.7271115141745099</v>
      </c>
      <c r="P64" s="4">
        <v>0.34305000000000002</v>
      </c>
      <c r="R64">
        <f t="shared" si="16"/>
        <v>33.63555757087255</v>
      </c>
      <c r="S64" t="s">
        <v>47</v>
      </c>
      <c r="T64" t="s">
        <v>66</v>
      </c>
    </row>
    <row r="65" spans="15:20" ht="16" x14ac:dyDescent="0.2">
      <c r="O65" s="4">
        <v>11.2753573256336</v>
      </c>
      <c r="P65" s="4">
        <v>0.55259999999999998</v>
      </c>
      <c r="R65">
        <f t="shared" si="16"/>
        <v>56.376786628167999</v>
      </c>
      <c r="S65" t="s">
        <v>48</v>
      </c>
      <c r="T65" t="s">
        <v>66</v>
      </c>
    </row>
    <row r="66" spans="15:20" ht="16" x14ac:dyDescent="0.2">
      <c r="O66" s="4">
        <v>7.3877327183193398</v>
      </c>
      <c r="P66" s="4">
        <v>0.37480000000000002</v>
      </c>
      <c r="R66">
        <f t="shared" si="16"/>
        <v>36.938663591596701</v>
      </c>
      <c r="S66" t="s">
        <v>53</v>
      </c>
      <c r="T66" t="s">
        <v>66</v>
      </c>
    </row>
    <row r="67" spans="15:20" ht="16" x14ac:dyDescent="0.2">
      <c r="O67" s="4">
        <v>5.8972093755998998</v>
      </c>
      <c r="P67" s="4">
        <v>0.30249999999999999</v>
      </c>
      <c r="R67">
        <f t="shared" si="16"/>
        <v>29.486046877999499</v>
      </c>
      <c r="S67" t="s">
        <v>54</v>
      </c>
      <c r="T67" t="s">
        <v>66</v>
      </c>
    </row>
    <row r="68" spans="15:20" ht="16" x14ac:dyDescent="0.2">
      <c r="O68" s="4">
        <v>9.2717587562333801</v>
      </c>
      <c r="P68" s="4">
        <v>0.46284999999999998</v>
      </c>
      <c r="R68">
        <f t="shared" si="16"/>
        <v>46.358793781166902</v>
      </c>
      <c r="S68" t="s">
        <v>55</v>
      </c>
      <c r="T68" t="s">
        <v>66</v>
      </c>
    </row>
    <row r="69" spans="15:20" ht="16" x14ac:dyDescent="0.2">
      <c r="O69" s="4">
        <v>6.9922801997123303</v>
      </c>
      <c r="P69" s="4">
        <v>0.35585</v>
      </c>
      <c r="R69">
        <f t="shared" si="16"/>
        <v>34.961400998561651</v>
      </c>
      <c r="S69" t="s">
        <v>56</v>
      </c>
      <c r="T69" t="s">
        <v>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Tecan</dc:creator>
  <cp:lastModifiedBy>Microsoft Office User</cp:lastModifiedBy>
  <dcterms:created xsi:type="dcterms:W3CDTF">2019-10-22T00:27:15Z</dcterms:created>
  <dcterms:modified xsi:type="dcterms:W3CDTF">2020-04-12T16:04:16Z</dcterms:modified>
</cp:coreProperties>
</file>