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Abstracts and Publications\eLife Source Data\"/>
    </mc:Choice>
  </mc:AlternateContent>
  <xr:revisionPtr revIDLastSave="0" documentId="13_ncr:1_{7CB521C8-4C7E-41A5-8F4E-2F27A1C6CBC9}" xr6:coauthVersionLast="47" xr6:coauthVersionMax="47" xr10:uidLastSave="{00000000-0000-0000-0000-000000000000}"/>
  <bookViews>
    <workbookView xWindow="-28920" yWindow="-120" windowWidth="29040" windowHeight="15840" xr2:uid="{F603E8C9-84A4-44CA-A687-AE877112437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36" i="1" l="1"/>
  <c r="W36" i="1"/>
  <c r="L36" i="1"/>
  <c r="Z36" i="1" s="1"/>
  <c r="K36" i="1"/>
  <c r="Y36" i="1" s="1"/>
  <c r="AA36" i="1" s="1"/>
  <c r="X35" i="1"/>
  <c r="W35" i="1"/>
  <c r="L35" i="1"/>
  <c r="Z35" i="1" s="1"/>
  <c r="K35" i="1"/>
  <c r="Y35" i="1" s="1"/>
  <c r="AA35" i="1" s="1"/>
  <c r="X34" i="1"/>
  <c r="W34" i="1"/>
  <c r="L34" i="1"/>
  <c r="Z34" i="1" s="1"/>
  <c r="K34" i="1"/>
  <c r="Y34" i="1" s="1"/>
  <c r="AA34" i="1" s="1"/>
  <c r="X33" i="1"/>
  <c r="W33" i="1"/>
  <c r="L33" i="1"/>
  <c r="Z33" i="1" s="1"/>
  <c r="K33" i="1"/>
  <c r="Y33" i="1" s="1"/>
  <c r="AA33" i="1" s="1"/>
  <c r="X32" i="1"/>
  <c r="W32" i="1"/>
  <c r="L32" i="1"/>
  <c r="Z32" i="1" s="1"/>
  <c r="K32" i="1"/>
  <c r="Y32" i="1" s="1"/>
  <c r="AA32" i="1" s="1"/>
  <c r="X31" i="1"/>
  <c r="W31" i="1"/>
  <c r="L31" i="1"/>
  <c r="Z31" i="1" s="1"/>
  <c r="K31" i="1"/>
  <c r="Y31" i="1" s="1"/>
  <c r="AA31" i="1" s="1"/>
  <c r="X30" i="1"/>
  <c r="W30" i="1"/>
  <c r="L30" i="1"/>
  <c r="Z30" i="1" s="1"/>
  <c r="K30" i="1"/>
  <c r="Y30" i="1" s="1"/>
  <c r="AA30" i="1" s="1"/>
  <c r="X27" i="1"/>
  <c r="W27" i="1"/>
  <c r="L27" i="1"/>
  <c r="Z27" i="1" s="1"/>
  <c r="K27" i="1"/>
  <c r="Y27" i="1" s="1"/>
  <c r="AA27" i="1" s="1"/>
  <c r="X26" i="1"/>
  <c r="W26" i="1"/>
  <c r="L26" i="1"/>
  <c r="Z26" i="1" s="1"/>
  <c r="K26" i="1"/>
  <c r="Y26" i="1" s="1"/>
  <c r="AA26" i="1" s="1"/>
  <c r="X25" i="1"/>
  <c r="W25" i="1"/>
  <c r="L25" i="1"/>
  <c r="Z25" i="1" s="1"/>
  <c r="K25" i="1"/>
  <c r="Y25" i="1" s="1"/>
  <c r="AA25" i="1" s="1"/>
  <c r="X24" i="1"/>
  <c r="W24" i="1"/>
  <c r="L24" i="1"/>
  <c r="Z24" i="1" s="1"/>
  <c r="K24" i="1"/>
  <c r="Y24" i="1" s="1"/>
  <c r="AA24" i="1" s="1"/>
  <c r="X23" i="1"/>
  <c r="W23" i="1"/>
  <c r="L23" i="1"/>
  <c r="Z23" i="1" s="1"/>
  <c r="K23" i="1"/>
  <c r="Y23" i="1" s="1"/>
  <c r="AA23" i="1" s="1"/>
  <c r="X22" i="1"/>
  <c r="W22" i="1"/>
  <c r="L22" i="1"/>
  <c r="Z22" i="1" s="1"/>
  <c r="K22" i="1"/>
  <c r="Y22" i="1" s="1"/>
  <c r="AA22" i="1" s="1"/>
  <c r="X21" i="1"/>
  <c r="W21" i="1"/>
  <c r="L21" i="1"/>
  <c r="Z21" i="1" s="1"/>
  <c r="K21" i="1"/>
  <c r="Y21" i="1" s="1"/>
  <c r="AA21" i="1" s="1"/>
  <c r="X18" i="1"/>
  <c r="W18" i="1"/>
  <c r="L18" i="1"/>
  <c r="Z18" i="1" s="1"/>
  <c r="K18" i="1"/>
  <c r="Y18" i="1" s="1"/>
  <c r="AA18" i="1" s="1"/>
  <c r="X17" i="1"/>
  <c r="W17" i="1"/>
  <c r="L17" i="1"/>
  <c r="Z17" i="1" s="1"/>
  <c r="K17" i="1"/>
  <c r="Y17" i="1" s="1"/>
  <c r="AA17" i="1" s="1"/>
  <c r="X16" i="1"/>
  <c r="W16" i="1"/>
  <c r="L16" i="1"/>
  <c r="Z16" i="1" s="1"/>
  <c r="K16" i="1"/>
  <c r="Y16" i="1" s="1"/>
  <c r="AA16" i="1" s="1"/>
  <c r="X15" i="1"/>
  <c r="W15" i="1"/>
  <c r="L15" i="1"/>
  <c r="Z15" i="1" s="1"/>
  <c r="K15" i="1"/>
  <c r="Y15" i="1" s="1"/>
  <c r="AA15" i="1" s="1"/>
  <c r="X14" i="1"/>
  <c r="W14" i="1"/>
  <c r="L14" i="1"/>
  <c r="Z14" i="1" s="1"/>
  <c r="K14" i="1"/>
  <c r="Y14" i="1" s="1"/>
  <c r="AA14" i="1" s="1"/>
  <c r="X13" i="1"/>
  <c r="W13" i="1"/>
  <c r="L13" i="1"/>
  <c r="Z13" i="1" s="1"/>
  <c r="K13" i="1"/>
  <c r="Y13" i="1" s="1"/>
  <c r="AA13" i="1" s="1"/>
  <c r="X12" i="1"/>
  <c r="W12" i="1"/>
  <c r="L12" i="1"/>
  <c r="Z12" i="1" s="1"/>
  <c r="K12" i="1"/>
  <c r="Y12" i="1" s="1"/>
  <c r="AA12" i="1" s="1"/>
  <c r="X9" i="1"/>
  <c r="W9" i="1"/>
  <c r="L9" i="1"/>
  <c r="Z9" i="1" s="1"/>
  <c r="K9" i="1"/>
  <c r="Y9" i="1" s="1"/>
  <c r="AA9" i="1" s="1"/>
  <c r="X8" i="1"/>
  <c r="W8" i="1"/>
  <c r="L8" i="1"/>
  <c r="Z8" i="1" s="1"/>
  <c r="K8" i="1"/>
  <c r="Y8" i="1" s="1"/>
  <c r="AA8" i="1" s="1"/>
  <c r="X7" i="1"/>
  <c r="W7" i="1"/>
  <c r="L7" i="1"/>
  <c r="Z7" i="1" s="1"/>
  <c r="K7" i="1"/>
  <c r="Y7" i="1" s="1"/>
  <c r="AA7" i="1" s="1"/>
  <c r="X6" i="1"/>
  <c r="W6" i="1"/>
  <c r="L6" i="1"/>
  <c r="Z6" i="1" s="1"/>
  <c r="K6" i="1"/>
  <c r="Y6" i="1" s="1"/>
  <c r="AA6" i="1" s="1"/>
  <c r="X5" i="1"/>
  <c r="W5" i="1"/>
  <c r="L5" i="1"/>
  <c r="Z5" i="1" s="1"/>
  <c r="K5" i="1"/>
  <c r="Y5" i="1" s="1"/>
  <c r="AA5" i="1" s="1"/>
  <c r="Z4" i="1"/>
  <c r="X4" i="1"/>
  <c r="L4" i="1"/>
  <c r="K4" i="1"/>
  <c r="Y4" i="1" s="1"/>
  <c r="AA4" i="1" s="1"/>
  <c r="X3" i="1"/>
  <c r="W3" i="1"/>
  <c r="L3" i="1"/>
  <c r="Z3" i="1" s="1"/>
  <c r="K3" i="1"/>
  <c r="Y3" i="1" s="1"/>
  <c r="AA3" i="1" s="1"/>
</calcChain>
</file>

<file path=xl/sharedStrings.xml><?xml version="1.0" encoding="utf-8"?>
<sst xmlns="http://schemas.openxmlformats.org/spreadsheetml/2006/main" count="37" uniqueCount="15">
  <si>
    <t>SW480</t>
  </si>
  <si>
    <t>Avg</t>
  </si>
  <si>
    <t>Std</t>
  </si>
  <si>
    <t>SW480 OxR</t>
  </si>
  <si>
    <t>Dev</t>
  </si>
  <si>
    <t>% TRAIL Sensitization</t>
  </si>
  <si>
    <t>SDNUm</t>
  </si>
  <si>
    <t>TRAIL Sensitization SD</t>
  </si>
  <si>
    <t>HT29</t>
  </si>
  <si>
    <t>Ht29 OxR</t>
  </si>
  <si>
    <t>HCT116</t>
  </si>
  <si>
    <t>HCT116 OXR</t>
  </si>
  <si>
    <t>SW620</t>
  </si>
  <si>
    <t>SW620 OxR</t>
  </si>
  <si>
    <t>Figure 1-figure supplement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</si>
</sst>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1" fillId="0" borderId="0" xfId="0" applyFont="1"/>
    <xf numFmtId="1" fontId="1" fillId="0" borderId="0" xfId="0" applyNumberFormat="1" applyFont="1"/>
    <xf numFmtId="2" fontId="0" fillId="0" borderId="1" xfId="0" applyNumberFormat="1" applyBorder="1"/>
    <xf numFmtId="1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ABC5C-0452-448D-AC80-651FBF48EC48}">
  <dimension ref="A1:AA36"/>
  <sheetViews>
    <sheetView tabSelected="1" workbookViewId="0">
      <selection activeCell="H7" sqref="H7"/>
    </sheetView>
  </sheetViews>
  <sheetFormatPr defaultRowHeight="15" x14ac:dyDescent="0.25"/>
  <cols>
    <col min="25" max="25" width="20" bestFit="1" customWidth="1"/>
    <col min="26" max="26" width="7.7109375" bestFit="1" customWidth="1"/>
    <col min="27" max="27" width="20.7109375" bestFit="1" customWidth="1"/>
  </cols>
  <sheetData>
    <row r="1" spans="1:27" x14ac:dyDescent="0.25">
      <c r="A1" s="6" t="s">
        <v>14</v>
      </c>
    </row>
    <row r="2" spans="1:27" x14ac:dyDescent="0.25">
      <c r="A2" t="s">
        <v>0</v>
      </c>
      <c r="K2" t="s">
        <v>1</v>
      </c>
      <c r="L2" t="s">
        <v>2</v>
      </c>
      <c r="N2" t="s">
        <v>3</v>
      </c>
      <c r="W2" s="1" t="s">
        <v>1</v>
      </c>
      <c r="X2" s="1" t="s">
        <v>4</v>
      </c>
      <c r="Y2" s="1" t="s">
        <v>5</v>
      </c>
      <c r="Z2" s="1" t="s">
        <v>6</v>
      </c>
      <c r="AA2" s="1" t="s">
        <v>7</v>
      </c>
    </row>
    <row r="3" spans="1:27" x14ac:dyDescent="0.25">
      <c r="A3" s="2">
        <v>0</v>
      </c>
      <c r="B3" s="3">
        <v>106</v>
      </c>
      <c r="C3" s="3">
        <v>101</v>
      </c>
      <c r="D3" s="3">
        <v>93</v>
      </c>
      <c r="E3" s="3">
        <v>100</v>
      </c>
      <c r="F3" s="3">
        <v>99</v>
      </c>
      <c r="G3" s="3">
        <v>101</v>
      </c>
      <c r="H3" s="3">
        <v>98</v>
      </c>
      <c r="I3" s="3">
        <v>103</v>
      </c>
      <c r="J3" s="3">
        <v>99</v>
      </c>
      <c r="K3" s="2">
        <f>AVERAGE(B3:J3)</f>
        <v>100</v>
      </c>
      <c r="L3" s="2">
        <f>_xlfn.STDEV.P(B3:J3)</f>
        <v>3.3665016461206929</v>
      </c>
      <c r="M3" s="2"/>
      <c r="N3" s="2">
        <v>102</v>
      </c>
      <c r="O3" s="2">
        <v>100</v>
      </c>
      <c r="P3" s="2">
        <v>98</v>
      </c>
      <c r="Q3" s="2">
        <v>103</v>
      </c>
      <c r="R3" s="2">
        <v>99</v>
      </c>
      <c r="S3" s="2">
        <v>99</v>
      </c>
      <c r="T3" s="2">
        <v>100</v>
      </c>
      <c r="U3" s="2">
        <v>100</v>
      </c>
      <c r="V3" s="2">
        <v>100</v>
      </c>
      <c r="W3" s="1">
        <f>AVERAGE(N3:V3)</f>
        <v>100.11111111111111</v>
      </c>
      <c r="X3" s="1">
        <f>_xlfn.STDEV.P(N3:V3)</f>
        <v>1.4487116456005884</v>
      </c>
      <c r="Y3" s="4">
        <f>100*(K3-W3)/K3</f>
        <v>-0.11111111111111427</v>
      </c>
      <c r="Z3" s="4">
        <f>SQRT((L3^2)+(X3^2))</f>
        <v>3.6649827783268099</v>
      </c>
      <c r="AA3" s="1">
        <f t="shared" ref="AA3:AA9" si="0">ABS(Y3*(SQRT((Z3/(K3-W3))^2+(L3/K3)^2)))</f>
        <v>3.6649846871715104</v>
      </c>
    </row>
    <row r="4" spans="1:27" x14ac:dyDescent="0.25">
      <c r="A4" s="2">
        <v>0.1</v>
      </c>
      <c r="B4" s="3">
        <v>91</v>
      </c>
      <c r="C4" s="3">
        <v>87</v>
      </c>
      <c r="D4" s="3">
        <v>91</v>
      </c>
      <c r="E4" s="3">
        <v>101</v>
      </c>
      <c r="F4" s="3">
        <v>98</v>
      </c>
      <c r="G4" s="3">
        <v>98</v>
      </c>
      <c r="H4" s="3">
        <v>89</v>
      </c>
      <c r="I4" s="3">
        <v>96</v>
      </c>
      <c r="J4" s="3">
        <v>98</v>
      </c>
      <c r="K4" s="2">
        <f t="shared" ref="K4:K9" si="1">AVERAGE(B4:J4)</f>
        <v>94.333333333333329</v>
      </c>
      <c r="L4" s="2">
        <f t="shared" ref="L4:L9" si="2">_xlfn.STDEV.P(B4:J4)</f>
        <v>4.6188021535170067</v>
      </c>
      <c r="M4" s="2"/>
      <c r="N4" s="2">
        <v>82</v>
      </c>
      <c r="O4" s="2">
        <v>89</v>
      </c>
      <c r="P4" s="2">
        <v>97</v>
      </c>
      <c r="Q4" s="2">
        <v>91</v>
      </c>
      <c r="R4" s="2">
        <v>96</v>
      </c>
      <c r="S4" s="2">
        <v>98</v>
      </c>
      <c r="T4" s="2">
        <v>99</v>
      </c>
      <c r="U4" s="2">
        <v>98</v>
      </c>
      <c r="V4" s="2">
        <v>99</v>
      </c>
      <c r="W4" s="1">
        <v>94.3</v>
      </c>
      <c r="X4" s="1">
        <f t="shared" ref="X4:X9" si="3">_xlfn.STDEV.P(N4:V4)</f>
        <v>5.497474167490215</v>
      </c>
      <c r="Y4" s="4">
        <f>100*(K4-W4)/K4</f>
        <v>3.5335689045934392E-2</v>
      </c>
      <c r="Z4" s="4">
        <f t="shared" ref="Z4:Z9" si="4">SQRT((L4^2)+(X4^2))</f>
        <v>7.1802197428460062</v>
      </c>
      <c r="AA4" s="1">
        <f t="shared" si="0"/>
        <v>7.6115405600724237</v>
      </c>
    </row>
    <row r="5" spans="1:27" x14ac:dyDescent="0.25">
      <c r="A5" s="2">
        <v>1</v>
      </c>
      <c r="B5" s="3">
        <v>99</v>
      </c>
      <c r="C5" s="3">
        <v>98</v>
      </c>
      <c r="D5" s="3">
        <v>98</v>
      </c>
      <c r="E5" s="3">
        <v>96</v>
      </c>
      <c r="F5" s="3">
        <v>98</v>
      </c>
      <c r="G5" s="3">
        <v>96</v>
      </c>
      <c r="H5" s="3">
        <v>92</v>
      </c>
      <c r="I5" s="3">
        <v>91</v>
      </c>
      <c r="J5" s="3">
        <v>92</v>
      </c>
      <c r="K5" s="2">
        <f t="shared" si="1"/>
        <v>95.555555555555557</v>
      </c>
      <c r="L5" s="2">
        <f t="shared" si="2"/>
        <v>2.910177967490843</v>
      </c>
      <c r="M5" s="2"/>
      <c r="N5" s="2">
        <v>95</v>
      </c>
      <c r="O5" s="2">
        <v>97</v>
      </c>
      <c r="P5" s="2">
        <v>97</v>
      </c>
      <c r="Q5" s="2">
        <v>95</v>
      </c>
      <c r="R5" s="2">
        <v>93</v>
      </c>
      <c r="S5" s="2">
        <v>94</v>
      </c>
      <c r="T5" s="2">
        <v>93</v>
      </c>
      <c r="U5" s="2">
        <v>97</v>
      </c>
      <c r="V5" s="2">
        <v>96</v>
      </c>
      <c r="W5" s="1">
        <f t="shared" ref="W5:W9" si="5">AVERAGE(N5:V5)</f>
        <v>95.222222222222229</v>
      </c>
      <c r="X5" s="1">
        <f t="shared" si="3"/>
        <v>1.5475986974649023</v>
      </c>
      <c r="Y5" s="4">
        <f t="shared" ref="Y5:Y9" si="6">100*(K5-W5)/K5</f>
        <v>0.34883720930232059</v>
      </c>
      <c r="Z5" s="4">
        <f t="shared" si="4"/>
        <v>3.2960882164869609</v>
      </c>
      <c r="AA5" s="1">
        <f t="shared" si="0"/>
        <v>3.4494110057488316</v>
      </c>
    </row>
    <row r="6" spans="1:27" x14ac:dyDescent="0.25">
      <c r="A6" s="2">
        <v>10</v>
      </c>
      <c r="B6" s="3">
        <v>86</v>
      </c>
      <c r="C6" s="3">
        <v>86</v>
      </c>
      <c r="D6" s="3">
        <v>87</v>
      </c>
      <c r="E6" s="3">
        <v>86</v>
      </c>
      <c r="F6" s="3">
        <v>87</v>
      </c>
      <c r="G6" s="3">
        <v>83</v>
      </c>
      <c r="H6" s="3">
        <v>63</v>
      </c>
      <c r="I6" s="3">
        <v>67</v>
      </c>
      <c r="J6" s="3">
        <v>67</v>
      </c>
      <c r="K6" s="2">
        <f t="shared" si="1"/>
        <v>79.111111111111114</v>
      </c>
      <c r="L6" s="2">
        <f t="shared" si="2"/>
        <v>9.6314813034530378</v>
      </c>
      <c r="M6" s="2"/>
      <c r="N6" s="2">
        <v>88</v>
      </c>
      <c r="O6" s="2">
        <v>87</v>
      </c>
      <c r="P6" s="2">
        <v>86</v>
      </c>
      <c r="Q6" s="2">
        <v>86</v>
      </c>
      <c r="R6" s="2">
        <v>83</v>
      </c>
      <c r="S6" s="2">
        <v>83</v>
      </c>
      <c r="T6" s="2">
        <v>87</v>
      </c>
      <c r="U6" s="2">
        <v>91</v>
      </c>
      <c r="V6" s="2">
        <v>90</v>
      </c>
      <c r="W6" s="1">
        <f t="shared" si="5"/>
        <v>86.777777777777771</v>
      </c>
      <c r="X6" s="1">
        <f t="shared" si="3"/>
        <v>2.5724082006200502</v>
      </c>
      <c r="Y6" s="4">
        <f t="shared" si="6"/>
        <v>-9.6910112359550435</v>
      </c>
      <c r="Z6" s="4">
        <f t="shared" si="4"/>
        <v>9.9690880249590883</v>
      </c>
      <c r="AA6" s="1">
        <f t="shared" si="0"/>
        <v>12.656488151853441</v>
      </c>
    </row>
    <row r="7" spans="1:27" x14ac:dyDescent="0.25">
      <c r="A7" s="2">
        <v>50</v>
      </c>
      <c r="B7" s="3">
        <v>79</v>
      </c>
      <c r="C7" s="3">
        <v>76</v>
      </c>
      <c r="D7" s="3">
        <v>79</v>
      </c>
      <c r="E7" s="3">
        <v>80</v>
      </c>
      <c r="F7" s="3">
        <v>80</v>
      </c>
      <c r="G7" s="3">
        <v>82</v>
      </c>
      <c r="H7" s="3">
        <v>57</v>
      </c>
      <c r="I7" s="3">
        <v>55</v>
      </c>
      <c r="J7" s="3">
        <v>54</v>
      </c>
      <c r="K7" s="2">
        <f t="shared" si="1"/>
        <v>71.333333333333329</v>
      </c>
      <c r="L7" s="2">
        <f t="shared" si="2"/>
        <v>11.430952132988164</v>
      </c>
      <c r="M7" s="2"/>
      <c r="N7" s="2">
        <v>76</v>
      </c>
      <c r="O7" s="2">
        <v>76</v>
      </c>
      <c r="P7" s="2">
        <v>77</v>
      </c>
      <c r="Q7" s="2">
        <v>74</v>
      </c>
      <c r="R7" s="2">
        <v>75</v>
      </c>
      <c r="S7" s="2">
        <v>74</v>
      </c>
      <c r="T7" s="2">
        <v>82</v>
      </c>
      <c r="U7" s="2">
        <v>83</v>
      </c>
      <c r="V7" s="2">
        <v>85</v>
      </c>
      <c r="W7" s="1">
        <f t="shared" si="5"/>
        <v>78</v>
      </c>
      <c r="X7" s="1">
        <f t="shared" si="3"/>
        <v>3.9440531887330774</v>
      </c>
      <c r="Y7" s="4">
        <f t="shared" si="6"/>
        <v>-9.3457943925233717</v>
      </c>
      <c r="Z7" s="4">
        <f t="shared" si="4"/>
        <v>12.092238098144701</v>
      </c>
      <c r="AA7" s="1">
        <f t="shared" si="0"/>
        <v>17.017762882509153</v>
      </c>
    </row>
    <row r="8" spans="1:27" x14ac:dyDescent="0.25">
      <c r="A8" s="2">
        <v>200</v>
      </c>
      <c r="B8" s="3">
        <v>70</v>
      </c>
      <c r="C8" s="3">
        <v>65</v>
      </c>
      <c r="D8" s="3">
        <v>65</v>
      </c>
      <c r="E8" s="3">
        <v>69</v>
      </c>
      <c r="F8" s="3">
        <v>71</v>
      </c>
      <c r="G8" s="3">
        <v>71</v>
      </c>
      <c r="H8" s="3">
        <v>35</v>
      </c>
      <c r="I8" s="3">
        <v>40</v>
      </c>
      <c r="J8" s="3">
        <v>38</v>
      </c>
      <c r="K8" s="2">
        <f t="shared" si="1"/>
        <v>58.222222222222221</v>
      </c>
      <c r="L8" s="2">
        <f t="shared" si="2"/>
        <v>14.733014911926945</v>
      </c>
      <c r="M8" s="2"/>
      <c r="N8" s="2">
        <v>67</v>
      </c>
      <c r="O8" s="2">
        <v>67</v>
      </c>
      <c r="P8" s="2">
        <v>73</v>
      </c>
      <c r="Q8" s="2">
        <v>63</v>
      </c>
      <c r="R8" s="2">
        <v>64</v>
      </c>
      <c r="S8" s="2">
        <v>64</v>
      </c>
      <c r="T8" s="2">
        <v>77</v>
      </c>
      <c r="U8" s="2">
        <v>73</v>
      </c>
      <c r="V8" s="2">
        <v>74</v>
      </c>
      <c r="W8" s="1">
        <f t="shared" si="5"/>
        <v>69.111111111111114</v>
      </c>
      <c r="X8" s="1">
        <f t="shared" si="3"/>
        <v>4.8863629838435605</v>
      </c>
      <c r="Y8" s="4">
        <f t="shared" si="6"/>
        <v>-18.702290076335885</v>
      </c>
      <c r="Z8" s="4">
        <f t="shared" si="4"/>
        <v>15.522186431200286</v>
      </c>
      <c r="AA8" s="1">
        <f t="shared" si="0"/>
        <v>27.077036086279332</v>
      </c>
    </row>
    <row r="9" spans="1:27" x14ac:dyDescent="0.25">
      <c r="A9" s="2">
        <v>1000</v>
      </c>
      <c r="B9" s="3">
        <v>63</v>
      </c>
      <c r="C9" s="3">
        <v>62</v>
      </c>
      <c r="D9" s="3">
        <v>63</v>
      </c>
      <c r="E9" s="3">
        <v>66</v>
      </c>
      <c r="F9" s="3">
        <v>68</v>
      </c>
      <c r="G9" s="3">
        <v>67</v>
      </c>
      <c r="H9" s="3">
        <v>27</v>
      </c>
      <c r="I9" s="3">
        <v>31</v>
      </c>
      <c r="J9" s="3">
        <v>29</v>
      </c>
      <c r="K9" s="2">
        <f t="shared" si="1"/>
        <v>52.888888888888886</v>
      </c>
      <c r="L9" s="2">
        <f t="shared" si="2"/>
        <v>17.019233854308904</v>
      </c>
      <c r="M9" s="2"/>
      <c r="N9" s="2">
        <v>65</v>
      </c>
      <c r="O9" s="2">
        <v>66</v>
      </c>
      <c r="P9" s="2">
        <v>64</v>
      </c>
      <c r="Q9" s="2">
        <v>56</v>
      </c>
      <c r="R9" s="2">
        <v>58</v>
      </c>
      <c r="S9" s="2">
        <v>58</v>
      </c>
      <c r="T9" s="2">
        <v>57</v>
      </c>
      <c r="U9" s="2">
        <v>63</v>
      </c>
      <c r="V9" s="2">
        <v>59</v>
      </c>
      <c r="W9" s="1">
        <f t="shared" si="5"/>
        <v>60.666666666666664</v>
      </c>
      <c r="X9" s="1">
        <f t="shared" si="3"/>
        <v>3.5901098714230031</v>
      </c>
      <c r="Y9" s="4">
        <f t="shared" si="6"/>
        <v>-14.705882352941178</v>
      </c>
      <c r="Z9" s="4">
        <f t="shared" si="4"/>
        <v>17.393769283181356</v>
      </c>
      <c r="AA9" s="1">
        <f t="shared" si="0"/>
        <v>33.226100802368435</v>
      </c>
    </row>
    <row r="11" spans="1:27" x14ac:dyDescent="0.25">
      <c r="A11" t="s">
        <v>8</v>
      </c>
      <c r="B11" s="5"/>
      <c r="C11" s="5"/>
      <c r="D11" s="5"/>
      <c r="E11" s="5"/>
      <c r="F11" s="5"/>
      <c r="G11" s="5"/>
      <c r="H11" s="5"/>
      <c r="I11" s="5"/>
      <c r="J11" s="5"/>
      <c r="K11" t="s">
        <v>1</v>
      </c>
      <c r="L11" t="s">
        <v>2</v>
      </c>
      <c r="N11" t="s">
        <v>9</v>
      </c>
      <c r="W11" s="1" t="s">
        <v>1</v>
      </c>
      <c r="X11" s="1" t="s">
        <v>4</v>
      </c>
      <c r="Y11" s="1" t="s">
        <v>5</v>
      </c>
      <c r="Z11" s="1" t="s">
        <v>6</v>
      </c>
      <c r="AA11" s="1" t="s">
        <v>7</v>
      </c>
    </row>
    <row r="12" spans="1:27" x14ac:dyDescent="0.25">
      <c r="A12" s="2">
        <v>0</v>
      </c>
      <c r="B12" s="3">
        <v>104</v>
      </c>
      <c r="C12" s="3">
        <v>101</v>
      </c>
      <c r="D12" s="3">
        <v>96</v>
      </c>
      <c r="E12" s="3">
        <v>98</v>
      </c>
      <c r="F12" s="3">
        <v>101</v>
      </c>
      <c r="G12" s="3">
        <v>102</v>
      </c>
      <c r="H12" s="3">
        <v>101</v>
      </c>
      <c r="I12" s="3">
        <v>100</v>
      </c>
      <c r="J12" s="3">
        <v>99</v>
      </c>
      <c r="K12" s="2">
        <f t="shared" ref="K12:K18" si="7">AVERAGE(B12:J12)</f>
        <v>100.22222222222223</v>
      </c>
      <c r="L12" s="2">
        <f t="shared" ref="L12:L18" si="8">_xlfn.STDEV.P(B12:J12)</f>
        <v>2.1998877636914811</v>
      </c>
      <c r="M12" s="2"/>
      <c r="N12" s="2">
        <v>102</v>
      </c>
      <c r="O12" s="2">
        <v>102</v>
      </c>
      <c r="P12" s="2">
        <v>96</v>
      </c>
      <c r="Q12" s="2">
        <v>103</v>
      </c>
      <c r="R12" s="2">
        <v>98</v>
      </c>
      <c r="S12" s="2">
        <v>99</v>
      </c>
      <c r="T12" s="2">
        <v>99</v>
      </c>
      <c r="U12" s="2">
        <v>99</v>
      </c>
      <c r="V12" s="2">
        <v>102</v>
      </c>
      <c r="W12" s="1">
        <f t="shared" ref="W12:W18" si="9">AVERAGE(N12:V12)</f>
        <v>100</v>
      </c>
      <c r="X12" s="1">
        <f t="shared" ref="X12:X18" si="10">_xlfn.STDEV.P(N12:V12)</f>
        <v>2.2110831935702668</v>
      </c>
      <c r="Y12" s="4">
        <f t="shared" ref="Y12:Y18" si="11">100*(K12-W12)/K12</f>
        <v>0.22172949002217923</v>
      </c>
      <c r="Z12" s="4">
        <f t="shared" ref="Z12:Z18" si="12">SQRT((L12^2)+(X12^2))</f>
        <v>3.1190375216929334</v>
      </c>
      <c r="AA12" s="1">
        <f t="shared" ref="AA12:AA18" si="13">ABS(Y12*(SQRT((Z12/(K12-W12))^2+(L12/K12)^2)))</f>
        <v>3.1121255013895621</v>
      </c>
    </row>
    <row r="13" spans="1:27" x14ac:dyDescent="0.25">
      <c r="A13" s="2">
        <v>0.1</v>
      </c>
      <c r="B13" s="3">
        <v>79</v>
      </c>
      <c r="C13" s="3">
        <v>72</v>
      </c>
      <c r="D13" s="3">
        <v>84</v>
      </c>
      <c r="E13" s="3">
        <v>102</v>
      </c>
      <c r="F13" s="3">
        <v>102</v>
      </c>
      <c r="G13" s="3">
        <v>106</v>
      </c>
      <c r="H13" s="3">
        <v>91</v>
      </c>
      <c r="I13" s="3">
        <v>90</v>
      </c>
      <c r="J13" s="3">
        <v>90</v>
      </c>
      <c r="K13" s="2">
        <f t="shared" si="7"/>
        <v>90.666666666666671</v>
      </c>
      <c r="L13" s="2">
        <f t="shared" si="8"/>
        <v>10.656244908763854</v>
      </c>
      <c r="M13" s="2"/>
      <c r="N13" s="2">
        <v>77</v>
      </c>
      <c r="O13" s="2">
        <v>96</v>
      </c>
      <c r="P13" s="2">
        <v>101</v>
      </c>
      <c r="Q13" s="2">
        <v>95</v>
      </c>
      <c r="R13" s="2">
        <v>96</v>
      </c>
      <c r="S13" s="2">
        <v>96</v>
      </c>
      <c r="T13" s="2">
        <v>97</v>
      </c>
      <c r="U13" s="2">
        <v>99</v>
      </c>
      <c r="V13" s="2">
        <v>95</v>
      </c>
      <c r="W13" s="1">
        <f t="shared" si="9"/>
        <v>94.666666666666671</v>
      </c>
      <c r="X13" s="1">
        <f t="shared" si="10"/>
        <v>6.5149400952306866</v>
      </c>
      <c r="Y13" s="4">
        <f t="shared" si="11"/>
        <v>-4.4117647058823524</v>
      </c>
      <c r="Z13" s="4">
        <f t="shared" si="12"/>
        <v>12.489995996796797</v>
      </c>
      <c r="AA13" s="1">
        <f t="shared" si="13"/>
        <v>13.785486150769719</v>
      </c>
    </row>
    <row r="14" spans="1:27" x14ac:dyDescent="0.25">
      <c r="A14" s="2">
        <v>1</v>
      </c>
      <c r="B14" s="3">
        <v>86</v>
      </c>
      <c r="C14" s="3">
        <v>98</v>
      </c>
      <c r="D14" s="3">
        <v>98</v>
      </c>
      <c r="E14" s="3">
        <v>100</v>
      </c>
      <c r="F14" s="3">
        <v>101</v>
      </c>
      <c r="G14" s="3">
        <v>102</v>
      </c>
      <c r="H14" s="3">
        <v>95</v>
      </c>
      <c r="I14" s="3">
        <v>91</v>
      </c>
      <c r="J14" s="3">
        <v>106</v>
      </c>
      <c r="K14" s="2">
        <f t="shared" si="7"/>
        <v>97.444444444444443</v>
      </c>
      <c r="L14" s="2">
        <f t="shared" si="8"/>
        <v>5.6981695133147046</v>
      </c>
      <c r="M14" s="2"/>
      <c r="N14" s="2">
        <v>98</v>
      </c>
      <c r="O14" s="2">
        <v>98</v>
      </c>
      <c r="P14" s="2">
        <v>95</v>
      </c>
      <c r="Q14" s="2">
        <v>91</v>
      </c>
      <c r="R14" s="2">
        <v>94</v>
      </c>
      <c r="S14" s="2">
        <v>92</v>
      </c>
      <c r="T14" s="2">
        <v>91</v>
      </c>
      <c r="U14" s="2">
        <v>92</v>
      </c>
      <c r="V14" s="2">
        <v>92</v>
      </c>
      <c r="W14" s="1">
        <f t="shared" si="9"/>
        <v>93.666666666666671</v>
      </c>
      <c r="X14" s="1">
        <f t="shared" si="10"/>
        <v>2.6246692913372702</v>
      </c>
      <c r="Y14" s="4">
        <f t="shared" si="11"/>
        <v>3.8768529076396745</v>
      </c>
      <c r="Z14" s="4">
        <f t="shared" si="12"/>
        <v>6.2735974282191576</v>
      </c>
      <c r="AA14" s="1">
        <f t="shared" si="13"/>
        <v>6.4421175165268831</v>
      </c>
    </row>
    <row r="15" spans="1:27" x14ac:dyDescent="0.25">
      <c r="A15" s="2">
        <v>10</v>
      </c>
      <c r="B15" s="3">
        <v>84</v>
      </c>
      <c r="C15" s="3">
        <v>84</v>
      </c>
      <c r="D15" s="3">
        <v>82</v>
      </c>
      <c r="E15" s="3">
        <v>94</v>
      </c>
      <c r="F15" s="3">
        <v>99</v>
      </c>
      <c r="G15" s="3">
        <v>94</v>
      </c>
      <c r="H15" s="3">
        <v>92</v>
      </c>
      <c r="I15" s="3">
        <v>91</v>
      </c>
      <c r="J15" s="3">
        <v>88</v>
      </c>
      <c r="K15" s="2">
        <f t="shared" si="7"/>
        <v>89.777777777777771</v>
      </c>
      <c r="L15" s="2">
        <f t="shared" si="8"/>
        <v>5.3495124965380993</v>
      </c>
      <c r="M15" s="2"/>
      <c r="N15" s="2">
        <v>93</v>
      </c>
      <c r="O15" s="2">
        <v>90</v>
      </c>
      <c r="P15" s="2">
        <v>87</v>
      </c>
      <c r="Q15" s="2">
        <v>85</v>
      </c>
      <c r="R15" s="2">
        <v>86</v>
      </c>
      <c r="S15" s="2">
        <v>87</v>
      </c>
      <c r="T15" s="2">
        <v>70</v>
      </c>
      <c r="U15" s="2">
        <v>68</v>
      </c>
      <c r="V15" s="2">
        <v>67</v>
      </c>
      <c r="W15" s="1">
        <f t="shared" si="9"/>
        <v>81.444444444444443</v>
      </c>
      <c r="X15" s="1">
        <f t="shared" si="10"/>
        <v>9.5581391856029185</v>
      </c>
      <c r="Y15" s="4">
        <f t="shared" si="11"/>
        <v>9.2821782178217767</v>
      </c>
      <c r="Z15" s="4">
        <f t="shared" si="12"/>
        <v>10.953324090976917</v>
      </c>
      <c r="AA15" s="1">
        <f t="shared" si="13"/>
        <v>12.213015026077558</v>
      </c>
    </row>
    <row r="16" spans="1:27" x14ac:dyDescent="0.25">
      <c r="A16" s="2">
        <v>50</v>
      </c>
      <c r="B16" s="3">
        <v>82</v>
      </c>
      <c r="C16" s="3">
        <v>79</v>
      </c>
      <c r="D16" s="3">
        <v>82</v>
      </c>
      <c r="E16" s="3">
        <v>80</v>
      </c>
      <c r="F16" s="3">
        <v>83</v>
      </c>
      <c r="G16" s="3">
        <v>81</v>
      </c>
      <c r="H16" s="3">
        <v>78</v>
      </c>
      <c r="I16" s="3">
        <v>77</v>
      </c>
      <c r="J16" s="3">
        <v>79</v>
      </c>
      <c r="K16" s="2">
        <f t="shared" si="7"/>
        <v>80.111111111111114</v>
      </c>
      <c r="L16" s="2">
        <f t="shared" si="8"/>
        <v>1.9116278371205837</v>
      </c>
      <c r="M16" s="2"/>
      <c r="N16" s="2">
        <v>76</v>
      </c>
      <c r="O16" s="2">
        <v>77</v>
      </c>
      <c r="P16" s="2">
        <v>77</v>
      </c>
      <c r="Q16" s="2">
        <v>75</v>
      </c>
      <c r="R16" s="2">
        <v>80</v>
      </c>
      <c r="S16" s="2">
        <v>77</v>
      </c>
      <c r="T16" s="2">
        <v>57</v>
      </c>
      <c r="U16" s="2">
        <v>49</v>
      </c>
      <c r="V16" s="2">
        <v>53</v>
      </c>
      <c r="W16" s="1">
        <f t="shared" si="9"/>
        <v>69</v>
      </c>
      <c r="X16" s="1">
        <f t="shared" si="10"/>
        <v>11.53737886658452</v>
      </c>
      <c r="Y16" s="4">
        <f t="shared" si="11"/>
        <v>13.86962552011096</v>
      </c>
      <c r="Z16" s="4">
        <f t="shared" si="12"/>
        <v>11.694675373808606</v>
      </c>
      <c r="AA16" s="1">
        <f t="shared" si="13"/>
        <v>14.601820314568759</v>
      </c>
    </row>
    <row r="17" spans="1:27" x14ac:dyDescent="0.25">
      <c r="A17" s="2">
        <v>200</v>
      </c>
      <c r="B17" s="3">
        <v>71</v>
      </c>
      <c r="C17" s="3">
        <v>71</v>
      </c>
      <c r="D17" s="3">
        <v>67</v>
      </c>
      <c r="E17" s="3">
        <v>62</v>
      </c>
      <c r="F17" s="3">
        <v>65</v>
      </c>
      <c r="G17" s="3">
        <v>70</v>
      </c>
      <c r="H17" s="3">
        <v>70</v>
      </c>
      <c r="I17" s="3">
        <v>57</v>
      </c>
      <c r="J17" s="3">
        <v>70</v>
      </c>
      <c r="K17" s="2">
        <f t="shared" si="7"/>
        <v>67</v>
      </c>
      <c r="L17" s="2">
        <f t="shared" si="8"/>
        <v>4.5704364002673632</v>
      </c>
      <c r="M17" s="2"/>
      <c r="N17" s="2">
        <v>68</v>
      </c>
      <c r="O17" s="2">
        <v>70</v>
      </c>
      <c r="P17" s="2">
        <v>69</v>
      </c>
      <c r="Q17" s="2">
        <v>73</v>
      </c>
      <c r="R17" s="2">
        <v>72</v>
      </c>
      <c r="S17" s="2">
        <v>72</v>
      </c>
      <c r="T17" s="2">
        <v>40</v>
      </c>
      <c r="U17" s="2">
        <v>35</v>
      </c>
      <c r="V17" s="2">
        <v>39</v>
      </c>
      <c r="W17" s="1">
        <f t="shared" si="9"/>
        <v>59.777777777777779</v>
      </c>
      <c r="X17" s="1">
        <f t="shared" si="10"/>
        <v>15.5190046772607</v>
      </c>
      <c r="Y17" s="4">
        <f t="shared" si="11"/>
        <v>10.779436152570479</v>
      </c>
      <c r="Z17" s="4">
        <f t="shared" si="12"/>
        <v>16.178021976178929</v>
      </c>
      <c r="AA17" s="1">
        <f t="shared" si="13"/>
        <v>24.1574952315339</v>
      </c>
    </row>
    <row r="18" spans="1:27" x14ac:dyDescent="0.25">
      <c r="A18" s="2">
        <v>1000</v>
      </c>
      <c r="B18" s="3">
        <v>58</v>
      </c>
      <c r="C18" s="3">
        <v>67</v>
      </c>
      <c r="D18" s="3">
        <v>54</v>
      </c>
      <c r="E18" s="3">
        <v>62</v>
      </c>
      <c r="F18" s="3">
        <v>60</v>
      </c>
      <c r="G18" s="3">
        <v>61</v>
      </c>
      <c r="H18" s="3">
        <v>69</v>
      </c>
      <c r="I18" s="3">
        <v>71</v>
      </c>
      <c r="J18" s="3">
        <v>75</v>
      </c>
      <c r="K18" s="2">
        <f t="shared" si="7"/>
        <v>64.111111111111114</v>
      </c>
      <c r="L18" s="2">
        <f t="shared" si="8"/>
        <v>6.4021601292835264</v>
      </c>
      <c r="M18" s="2"/>
      <c r="N18" s="2">
        <v>68</v>
      </c>
      <c r="O18" s="2">
        <v>69</v>
      </c>
      <c r="P18" s="2">
        <v>70</v>
      </c>
      <c r="Q18" s="2">
        <v>73</v>
      </c>
      <c r="R18" s="2">
        <v>77</v>
      </c>
      <c r="S18" s="2">
        <v>72</v>
      </c>
      <c r="T18" s="2">
        <v>32</v>
      </c>
      <c r="U18" s="2">
        <v>34</v>
      </c>
      <c r="V18" s="2">
        <v>34</v>
      </c>
      <c r="W18" s="1">
        <f t="shared" si="9"/>
        <v>58.777777777777779</v>
      </c>
      <c r="X18" s="1">
        <f t="shared" si="10"/>
        <v>18.16454285920652</v>
      </c>
      <c r="Y18" s="4">
        <f t="shared" si="11"/>
        <v>8.3188908145580633</v>
      </c>
      <c r="Z18" s="4">
        <f t="shared" si="12"/>
        <v>19.259757828304547</v>
      </c>
      <c r="AA18" s="1">
        <f t="shared" si="13"/>
        <v>30.052700547552195</v>
      </c>
    </row>
    <row r="20" spans="1:27" x14ac:dyDescent="0.25">
      <c r="A20" t="s">
        <v>10</v>
      </c>
      <c r="K20" t="s">
        <v>1</v>
      </c>
      <c r="L20" t="s">
        <v>2</v>
      </c>
      <c r="N20" t="s">
        <v>11</v>
      </c>
      <c r="W20" s="1" t="s">
        <v>1</v>
      </c>
      <c r="X20" s="1" t="s">
        <v>4</v>
      </c>
      <c r="Y20" s="1" t="s">
        <v>5</v>
      </c>
      <c r="Z20" s="1" t="s">
        <v>6</v>
      </c>
      <c r="AA20" s="1" t="s">
        <v>7</v>
      </c>
    </row>
    <row r="21" spans="1:27" x14ac:dyDescent="0.25">
      <c r="A21" s="2">
        <v>0</v>
      </c>
      <c r="B21" s="3">
        <v>98.25</v>
      </c>
      <c r="C21" s="3">
        <v>102.78</v>
      </c>
      <c r="D21" s="3">
        <v>98.98</v>
      </c>
      <c r="E21" s="3">
        <v>100.66</v>
      </c>
      <c r="F21" s="3">
        <v>99.17</v>
      </c>
      <c r="G21" s="3">
        <v>100.17</v>
      </c>
      <c r="H21" s="3">
        <v>102.04</v>
      </c>
      <c r="I21" s="3">
        <v>99.34</v>
      </c>
      <c r="J21" s="3">
        <v>98.62</v>
      </c>
      <c r="K21" s="2">
        <f t="shared" ref="K21:K27" si="14">AVERAGE(B21:J21)</f>
        <v>100.00111111111111</v>
      </c>
      <c r="L21" s="2">
        <f t="shared" ref="L21:L27" si="15">_xlfn.STDEV.P(B21:J21)</f>
        <v>1.4714425608485513</v>
      </c>
      <c r="M21" s="2"/>
      <c r="N21" s="3">
        <v>100.7</v>
      </c>
      <c r="O21" s="3">
        <v>99.7</v>
      </c>
      <c r="P21" s="3">
        <v>99.6</v>
      </c>
      <c r="Q21" s="3">
        <v>102</v>
      </c>
      <c r="R21" s="3">
        <v>97.6</v>
      </c>
      <c r="S21" s="3">
        <v>100.4</v>
      </c>
      <c r="T21" s="3">
        <v>99.4</v>
      </c>
      <c r="U21" s="3">
        <v>101</v>
      </c>
      <c r="V21" s="3">
        <v>99.6</v>
      </c>
      <c r="W21" s="1">
        <f t="shared" ref="W21:W27" si="16">AVERAGE(N21:V21)</f>
        <v>100</v>
      </c>
      <c r="X21" s="1">
        <f t="shared" ref="X21:X27" si="17">_xlfn.STDEV.P(N21:V21)</f>
        <v>1.1633285577743449</v>
      </c>
      <c r="Y21" s="4">
        <f t="shared" ref="Y21:Y27" si="18">100*(K21-W21)/K21</f>
        <v>1.1110987655729978E-3</v>
      </c>
      <c r="Z21" s="4">
        <f t="shared" ref="Z21:Z27" si="19">SQRT((L21^2)+(X21^2))</f>
        <v>1.8757602573916208</v>
      </c>
      <c r="AA21" s="1">
        <f t="shared" ref="AA21:AA27" si="20">ABS(Y21*(SQRT((Z21/(K21-W21))^2+(L21/K21)^2)))</f>
        <v>1.875739415913805</v>
      </c>
    </row>
    <row r="22" spans="1:27" x14ac:dyDescent="0.25">
      <c r="A22" s="2">
        <v>0.1</v>
      </c>
      <c r="B22" s="3">
        <v>91.08</v>
      </c>
      <c r="C22" s="3">
        <v>95.76</v>
      </c>
      <c r="D22" s="3">
        <v>97.51</v>
      </c>
      <c r="E22" s="3">
        <v>94.32</v>
      </c>
      <c r="F22" s="3">
        <v>94.57</v>
      </c>
      <c r="G22" s="3">
        <v>99.42</v>
      </c>
      <c r="H22" s="3">
        <v>89.8</v>
      </c>
      <c r="I22" s="3">
        <v>90.51</v>
      </c>
      <c r="J22" s="3">
        <v>90.37</v>
      </c>
      <c r="K22" s="2">
        <f t="shared" si="14"/>
        <v>93.704444444444434</v>
      </c>
      <c r="L22" s="2">
        <f t="shared" si="15"/>
        <v>3.2652823975580536</v>
      </c>
      <c r="M22" s="2"/>
      <c r="N22" s="3">
        <v>95.6</v>
      </c>
      <c r="O22" s="3">
        <v>99.3</v>
      </c>
      <c r="P22" s="3">
        <v>81.7</v>
      </c>
      <c r="Q22" s="3">
        <v>85.5</v>
      </c>
      <c r="R22" s="3">
        <v>86.2</v>
      </c>
      <c r="S22" s="3">
        <v>82.7</v>
      </c>
      <c r="T22" s="3">
        <v>98.2</v>
      </c>
      <c r="U22" s="3">
        <v>99.2</v>
      </c>
      <c r="V22" s="3">
        <v>100.8</v>
      </c>
      <c r="W22" s="1">
        <f t="shared" si="16"/>
        <v>92.13333333333334</v>
      </c>
      <c r="X22" s="1">
        <f t="shared" si="17"/>
        <v>7.4705347123809602</v>
      </c>
      <c r="Y22" s="4">
        <f t="shared" si="18"/>
        <v>1.6766665876158899</v>
      </c>
      <c r="Z22" s="4">
        <f t="shared" si="19"/>
        <v>8.1529723429367369</v>
      </c>
      <c r="AA22" s="1">
        <f t="shared" si="20"/>
        <v>8.7009279096518739</v>
      </c>
    </row>
    <row r="23" spans="1:27" x14ac:dyDescent="0.25">
      <c r="A23" s="2">
        <v>1</v>
      </c>
      <c r="B23" s="3">
        <v>88.45</v>
      </c>
      <c r="C23" s="3">
        <v>92.54</v>
      </c>
      <c r="D23" s="3">
        <v>96.78</v>
      </c>
      <c r="E23" s="3">
        <v>89.48</v>
      </c>
      <c r="F23" s="3">
        <v>84.51</v>
      </c>
      <c r="G23" s="3">
        <v>88.11</v>
      </c>
      <c r="H23" s="3">
        <v>82.12</v>
      </c>
      <c r="I23" s="3">
        <v>77.989999999999995</v>
      </c>
      <c r="J23" s="3">
        <v>80.98</v>
      </c>
      <c r="K23" s="2">
        <f t="shared" si="14"/>
        <v>86.773333333333341</v>
      </c>
      <c r="L23" s="2">
        <f t="shared" si="15"/>
        <v>5.6055290165653018</v>
      </c>
      <c r="M23" s="2"/>
      <c r="N23" s="3">
        <v>83.9</v>
      </c>
      <c r="O23" s="3">
        <v>74.599999999999994</v>
      </c>
      <c r="P23" s="3">
        <v>45.9</v>
      </c>
      <c r="Q23" s="3">
        <v>80.3</v>
      </c>
      <c r="R23" s="3">
        <v>65.8</v>
      </c>
      <c r="S23" s="3">
        <v>69</v>
      </c>
      <c r="T23" s="3">
        <v>87</v>
      </c>
      <c r="U23" s="3">
        <v>73.7</v>
      </c>
      <c r="V23" s="3">
        <v>82</v>
      </c>
      <c r="W23" s="1">
        <f t="shared" si="16"/>
        <v>73.577777777777783</v>
      </c>
      <c r="X23" s="1">
        <f t="shared" si="17"/>
        <v>11.791689896587448</v>
      </c>
      <c r="Y23" s="4">
        <f t="shared" si="18"/>
        <v>15.206924810489653</v>
      </c>
      <c r="Z23" s="4">
        <f t="shared" si="19"/>
        <v>13.056259271814346</v>
      </c>
      <c r="AA23" s="1">
        <f t="shared" si="20"/>
        <v>15.078430472854555</v>
      </c>
    </row>
    <row r="24" spans="1:27" x14ac:dyDescent="0.25">
      <c r="A24" s="2">
        <v>10</v>
      </c>
      <c r="B24" s="3">
        <v>53.51</v>
      </c>
      <c r="C24" s="3">
        <v>52.49</v>
      </c>
      <c r="D24" s="3">
        <v>51.61</v>
      </c>
      <c r="E24" s="3">
        <v>44.37</v>
      </c>
      <c r="F24" s="3">
        <v>43</v>
      </c>
      <c r="G24" s="3">
        <v>45.98</v>
      </c>
      <c r="H24" s="3">
        <v>29.74</v>
      </c>
      <c r="I24" s="3">
        <v>25.47</v>
      </c>
      <c r="J24" s="3">
        <v>17.079999999999998</v>
      </c>
      <c r="K24" s="2">
        <f t="shared" si="14"/>
        <v>40.361111111111114</v>
      </c>
      <c r="L24" s="2">
        <f t="shared" si="15"/>
        <v>12.372509351555182</v>
      </c>
      <c r="M24" s="2"/>
      <c r="N24" s="3">
        <v>23.5</v>
      </c>
      <c r="O24" s="3">
        <v>27.7</v>
      </c>
      <c r="P24" s="3">
        <v>28.8</v>
      </c>
      <c r="Q24" s="3">
        <v>23</v>
      </c>
      <c r="R24" s="3">
        <v>42</v>
      </c>
      <c r="S24" s="3">
        <v>33.200000000000003</v>
      </c>
      <c r="T24" s="3">
        <v>33.799999999999997</v>
      </c>
      <c r="U24" s="3">
        <v>38.200000000000003</v>
      </c>
      <c r="V24" s="3">
        <v>31.4</v>
      </c>
      <c r="W24" s="1">
        <f t="shared" si="16"/>
        <v>31.288888888888884</v>
      </c>
      <c r="X24" s="1">
        <f t="shared" si="17"/>
        <v>5.9713100078522672</v>
      </c>
      <c r="Y24" s="4">
        <f t="shared" si="18"/>
        <v>22.477632484514814</v>
      </c>
      <c r="Z24" s="4">
        <f t="shared" si="19"/>
        <v>13.738105068174326</v>
      </c>
      <c r="AA24" s="1">
        <f t="shared" si="20"/>
        <v>34.728396995694375</v>
      </c>
    </row>
    <row r="25" spans="1:27" x14ac:dyDescent="0.25">
      <c r="A25" s="2">
        <v>50</v>
      </c>
      <c r="B25" s="3">
        <v>39.18</v>
      </c>
      <c r="C25" s="3">
        <v>34.94</v>
      </c>
      <c r="D25" s="3">
        <v>44.15</v>
      </c>
      <c r="E25" s="3">
        <v>20.51</v>
      </c>
      <c r="F25" s="3">
        <v>17.27</v>
      </c>
      <c r="G25" s="3">
        <v>20.38</v>
      </c>
      <c r="H25" s="3">
        <v>17.36</v>
      </c>
      <c r="I25" s="3">
        <v>16.510000000000002</v>
      </c>
      <c r="J25" s="3">
        <v>17.22</v>
      </c>
      <c r="K25" s="2">
        <f t="shared" si="14"/>
        <v>25.28</v>
      </c>
      <c r="L25" s="2">
        <f t="shared" si="15"/>
        <v>10.317883073145925</v>
      </c>
      <c r="M25" s="2"/>
      <c r="N25" s="3">
        <v>12.8</v>
      </c>
      <c r="O25" s="3">
        <v>11.7</v>
      </c>
      <c r="P25" s="3">
        <v>10.7</v>
      </c>
      <c r="Q25" s="3">
        <v>24.6</v>
      </c>
      <c r="R25" s="3">
        <v>15.1</v>
      </c>
      <c r="S25" s="3">
        <v>18.7</v>
      </c>
      <c r="T25" s="3">
        <v>11.3</v>
      </c>
      <c r="U25" s="3">
        <v>10.3</v>
      </c>
      <c r="V25" s="3">
        <v>11.2</v>
      </c>
      <c r="W25" s="1">
        <f t="shared" si="16"/>
        <v>14.044444444444444</v>
      </c>
      <c r="X25" s="1">
        <f t="shared" si="17"/>
        <v>4.4979281924783274</v>
      </c>
      <c r="Y25" s="4">
        <f t="shared" si="18"/>
        <v>44.44444444444445</v>
      </c>
      <c r="Z25" s="4">
        <f t="shared" si="19"/>
        <v>11.255668311379941</v>
      </c>
      <c r="AA25" s="1">
        <f t="shared" si="20"/>
        <v>48.077407048290269</v>
      </c>
    </row>
    <row r="26" spans="1:27" x14ac:dyDescent="0.25">
      <c r="A26" s="2">
        <v>200</v>
      </c>
      <c r="B26" s="3">
        <v>22.66</v>
      </c>
      <c r="C26" s="3">
        <v>23.1</v>
      </c>
      <c r="D26" s="3">
        <v>27.34</v>
      </c>
      <c r="E26" s="3">
        <v>16.78</v>
      </c>
      <c r="F26" s="3">
        <v>18.64</v>
      </c>
      <c r="G26" s="3">
        <v>16.899999999999999</v>
      </c>
      <c r="H26" s="3">
        <v>15.51</v>
      </c>
      <c r="I26" s="3">
        <v>17.22</v>
      </c>
      <c r="J26" s="3">
        <v>15.94</v>
      </c>
      <c r="K26" s="2">
        <f t="shared" si="14"/>
        <v>19.343333333333334</v>
      </c>
      <c r="L26" s="2">
        <f t="shared" si="15"/>
        <v>3.8424587036022739</v>
      </c>
      <c r="M26" s="2"/>
      <c r="N26" s="3">
        <v>8.6</v>
      </c>
      <c r="O26" s="3">
        <v>8</v>
      </c>
      <c r="P26" s="3">
        <v>8.5</v>
      </c>
      <c r="Q26" s="3">
        <v>7.2</v>
      </c>
      <c r="R26" s="3">
        <v>8.3000000000000007</v>
      </c>
      <c r="S26" s="3">
        <v>9.3000000000000007</v>
      </c>
      <c r="T26" s="3">
        <v>4.8</v>
      </c>
      <c r="U26" s="3">
        <v>5.8</v>
      </c>
      <c r="V26" s="3">
        <v>6.4</v>
      </c>
      <c r="W26" s="1">
        <f t="shared" si="16"/>
        <v>7.4333333333333336</v>
      </c>
      <c r="X26" s="1">
        <f t="shared" si="17"/>
        <v>1.4055445761538616</v>
      </c>
      <c r="Y26" s="4">
        <f t="shared" si="18"/>
        <v>61.571600896088228</v>
      </c>
      <c r="Z26" s="4">
        <f t="shared" si="19"/>
        <v>4.0914599404667777</v>
      </c>
      <c r="AA26" s="1">
        <f t="shared" si="20"/>
        <v>24.433436036926665</v>
      </c>
    </row>
    <row r="27" spans="1:27" x14ac:dyDescent="0.25">
      <c r="A27" s="2">
        <v>1000</v>
      </c>
      <c r="B27" s="3">
        <v>20.03</v>
      </c>
      <c r="C27" s="3">
        <v>16.96</v>
      </c>
      <c r="D27" s="3">
        <v>20.03</v>
      </c>
      <c r="E27" s="3">
        <v>19.64</v>
      </c>
      <c r="F27" s="3">
        <v>18.52</v>
      </c>
      <c r="G27" s="3">
        <v>18.64</v>
      </c>
      <c r="H27" s="3">
        <v>16.510000000000002</v>
      </c>
      <c r="I27" s="3">
        <v>16.79</v>
      </c>
      <c r="J27" s="3">
        <v>30.46</v>
      </c>
      <c r="K27" s="2">
        <f t="shared" si="14"/>
        <v>19.731111111111108</v>
      </c>
      <c r="L27" s="2">
        <f t="shared" si="15"/>
        <v>4.0091297045187382</v>
      </c>
      <c r="M27" s="2"/>
      <c r="N27" s="3">
        <v>8.6999999999999993</v>
      </c>
      <c r="O27" s="3">
        <v>8.1999999999999993</v>
      </c>
      <c r="P27" s="3">
        <v>6.7</v>
      </c>
      <c r="Q27" s="3">
        <v>7.8</v>
      </c>
      <c r="R27" s="3">
        <v>15</v>
      </c>
      <c r="S27" s="3">
        <v>18.600000000000001</v>
      </c>
      <c r="T27" s="3">
        <v>5.4</v>
      </c>
      <c r="U27" s="3">
        <v>6</v>
      </c>
      <c r="V27" s="3">
        <v>6.8</v>
      </c>
      <c r="W27" s="1">
        <f t="shared" si="16"/>
        <v>9.2444444444444454</v>
      </c>
      <c r="X27" s="1">
        <f t="shared" si="17"/>
        <v>4.2410981573463857</v>
      </c>
      <c r="Y27" s="4">
        <f t="shared" si="18"/>
        <v>53.147877013177151</v>
      </c>
      <c r="Z27" s="4">
        <f t="shared" si="19"/>
        <v>5.8360975461262994</v>
      </c>
      <c r="AA27" s="1">
        <f t="shared" si="20"/>
        <v>31.487868098431175</v>
      </c>
    </row>
    <row r="29" spans="1:27" x14ac:dyDescent="0.25">
      <c r="A29" t="s">
        <v>12</v>
      </c>
      <c r="B29" s="5"/>
      <c r="C29" s="5"/>
      <c r="D29" s="5"/>
      <c r="E29" s="5"/>
      <c r="F29" s="5"/>
      <c r="G29" s="5"/>
      <c r="H29" s="5"/>
      <c r="I29" s="5"/>
      <c r="J29" s="5"/>
      <c r="K29" t="s">
        <v>1</v>
      </c>
      <c r="L29" t="s">
        <v>2</v>
      </c>
      <c r="N29" s="5" t="s">
        <v>13</v>
      </c>
      <c r="O29" s="5"/>
      <c r="P29" s="5"/>
      <c r="Q29" s="3"/>
      <c r="R29" s="3"/>
      <c r="S29" s="3"/>
      <c r="T29" s="5"/>
      <c r="U29" s="5"/>
      <c r="V29" s="5"/>
      <c r="W29" s="1" t="s">
        <v>1</v>
      </c>
      <c r="X29" s="1" t="s">
        <v>4</v>
      </c>
      <c r="Y29" s="1" t="s">
        <v>5</v>
      </c>
      <c r="Z29" s="1" t="s">
        <v>6</v>
      </c>
      <c r="AA29" s="1" t="s">
        <v>7</v>
      </c>
    </row>
    <row r="30" spans="1:27" x14ac:dyDescent="0.25">
      <c r="A30" s="2">
        <v>0</v>
      </c>
      <c r="B30" s="3">
        <v>99.9</v>
      </c>
      <c r="C30" s="3">
        <v>102.2</v>
      </c>
      <c r="D30" s="3">
        <v>97.9</v>
      </c>
      <c r="E30" s="3">
        <v>100.6</v>
      </c>
      <c r="F30" s="3">
        <v>98.7</v>
      </c>
      <c r="G30" s="3">
        <v>100.7</v>
      </c>
      <c r="H30" s="3">
        <v>99.2</v>
      </c>
      <c r="I30" s="3">
        <v>102.3</v>
      </c>
      <c r="J30" s="3">
        <v>98.5</v>
      </c>
      <c r="K30" s="2">
        <f>AVERAGE(B30:J30)</f>
        <v>100</v>
      </c>
      <c r="L30" s="2">
        <f t="shared" ref="L30:L36" si="21">_xlfn.STDEV.P(B30:J30)</f>
        <v>1.4899664425751324</v>
      </c>
      <c r="M30" s="2"/>
      <c r="N30" s="3">
        <v>100.1</v>
      </c>
      <c r="O30" s="3">
        <v>99</v>
      </c>
      <c r="P30" s="3">
        <v>100.9</v>
      </c>
      <c r="Q30" s="3">
        <v>99.469499999999996</v>
      </c>
      <c r="R30" s="3">
        <v>100.9473</v>
      </c>
      <c r="S30" s="3">
        <v>99.583179999999999</v>
      </c>
      <c r="T30" s="3">
        <v>98.843239999999994</v>
      </c>
      <c r="U30" s="3">
        <v>98.843239999999994</v>
      </c>
      <c r="V30" s="3">
        <v>101.5955</v>
      </c>
      <c r="W30" s="1">
        <f t="shared" ref="W30:W36" si="22">AVERAGE(N30:V30)</f>
        <v>99.920217777777779</v>
      </c>
      <c r="X30" s="1">
        <f t="shared" ref="X30:X36" si="23">_xlfn.STDEV.P(N30:V30)</f>
        <v>0.96246600348362044</v>
      </c>
      <c r="Y30" s="4">
        <f t="shared" ref="Y30:Y36" si="24">100*(K30-W30)/K30</f>
        <v>7.9782222222220867E-2</v>
      </c>
      <c r="Z30" s="4">
        <f t="shared" ref="Z30:Z36" si="25">SQRT((L30^2)+(X30^2))</f>
        <v>1.7737927747799989</v>
      </c>
      <c r="AA30" s="1">
        <f t="shared" ref="AA30:AA36" si="26">ABS(Y30*(SQRT((Z30/(K30-W30))^2+(L30/K30)^2)))</f>
        <v>1.7737931731001755</v>
      </c>
    </row>
    <row r="31" spans="1:27" x14ac:dyDescent="0.25">
      <c r="A31" s="2">
        <v>0.1</v>
      </c>
      <c r="B31" s="3">
        <v>97.1</v>
      </c>
      <c r="C31" s="3">
        <v>102.2</v>
      </c>
      <c r="D31" s="3">
        <v>101.8</v>
      </c>
      <c r="E31" s="3">
        <v>98</v>
      </c>
      <c r="F31" s="3">
        <v>99.6</v>
      </c>
      <c r="G31" s="3">
        <v>100.2</v>
      </c>
      <c r="H31" s="3">
        <v>100.9</v>
      </c>
      <c r="I31" s="3">
        <v>107.7</v>
      </c>
      <c r="J31" s="3">
        <v>104.1</v>
      </c>
      <c r="K31" s="2">
        <f t="shared" ref="K31:K36" si="27">AVERAGE(B31:J31)</f>
        <v>101.28888888888891</v>
      </c>
      <c r="L31" s="2">
        <f t="shared" si="21"/>
        <v>3.0303811437743629</v>
      </c>
      <c r="M31" s="2"/>
      <c r="N31" s="3">
        <v>101.1</v>
      </c>
      <c r="O31" s="3">
        <v>102.7</v>
      </c>
      <c r="P31" s="3">
        <v>103.1</v>
      </c>
      <c r="Q31" s="3">
        <v>95.036000000000001</v>
      </c>
      <c r="R31" s="3">
        <v>95.036000000000001</v>
      </c>
      <c r="S31" s="3">
        <v>93.444490000000002</v>
      </c>
      <c r="T31" s="3">
        <v>99.20223</v>
      </c>
      <c r="U31" s="3">
        <v>99.20223</v>
      </c>
      <c r="V31" s="3">
        <v>100.5185</v>
      </c>
      <c r="W31" s="1">
        <f t="shared" si="22"/>
        <v>98.81549444444444</v>
      </c>
      <c r="X31" s="1">
        <f t="shared" si="23"/>
        <v>3.321337395548535</v>
      </c>
      <c r="Y31" s="4">
        <f t="shared" si="24"/>
        <v>2.4419207985958962</v>
      </c>
      <c r="Z31" s="4">
        <f t="shared" si="25"/>
        <v>4.4960529324744769</v>
      </c>
      <c r="AA31" s="1">
        <f t="shared" si="26"/>
        <v>4.4394423821352103</v>
      </c>
    </row>
    <row r="32" spans="1:27" x14ac:dyDescent="0.25">
      <c r="A32" s="2">
        <v>1</v>
      </c>
      <c r="B32" s="3">
        <v>99.9</v>
      </c>
      <c r="C32" s="3">
        <v>101.1</v>
      </c>
      <c r="D32" s="3">
        <v>99.4</v>
      </c>
      <c r="E32" s="3">
        <v>95.8</v>
      </c>
      <c r="F32" s="3">
        <v>95.4</v>
      </c>
      <c r="G32" s="3">
        <v>97.7</v>
      </c>
      <c r="H32" s="3">
        <v>103.6</v>
      </c>
      <c r="I32" s="3">
        <v>102.8</v>
      </c>
      <c r="J32" s="3">
        <v>99.3</v>
      </c>
      <c r="K32" s="2">
        <f t="shared" si="27"/>
        <v>99.444444444444443</v>
      </c>
      <c r="L32" s="2">
        <f t="shared" si="21"/>
        <v>2.670460264578252</v>
      </c>
      <c r="M32" s="2"/>
      <c r="N32" s="3">
        <v>96.9</v>
      </c>
      <c r="O32" s="3">
        <v>92.7</v>
      </c>
      <c r="P32" s="3">
        <v>94.2</v>
      </c>
      <c r="Q32" s="3">
        <v>79.916640000000001</v>
      </c>
      <c r="R32" s="3">
        <v>84.236450000000005</v>
      </c>
      <c r="S32" s="3">
        <v>82.303899999999999</v>
      </c>
      <c r="T32" s="3">
        <v>94.654970000000006</v>
      </c>
      <c r="U32" s="3">
        <v>94.654970000000006</v>
      </c>
      <c r="V32" s="3">
        <v>94.774630000000002</v>
      </c>
      <c r="W32" s="1">
        <f t="shared" si="22"/>
        <v>90.48239555555557</v>
      </c>
      <c r="X32" s="1">
        <f t="shared" si="23"/>
        <v>6.0617456826728127</v>
      </c>
      <c r="Y32" s="4">
        <f t="shared" si="24"/>
        <v>9.012116201117303</v>
      </c>
      <c r="Z32" s="4">
        <f t="shared" si="25"/>
        <v>6.6239050979081693</v>
      </c>
      <c r="AA32" s="1">
        <f t="shared" si="26"/>
        <v>6.6653051447016995</v>
      </c>
    </row>
    <row r="33" spans="1:27" x14ac:dyDescent="0.25">
      <c r="A33" s="2">
        <v>10</v>
      </c>
      <c r="B33" s="3">
        <v>79.3</v>
      </c>
      <c r="C33" s="3">
        <v>82.2</v>
      </c>
      <c r="D33" s="3">
        <v>81.2</v>
      </c>
      <c r="E33" s="3">
        <v>80.3</v>
      </c>
      <c r="F33" s="3">
        <v>80</v>
      </c>
      <c r="G33" s="3">
        <v>84</v>
      </c>
      <c r="H33" s="3">
        <v>92</v>
      </c>
      <c r="I33" s="3">
        <v>93</v>
      </c>
      <c r="J33" s="3">
        <v>91.9</v>
      </c>
      <c r="K33" s="2">
        <f t="shared" si="27"/>
        <v>84.87777777777778</v>
      </c>
      <c r="L33" s="2">
        <f t="shared" si="21"/>
        <v>5.4092056877918324</v>
      </c>
      <c r="M33" s="2"/>
      <c r="N33" s="3">
        <v>69.099999999999994</v>
      </c>
      <c r="O33" s="3">
        <v>71</v>
      </c>
      <c r="P33" s="3">
        <v>72.8</v>
      </c>
      <c r="Q33" s="3">
        <v>55.361879999999999</v>
      </c>
      <c r="R33" s="3">
        <v>56.498669999999997</v>
      </c>
      <c r="S33" s="3">
        <v>57.180750000000003</v>
      </c>
      <c r="T33" s="3">
        <v>56.242519999999999</v>
      </c>
      <c r="U33" s="3">
        <v>56.242519999999999</v>
      </c>
      <c r="V33" s="3">
        <v>56.481850000000001</v>
      </c>
      <c r="W33" s="1">
        <f t="shared" si="22"/>
        <v>61.212021111111113</v>
      </c>
      <c r="X33" s="1">
        <f t="shared" si="23"/>
        <v>6.9662948403571612</v>
      </c>
      <c r="Y33" s="4">
        <f t="shared" si="24"/>
        <v>27.882158659510406</v>
      </c>
      <c r="Z33" s="4">
        <f t="shared" si="25"/>
        <v>8.8197942139046717</v>
      </c>
      <c r="AA33" s="1">
        <f t="shared" si="26"/>
        <v>10.542003157908695</v>
      </c>
    </row>
    <row r="34" spans="1:27" x14ac:dyDescent="0.25">
      <c r="A34" s="2">
        <v>50</v>
      </c>
      <c r="B34" s="3">
        <v>72</v>
      </c>
      <c r="C34" s="3">
        <v>73.3</v>
      </c>
      <c r="D34" s="3">
        <v>72.099999999999994</v>
      </c>
      <c r="E34" s="3">
        <v>74.099999999999994</v>
      </c>
      <c r="F34" s="3">
        <v>77.2</v>
      </c>
      <c r="G34" s="3">
        <v>78.8</v>
      </c>
      <c r="H34" s="3">
        <v>86.3</v>
      </c>
      <c r="I34" s="3">
        <v>84.5</v>
      </c>
      <c r="J34" s="3">
        <v>84.8</v>
      </c>
      <c r="K34" s="2">
        <f t="shared" si="27"/>
        <v>78.122222222222206</v>
      </c>
      <c r="L34" s="2">
        <f t="shared" si="21"/>
        <v>5.442993003808307</v>
      </c>
      <c r="M34" s="2"/>
      <c r="N34" s="3">
        <v>64.599999999999994</v>
      </c>
      <c r="O34" s="3">
        <v>61</v>
      </c>
      <c r="P34" s="3">
        <v>59.3</v>
      </c>
      <c r="Q34" s="3">
        <v>49.677909999999997</v>
      </c>
      <c r="R34" s="3">
        <v>47.745359999999998</v>
      </c>
      <c r="S34" s="3">
        <v>46.608559999999997</v>
      </c>
      <c r="T34" s="3">
        <v>44.156359999999999</v>
      </c>
      <c r="U34" s="3">
        <v>44.156359999999999</v>
      </c>
      <c r="V34" s="3">
        <v>41.164740000000002</v>
      </c>
      <c r="W34" s="1">
        <f t="shared" si="22"/>
        <v>50.934365555555559</v>
      </c>
      <c r="X34" s="1">
        <f t="shared" si="23"/>
        <v>7.9988869643456848</v>
      </c>
      <c r="Y34" s="4">
        <f t="shared" si="24"/>
        <v>34.801693926895162</v>
      </c>
      <c r="Z34" s="4">
        <f t="shared" si="25"/>
        <v>9.6751416272778918</v>
      </c>
      <c r="AA34" s="1">
        <f t="shared" si="26"/>
        <v>12.619753300906551</v>
      </c>
    </row>
    <row r="35" spans="1:27" x14ac:dyDescent="0.25">
      <c r="A35" s="2">
        <v>200</v>
      </c>
      <c r="B35" s="3">
        <v>68</v>
      </c>
      <c r="C35" s="3">
        <v>72.099999999999994</v>
      </c>
      <c r="D35" s="3">
        <v>68.3</v>
      </c>
      <c r="E35" s="3">
        <v>63.6</v>
      </c>
      <c r="F35" s="3">
        <v>69.900000000000006</v>
      </c>
      <c r="G35" s="3">
        <v>73.599999999999994</v>
      </c>
      <c r="H35" s="3">
        <v>82.5</v>
      </c>
      <c r="I35" s="3">
        <v>83.6</v>
      </c>
      <c r="J35" s="3">
        <v>81.7</v>
      </c>
      <c r="K35" s="2">
        <f t="shared" si="27"/>
        <v>73.7</v>
      </c>
      <c r="L35" s="2">
        <f t="shared" si="21"/>
        <v>6.8322763410154881</v>
      </c>
      <c r="M35" s="2"/>
      <c r="N35" s="3">
        <v>56.3</v>
      </c>
      <c r="O35" s="3">
        <v>54.1</v>
      </c>
      <c r="P35" s="3">
        <v>54.4</v>
      </c>
      <c r="Q35" s="3">
        <v>37.514209999999999</v>
      </c>
      <c r="R35" s="3">
        <v>40.924590000000002</v>
      </c>
      <c r="S35" s="3">
        <v>42.175069999999998</v>
      </c>
      <c r="T35" s="3">
        <v>33.027520000000003</v>
      </c>
      <c r="U35" s="3">
        <v>33.027520000000003</v>
      </c>
      <c r="V35" s="3">
        <v>36.019150000000003</v>
      </c>
      <c r="W35" s="1">
        <f t="shared" si="22"/>
        <v>43.054228888888886</v>
      </c>
      <c r="X35" s="1">
        <f t="shared" si="23"/>
        <v>8.8991150781592641</v>
      </c>
      <c r="Y35" s="4">
        <f t="shared" si="24"/>
        <v>41.581778983868539</v>
      </c>
      <c r="Z35" s="4">
        <f t="shared" si="25"/>
        <v>11.219369375072805</v>
      </c>
      <c r="AA35" s="1">
        <f t="shared" si="26"/>
        <v>15.703500025363741</v>
      </c>
    </row>
    <row r="36" spans="1:27" x14ac:dyDescent="0.25">
      <c r="A36" s="2">
        <v>1000</v>
      </c>
      <c r="B36" s="3">
        <v>66</v>
      </c>
      <c r="C36" s="3">
        <v>67.3</v>
      </c>
      <c r="D36" s="3">
        <v>69.900000000000006</v>
      </c>
      <c r="E36" s="3">
        <v>73.3</v>
      </c>
      <c r="F36" s="3">
        <v>71.2</v>
      </c>
      <c r="G36" s="3">
        <v>74.599999999999994</v>
      </c>
      <c r="H36" s="3">
        <v>80.3</v>
      </c>
      <c r="I36" s="3">
        <v>81</v>
      </c>
      <c r="J36" s="3">
        <v>79.900000000000006</v>
      </c>
      <c r="K36" s="2">
        <f t="shared" si="27"/>
        <v>73.722222222222214</v>
      </c>
      <c r="L36" s="2">
        <f t="shared" si="21"/>
        <v>5.345772530758981</v>
      </c>
      <c r="M36" s="2"/>
      <c r="N36" s="3">
        <v>49.2</v>
      </c>
      <c r="O36" s="3">
        <v>49.6</v>
      </c>
      <c r="P36" s="3">
        <v>47</v>
      </c>
      <c r="Q36" s="3">
        <v>39.56044</v>
      </c>
      <c r="R36" s="3">
        <v>41.492989999999999</v>
      </c>
      <c r="S36" s="3">
        <v>35.922699999999999</v>
      </c>
      <c r="T36" s="3">
        <v>34.583170000000003</v>
      </c>
      <c r="U36" s="3">
        <v>34.583170000000003</v>
      </c>
      <c r="V36" s="3">
        <v>33.984839999999998</v>
      </c>
      <c r="W36" s="1">
        <f t="shared" si="22"/>
        <v>40.658590000000004</v>
      </c>
      <c r="X36" s="1">
        <f t="shared" si="23"/>
        <v>6.1083657084562271</v>
      </c>
      <c r="Y36" s="4">
        <f t="shared" si="24"/>
        <v>44.848935945742262</v>
      </c>
      <c r="Z36" s="4">
        <f t="shared" si="25"/>
        <v>8.1172295507063996</v>
      </c>
      <c r="AA36" s="1">
        <f t="shared" si="26"/>
        <v>11.480792750772988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Greenlee</dc:creator>
  <cp:lastModifiedBy>Joshua Greenlee</cp:lastModifiedBy>
  <dcterms:created xsi:type="dcterms:W3CDTF">2021-07-09T18:39:23Z</dcterms:created>
  <dcterms:modified xsi:type="dcterms:W3CDTF">2021-07-09T18:45:13Z</dcterms:modified>
</cp:coreProperties>
</file>