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4CA9E98C-8AD2-415F-9938-1AEF07C38A52}" xr6:coauthVersionLast="47" xr6:coauthVersionMax="47" xr10:uidLastSave="{00000000-0000-0000-0000-000000000000}"/>
  <bookViews>
    <workbookView xWindow="-120" yWindow="-120" windowWidth="29040" windowHeight="15840" xr2:uid="{BF7DED5D-AF92-41FC-8E4F-42E87172543F}"/>
  </bookViews>
  <sheets>
    <sheet name="Cell viability" sheetId="1" r:id="rId1"/>
    <sheet name="TRAIL Sensitiz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2" l="1"/>
  <c r="Y19" i="2"/>
  <c r="N19" i="2"/>
  <c r="AB19" i="2" s="1"/>
  <c r="M19" i="2"/>
  <c r="AA19" i="2" s="1"/>
  <c r="AC19" i="2" s="1"/>
  <c r="Z18" i="2"/>
  <c r="Y18" i="2"/>
  <c r="N18" i="2"/>
  <c r="AB18" i="2" s="1"/>
  <c r="M18" i="2"/>
  <c r="AA18" i="2" s="1"/>
  <c r="AC18" i="2" s="1"/>
  <c r="Z17" i="2"/>
  <c r="Y17" i="2"/>
  <c r="N17" i="2"/>
  <c r="AB17" i="2" s="1"/>
  <c r="M17" i="2"/>
  <c r="AA17" i="2" s="1"/>
  <c r="AC17" i="2" s="1"/>
  <c r="Z16" i="2"/>
  <c r="Y16" i="2"/>
  <c r="N16" i="2"/>
  <c r="AB16" i="2" s="1"/>
  <c r="M16" i="2"/>
  <c r="AA16" i="2" s="1"/>
  <c r="AC16" i="2" s="1"/>
  <c r="Z15" i="2"/>
  <c r="Y15" i="2"/>
  <c r="N15" i="2"/>
  <c r="AB15" i="2" s="1"/>
  <c r="M15" i="2"/>
  <c r="AA15" i="2" s="1"/>
  <c r="AC15" i="2" s="1"/>
  <c r="Z14" i="2"/>
  <c r="Y14" i="2"/>
  <c r="N14" i="2"/>
  <c r="AB14" i="2" s="1"/>
  <c r="M14" i="2"/>
  <c r="AA14" i="2" s="1"/>
  <c r="AC14" i="2" s="1"/>
  <c r="Z13" i="2"/>
  <c r="Y13" i="2"/>
  <c r="N13" i="2"/>
  <c r="AB13" i="2" s="1"/>
  <c r="M13" i="2"/>
  <c r="AA13" i="2" s="1"/>
  <c r="AC13" i="2" s="1"/>
  <c r="Z10" i="2"/>
  <c r="Y10" i="2"/>
  <c r="N10" i="2"/>
  <c r="AB10" i="2" s="1"/>
  <c r="M10" i="2"/>
  <c r="AA10" i="2" s="1"/>
  <c r="AC10" i="2" s="1"/>
  <c r="Z9" i="2"/>
  <c r="Y9" i="2"/>
  <c r="N9" i="2"/>
  <c r="AB9" i="2" s="1"/>
  <c r="M9" i="2"/>
  <c r="AA9" i="2" s="1"/>
  <c r="AC9" i="2" s="1"/>
  <c r="Z8" i="2"/>
  <c r="Y8" i="2"/>
  <c r="N8" i="2"/>
  <c r="AB8" i="2" s="1"/>
  <c r="M8" i="2"/>
  <c r="AA8" i="2" s="1"/>
  <c r="AC8" i="2" s="1"/>
  <c r="Z7" i="2"/>
  <c r="Y7" i="2"/>
  <c r="N7" i="2"/>
  <c r="AB7" i="2" s="1"/>
  <c r="M7" i="2"/>
  <c r="AA7" i="2" s="1"/>
  <c r="AC7" i="2" s="1"/>
  <c r="Z6" i="2"/>
  <c r="Y6" i="2"/>
  <c r="N6" i="2"/>
  <c r="AB6" i="2" s="1"/>
  <c r="M6" i="2"/>
  <c r="AA6" i="2" s="1"/>
  <c r="AC6" i="2" s="1"/>
  <c r="Z5" i="2"/>
  <c r="Y5" i="2"/>
  <c r="N5" i="2"/>
  <c r="AB5" i="2" s="1"/>
  <c r="M5" i="2"/>
  <c r="AA5" i="2" s="1"/>
  <c r="AC5" i="2" s="1"/>
  <c r="Z4" i="2"/>
  <c r="Y4" i="2"/>
  <c r="N4" i="2"/>
  <c r="AB4" i="2" s="1"/>
  <c r="M4" i="2"/>
  <c r="AA4" i="2" s="1"/>
  <c r="AC4" i="2" s="1"/>
  <c r="L39" i="1"/>
  <c r="B39" i="1"/>
  <c r="L38" i="1"/>
  <c r="K38" i="1"/>
  <c r="D38" i="1"/>
  <c r="K37" i="1"/>
  <c r="J37" i="1"/>
  <c r="D37" i="1"/>
  <c r="C37" i="1"/>
  <c r="J36" i="1"/>
  <c r="C36" i="1"/>
  <c r="B36" i="1"/>
  <c r="L35" i="1"/>
  <c r="B35" i="1"/>
  <c r="L34" i="1"/>
  <c r="K34" i="1"/>
  <c r="D34" i="1"/>
  <c r="K33" i="1"/>
  <c r="J33" i="1"/>
  <c r="D33" i="1"/>
  <c r="C33" i="1"/>
  <c r="U30" i="1"/>
  <c r="M30" i="1"/>
  <c r="E30" i="1"/>
  <c r="U29" i="1"/>
  <c r="M29" i="1"/>
  <c r="E29" i="1"/>
  <c r="U28" i="1"/>
  <c r="M28" i="1"/>
  <c r="E28" i="1"/>
  <c r="U27" i="1"/>
  <c r="M27" i="1"/>
  <c r="E27" i="1"/>
  <c r="U26" i="1"/>
  <c r="M26" i="1"/>
  <c r="E26" i="1"/>
  <c r="U25" i="1"/>
  <c r="M25" i="1"/>
  <c r="E25" i="1"/>
  <c r="U24" i="1"/>
  <c r="R39" i="1" s="1"/>
  <c r="M24" i="1"/>
  <c r="K39" i="1" s="1"/>
  <c r="E24" i="1"/>
  <c r="D39" i="1" s="1"/>
  <c r="R21" i="1"/>
  <c r="J21" i="1"/>
  <c r="T20" i="1"/>
  <c r="T19" i="1"/>
  <c r="S19" i="1"/>
  <c r="L19" i="1"/>
  <c r="S18" i="1"/>
  <c r="R18" i="1"/>
  <c r="K18" i="1"/>
  <c r="R17" i="1"/>
  <c r="J17" i="1"/>
  <c r="T16" i="1"/>
  <c r="T15" i="1"/>
  <c r="S15" i="1"/>
  <c r="L15" i="1"/>
  <c r="U12" i="1"/>
  <c r="M12" i="1"/>
  <c r="E12" i="1"/>
  <c r="U11" i="1"/>
  <c r="M11" i="1"/>
  <c r="E11" i="1"/>
  <c r="U10" i="1"/>
  <c r="M10" i="1"/>
  <c r="E10" i="1"/>
  <c r="U9" i="1"/>
  <c r="M9" i="1"/>
  <c r="E9" i="1"/>
  <c r="U8" i="1"/>
  <c r="M8" i="1"/>
  <c r="E8" i="1"/>
  <c r="U7" i="1"/>
  <c r="M7" i="1"/>
  <c r="E7" i="1"/>
  <c r="U6" i="1"/>
  <c r="T21" i="1" s="1"/>
  <c r="M6" i="1"/>
  <c r="L20" i="1" s="1"/>
  <c r="E6" i="1"/>
  <c r="B21" i="1" l="1"/>
  <c r="D19" i="1"/>
  <c r="C18" i="1"/>
  <c r="B17" i="1"/>
  <c r="D15" i="1"/>
  <c r="D21" i="1"/>
  <c r="C20" i="1"/>
  <c r="B19" i="1"/>
  <c r="D20" i="1"/>
  <c r="C19" i="1"/>
  <c r="B18" i="1"/>
  <c r="D16" i="1"/>
  <c r="C15" i="1"/>
  <c r="D17" i="1"/>
  <c r="C16" i="1"/>
  <c r="B15" i="1"/>
  <c r="C21" i="1"/>
  <c r="B20" i="1"/>
  <c r="M21" i="1"/>
  <c r="B16" i="1"/>
  <c r="C17" i="1"/>
  <c r="M33" i="1"/>
  <c r="U39" i="1"/>
  <c r="D18" i="1"/>
  <c r="N17" i="1"/>
  <c r="R34" i="1"/>
  <c r="R38" i="1"/>
  <c r="S39" i="1"/>
  <c r="L18" i="1"/>
  <c r="J20" i="1"/>
  <c r="R33" i="1"/>
  <c r="S34" i="1"/>
  <c r="T35" i="1"/>
  <c r="R37" i="1"/>
  <c r="S38" i="1"/>
  <c r="T39" i="1"/>
  <c r="V39" i="1" s="1"/>
  <c r="J15" i="1"/>
  <c r="K16" i="1"/>
  <c r="R16" i="1"/>
  <c r="L17" i="1"/>
  <c r="S17" i="1"/>
  <c r="V17" i="1" s="1"/>
  <c r="T18" i="1"/>
  <c r="U18" i="1" s="1"/>
  <c r="J19" i="1"/>
  <c r="K20" i="1"/>
  <c r="R20" i="1"/>
  <c r="L21" i="1"/>
  <c r="S21" i="1"/>
  <c r="U21" i="1" s="1"/>
  <c r="L33" i="1"/>
  <c r="S33" i="1"/>
  <c r="B34" i="1"/>
  <c r="T34" i="1"/>
  <c r="C35" i="1"/>
  <c r="J35" i="1"/>
  <c r="D36" i="1"/>
  <c r="E36" i="1" s="1"/>
  <c r="K36" i="1"/>
  <c r="M36" i="1" s="1"/>
  <c r="R36" i="1"/>
  <c r="L37" i="1"/>
  <c r="M37" i="1" s="1"/>
  <c r="S37" i="1"/>
  <c r="B38" i="1"/>
  <c r="T38" i="1"/>
  <c r="C39" i="1"/>
  <c r="E39" i="1" s="1"/>
  <c r="J39" i="1"/>
  <c r="N33" i="1"/>
  <c r="S35" i="1"/>
  <c r="F36" i="1"/>
  <c r="T36" i="1"/>
  <c r="J16" i="1"/>
  <c r="K17" i="1"/>
  <c r="M17" i="1" s="1"/>
  <c r="K21" i="1"/>
  <c r="N21" i="1" s="1"/>
  <c r="K15" i="1"/>
  <c r="R15" i="1"/>
  <c r="L16" i="1"/>
  <c r="S16" i="1"/>
  <c r="T17" i="1"/>
  <c r="J18" i="1"/>
  <c r="K19" i="1"/>
  <c r="R19" i="1"/>
  <c r="S20" i="1"/>
  <c r="B33" i="1"/>
  <c r="T33" i="1"/>
  <c r="C34" i="1"/>
  <c r="J34" i="1"/>
  <c r="D35" i="1"/>
  <c r="F35" i="1" s="1"/>
  <c r="K35" i="1"/>
  <c r="R35" i="1"/>
  <c r="L36" i="1"/>
  <c r="S36" i="1"/>
  <c r="B37" i="1"/>
  <c r="T37" i="1"/>
  <c r="C38" i="1"/>
  <c r="J38" i="1"/>
  <c r="N18" i="1" l="1"/>
  <c r="M18" i="1"/>
  <c r="N16" i="1"/>
  <c r="M16" i="1"/>
  <c r="M19" i="1"/>
  <c r="N19" i="1"/>
  <c r="F19" i="1"/>
  <c r="E19" i="1"/>
  <c r="N34" i="1"/>
  <c r="M34" i="1"/>
  <c r="M39" i="1"/>
  <c r="N39" i="1"/>
  <c r="F34" i="1"/>
  <c r="E34" i="1"/>
  <c r="U37" i="1"/>
  <c r="V37" i="1"/>
  <c r="N20" i="1"/>
  <c r="M20" i="1"/>
  <c r="N37" i="1"/>
  <c r="V18" i="1"/>
  <c r="V21" i="1"/>
  <c r="F18" i="1"/>
  <c r="E18" i="1"/>
  <c r="F33" i="1"/>
  <c r="E33" i="1"/>
  <c r="E38" i="1"/>
  <c r="F38" i="1"/>
  <c r="U16" i="1"/>
  <c r="V16" i="1"/>
  <c r="U38" i="1"/>
  <c r="V38" i="1"/>
  <c r="F15" i="1"/>
  <c r="E15" i="1"/>
  <c r="V35" i="1"/>
  <c r="U35" i="1"/>
  <c r="V19" i="1"/>
  <c r="U19" i="1"/>
  <c r="M35" i="1"/>
  <c r="N35" i="1"/>
  <c r="V20" i="1"/>
  <c r="U20" i="1"/>
  <c r="U17" i="1"/>
  <c r="N15" i="1"/>
  <c r="M15" i="1"/>
  <c r="U34" i="1"/>
  <c r="V34" i="1"/>
  <c r="F39" i="1"/>
  <c r="E20" i="1"/>
  <c r="F20" i="1"/>
  <c r="N38" i="1"/>
  <c r="M38" i="1"/>
  <c r="V15" i="1"/>
  <c r="U15" i="1"/>
  <c r="V33" i="1"/>
  <c r="U33" i="1"/>
  <c r="F17" i="1"/>
  <c r="E17" i="1"/>
  <c r="F37" i="1"/>
  <c r="E37" i="1"/>
  <c r="U36" i="1"/>
  <c r="V36" i="1"/>
  <c r="E35" i="1"/>
  <c r="N36" i="1"/>
  <c r="E16" i="1"/>
  <c r="F16" i="1"/>
  <c r="F21" i="1"/>
  <c r="E21" i="1"/>
</calcChain>
</file>

<file path=xl/sharedStrings.xml><?xml version="1.0" encoding="utf-8"?>
<sst xmlns="http://schemas.openxmlformats.org/spreadsheetml/2006/main" count="70" uniqueCount="47">
  <si>
    <t>Figure 2 (related to panel D)</t>
  </si>
  <si>
    <t>SW620 Par (Cell Viability)</t>
  </si>
  <si>
    <t>t1</t>
  </si>
  <si>
    <t>t2</t>
  </si>
  <si>
    <t>t3</t>
  </si>
  <si>
    <t>CAS9 control</t>
  </si>
  <si>
    <t>Normalized</t>
  </si>
  <si>
    <t>Avg</t>
  </si>
  <si>
    <t>Std</t>
  </si>
  <si>
    <t>CASP 10 KO</t>
  </si>
  <si>
    <t xml:space="preserve">SW620 </t>
  </si>
  <si>
    <t>CASP10 KO</t>
  </si>
  <si>
    <t>Dev</t>
  </si>
  <si>
    <t>% TRAIL Sensitization</t>
  </si>
  <si>
    <t>SDNUm</t>
  </si>
  <si>
    <t>TRAIL Sensitization SD</t>
  </si>
  <si>
    <t>Figure 2 (related to panel E)</t>
  </si>
  <si>
    <t>Table Analyzed</t>
  </si>
  <si>
    <t>Max CASP10 sens</t>
  </si>
  <si>
    <t>Column B</t>
  </si>
  <si>
    <t>vs.</t>
  </si>
  <si>
    <t>Column A</t>
  </si>
  <si>
    <t>CAS9
Control</t>
  </si>
  <si>
    <t>Unpaired t test with Welch's correction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</si>
  <si>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</si>
  <si>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</si>
  <si>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</si>
  <si>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</si>
  <si>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</si>
  <si>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</si>
  <si>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</si>
  <si>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Welch-corrected t, df</t>
  </si>
  <si>
    <t>t=1.760, df=15.80</t>
  </si>
  <si>
    <t>How big is the difference?</t>
  </si>
  <si>
    <t>Mean of column A</t>
  </si>
  <si>
    <t>Mean of column B</t>
  </si>
  <si>
    <t>Difference between means (B - A) ± SEM</t>
  </si>
  <si>
    <t>7.820 ± 4.444</t>
  </si>
  <si>
    <t>95% confidence interval</t>
  </si>
  <si>
    <t>-1.611 to 17.25</t>
  </si>
  <si>
    <t>R squared (eta squared)</t>
  </si>
  <si>
    <t>F test to compare variances</t>
  </si>
  <si>
    <t>F, DFn, Dfd</t>
  </si>
  <si>
    <t>1.257, 8, 8</t>
  </si>
  <si>
    <t>Data analyzed</t>
  </si>
  <si>
    <t>Sample size, column A</t>
  </si>
  <si>
    <t>Sample size, column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</si>
</sst>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0" fontId="0" fillId="0" borderId="0" xfId="0" applyNumberFormat="1"/>
    <xf numFmtId="1" fontId="0" fillId="0" borderId="0" xfId="0" applyNumberFormat="1"/>
    <xf numFmtId="0" fontId="0" fillId="0" borderId="1" xfId="0" applyBorder="1"/>
    <xf numFmtId="2" fontId="0" fillId="0" borderId="1" xfId="0" applyNumberFormat="1" applyBorder="1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67BE-2995-4E30-B5BB-498BBC9A8E62}">
  <dimension ref="A1:V39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29.42578125" bestFit="1" customWidth="1"/>
  </cols>
  <sheetData>
    <row r="1" spans="1:22" x14ac:dyDescent="0.25">
      <c r="A1" t="s">
        <v>0</v>
      </c>
    </row>
    <row r="4" spans="1:22" x14ac:dyDescent="0.25">
      <c r="A4" t="s">
        <v>1</v>
      </c>
      <c r="B4" t="s">
        <v>2</v>
      </c>
      <c r="J4" t="s">
        <v>3</v>
      </c>
      <c r="R4" t="s">
        <v>4</v>
      </c>
    </row>
    <row r="5" spans="1:22" x14ac:dyDescent="0.25">
      <c r="A5" s="1" t="s">
        <v>5</v>
      </c>
    </row>
    <row r="6" spans="1:22" x14ac:dyDescent="0.25">
      <c r="A6" s="2">
        <v>0</v>
      </c>
      <c r="B6">
        <v>91.5</v>
      </c>
      <c r="C6">
        <v>92.2</v>
      </c>
      <c r="D6">
        <v>92.5</v>
      </c>
      <c r="E6">
        <f>AVERAGE(B6:D6)</f>
        <v>92.066666666666663</v>
      </c>
      <c r="I6" s="2">
        <v>0</v>
      </c>
      <c r="J6">
        <v>82.6</v>
      </c>
      <c r="K6">
        <v>82.4</v>
      </c>
      <c r="L6">
        <v>82.2</v>
      </c>
      <c r="M6">
        <f>AVERAGE(J6:L6)</f>
        <v>82.399999999999991</v>
      </c>
      <c r="Q6" s="2">
        <v>0</v>
      </c>
      <c r="R6">
        <v>83.3</v>
      </c>
      <c r="S6">
        <v>82.6</v>
      </c>
      <c r="T6">
        <v>86.6</v>
      </c>
      <c r="U6">
        <f>AVERAGE(R6:T6)</f>
        <v>84.166666666666657</v>
      </c>
    </row>
    <row r="7" spans="1:22" x14ac:dyDescent="0.25">
      <c r="A7" s="2">
        <v>0.1</v>
      </c>
      <c r="B7">
        <v>92.6</v>
      </c>
      <c r="C7">
        <v>92</v>
      </c>
      <c r="D7">
        <v>90.9</v>
      </c>
      <c r="E7">
        <f t="shared" ref="E7:E12" si="0">AVERAGE(B7:D7)</f>
        <v>91.833333333333329</v>
      </c>
      <c r="I7" s="2">
        <v>0.1</v>
      </c>
      <c r="J7">
        <v>82</v>
      </c>
      <c r="K7">
        <v>83.4</v>
      </c>
      <c r="L7">
        <v>87.1</v>
      </c>
      <c r="M7">
        <f t="shared" ref="M7:M12" si="1">AVERAGE(J7:L7)</f>
        <v>84.166666666666671</v>
      </c>
      <c r="Q7" s="2">
        <v>0.1</v>
      </c>
      <c r="R7">
        <v>84.5</v>
      </c>
      <c r="S7">
        <v>84.2</v>
      </c>
      <c r="T7">
        <v>80.900000000000006</v>
      </c>
      <c r="U7">
        <f t="shared" ref="U7:U12" si="2">AVERAGE(R7:T7)</f>
        <v>83.2</v>
      </c>
    </row>
    <row r="8" spans="1:22" x14ac:dyDescent="0.25">
      <c r="A8" s="2">
        <v>1</v>
      </c>
      <c r="B8">
        <v>88.8</v>
      </c>
      <c r="C8">
        <v>87.5</v>
      </c>
      <c r="D8">
        <v>88.7</v>
      </c>
      <c r="E8">
        <f t="shared" si="0"/>
        <v>88.333333333333329</v>
      </c>
      <c r="I8" s="2">
        <v>1</v>
      </c>
      <c r="J8">
        <v>78.3</v>
      </c>
      <c r="K8">
        <v>78.599999999999994</v>
      </c>
      <c r="L8">
        <v>76.599999999999994</v>
      </c>
      <c r="M8">
        <f t="shared" si="1"/>
        <v>77.833333333333329</v>
      </c>
      <c r="Q8" s="2">
        <v>1</v>
      </c>
      <c r="R8">
        <v>74.8</v>
      </c>
      <c r="S8">
        <v>72.7</v>
      </c>
      <c r="T8">
        <v>71.8</v>
      </c>
      <c r="U8">
        <f t="shared" si="2"/>
        <v>73.100000000000009</v>
      </c>
    </row>
    <row r="9" spans="1:22" x14ac:dyDescent="0.25">
      <c r="A9" s="2">
        <v>10</v>
      </c>
      <c r="B9">
        <v>76.8</v>
      </c>
      <c r="C9">
        <v>77.599999999999994</v>
      </c>
      <c r="D9">
        <v>76.7</v>
      </c>
      <c r="E9">
        <f t="shared" si="0"/>
        <v>77.033333333333317</v>
      </c>
      <c r="I9" s="2">
        <v>10</v>
      </c>
      <c r="J9">
        <v>60.9</v>
      </c>
      <c r="K9">
        <v>60.9</v>
      </c>
      <c r="L9">
        <v>61.6</v>
      </c>
      <c r="M9">
        <f t="shared" si="1"/>
        <v>61.133333333333333</v>
      </c>
      <c r="Q9" s="2">
        <v>10</v>
      </c>
      <c r="R9">
        <v>54.6</v>
      </c>
      <c r="S9">
        <v>56.8</v>
      </c>
      <c r="T9">
        <v>58</v>
      </c>
      <c r="U9">
        <f t="shared" si="2"/>
        <v>56.466666666666669</v>
      </c>
    </row>
    <row r="10" spans="1:22" x14ac:dyDescent="0.25">
      <c r="A10" s="2">
        <v>50</v>
      </c>
      <c r="B10">
        <v>71.599999999999994</v>
      </c>
      <c r="C10">
        <v>69.099999999999994</v>
      </c>
      <c r="D10">
        <v>69.2</v>
      </c>
      <c r="E10">
        <f t="shared" si="0"/>
        <v>69.966666666666654</v>
      </c>
      <c r="I10" s="2">
        <v>50</v>
      </c>
      <c r="J10">
        <v>57.2</v>
      </c>
      <c r="K10">
        <v>57.6</v>
      </c>
      <c r="L10">
        <v>56</v>
      </c>
      <c r="M10">
        <f t="shared" si="1"/>
        <v>56.933333333333337</v>
      </c>
      <c r="Q10" s="2">
        <v>50</v>
      </c>
      <c r="R10">
        <v>55.5</v>
      </c>
      <c r="S10">
        <v>55.7</v>
      </c>
      <c r="T10">
        <v>55.5</v>
      </c>
      <c r="U10">
        <f t="shared" si="2"/>
        <v>55.566666666666663</v>
      </c>
    </row>
    <row r="11" spans="1:22" x14ac:dyDescent="0.25">
      <c r="A11" s="2">
        <v>200</v>
      </c>
      <c r="B11">
        <v>66.900000000000006</v>
      </c>
      <c r="C11">
        <v>66.099999999999994</v>
      </c>
      <c r="D11">
        <v>66.099999999999994</v>
      </c>
      <c r="E11">
        <f t="shared" si="0"/>
        <v>66.36666666666666</v>
      </c>
      <c r="I11" s="2">
        <v>200</v>
      </c>
      <c r="J11">
        <v>52.1</v>
      </c>
      <c r="K11">
        <v>55.5</v>
      </c>
      <c r="L11">
        <v>54.2</v>
      </c>
      <c r="M11">
        <f t="shared" si="1"/>
        <v>53.933333333333337</v>
      </c>
      <c r="Q11" s="2">
        <v>200</v>
      </c>
      <c r="R11">
        <v>51.6</v>
      </c>
      <c r="S11">
        <v>52.6</v>
      </c>
      <c r="T11">
        <v>54.1</v>
      </c>
      <c r="U11">
        <f t="shared" si="2"/>
        <v>52.766666666666673</v>
      </c>
    </row>
    <row r="12" spans="1:22" x14ac:dyDescent="0.25">
      <c r="A12" s="2">
        <v>1000</v>
      </c>
      <c r="B12">
        <v>63.4</v>
      </c>
      <c r="C12">
        <v>66</v>
      </c>
      <c r="D12">
        <v>67</v>
      </c>
      <c r="E12">
        <f t="shared" si="0"/>
        <v>65.466666666666669</v>
      </c>
      <c r="I12" s="2">
        <v>1000</v>
      </c>
      <c r="J12">
        <v>54.7</v>
      </c>
      <c r="K12">
        <v>52.7</v>
      </c>
      <c r="L12">
        <v>55.1</v>
      </c>
      <c r="M12">
        <f t="shared" si="1"/>
        <v>54.166666666666664</v>
      </c>
      <c r="Q12" s="2">
        <v>1000</v>
      </c>
      <c r="R12">
        <v>51.5</v>
      </c>
      <c r="S12">
        <v>48</v>
      </c>
      <c r="T12">
        <v>52.5</v>
      </c>
      <c r="U12">
        <f t="shared" si="2"/>
        <v>50.666666666666664</v>
      </c>
    </row>
    <row r="14" spans="1:22" x14ac:dyDescent="0.25">
      <c r="A14" t="s">
        <v>6</v>
      </c>
      <c r="E14" t="s">
        <v>7</v>
      </c>
      <c r="F14" t="s">
        <v>8</v>
      </c>
      <c r="M14" t="s">
        <v>7</v>
      </c>
      <c r="N14" t="s">
        <v>8</v>
      </c>
      <c r="U14" t="s">
        <v>7</v>
      </c>
      <c r="V14" t="s">
        <v>8</v>
      </c>
    </row>
    <row r="15" spans="1:22" x14ac:dyDescent="0.25">
      <c r="A15" s="2">
        <v>0</v>
      </c>
      <c r="B15" s="3">
        <f t="shared" ref="B15:D21" si="3">B6/$E$6</f>
        <v>0.99384503982621297</v>
      </c>
      <c r="C15" s="3">
        <f t="shared" si="3"/>
        <v>1.001448225923244</v>
      </c>
      <c r="D15" s="3">
        <f t="shared" si="3"/>
        <v>1.0047067342505431</v>
      </c>
      <c r="E15" s="3">
        <f>AVERAGE(B15:D15)</f>
        <v>1</v>
      </c>
      <c r="F15" s="3">
        <f>_xlfn.STDEV.P(B15:D15)</f>
        <v>4.5509793953571577E-3</v>
      </c>
      <c r="I15" s="2">
        <v>0</v>
      </c>
      <c r="J15" s="3">
        <f>J6/$M$6</f>
        <v>1.0024271844660195</v>
      </c>
      <c r="K15" s="3">
        <f t="shared" ref="K15:L15" si="4">K6/$M$6</f>
        <v>1.0000000000000002</v>
      </c>
      <c r="L15" s="3">
        <f t="shared" si="4"/>
        <v>0.99757281553398069</v>
      </c>
      <c r="M15" s="3">
        <f>AVERAGE(J15:L15)</f>
        <v>1.0000000000000002</v>
      </c>
      <c r="N15" s="3">
        <f>_xlfn.STDEV.P(J15:L15)</f>
        <v>1.9817878177857419E-3</v>
      </c>
      <c r="Q15" s="2">
        <v>0</v>
      </c>
      <c r="R15" s="3">
        <f>R6/$U$6</f>
        <v>0.9897029702970298</v>
      </c>
      <c r="S15" s="3">
        <f t="shared" ref="S15:T15" si="5">S6/$U$6</f>
        <v>0.98138613861386148</v>
      </c>
      <c r="T15" s="3">
        <f t="shared" si="5"/>
        <v>1.0289108910891089</v>
      </c>
      <c r="U15" s="3">
        <f>AVERAGE(R15:T15)</f>
        <v>1</v>
      </c>
      <c r="V15" s="3">
        <f>_xlfn.STDEV.P(R15:T15)</f>
        <v>2.0723129428833441E-2</v>
      </c>
    </row>
    <row r="16" spans="1:22" x14ac:dyDescent="0.25">
      <c r="A16" s="2">
        <v>0.1</v>
      </c>
      <c r="B16" s="3">
        <f t="shared" si="3"/>
        <v>1.005792903692976</v>
      </c>
      <c r="C16" s="3">
        <f t="shared" si="3"/>
        <v>0.999275887038378</v>
      </c>
      <c r="D16" s="3">
        <f t="shared" si="3"/>
        <v>0.98732802317161483</v>
      </c>
      <c r="E16" s="3">
        <f t="shared" ref="E16:E21" si="6">AVERAGE(B16:D16)</f>
        <v>0.99746560463432277</v>
      </c>
      <c r="F16" s="3">
        <f t="shared" ref="F16:F21" si="7">_xlfn.STDEV.P(B16:D16)</f>
        <v>7.6461665756490677E-3</v>
      </c>
      <c r="I16" s="2">
        <v>0.1</v>
      </c>
      <c r="J16" s="3">
        <f t="shared" ref="J16:L21" si="8">J7/$M$6</f>
        <v>0.99514563106796128</v>
      </c>
      <c r="K16" s="3">
        <f t="shared" si="8"/>
        <v>1.0121359223300972</v>
      </c>
      <c r="L16" s="3">
        <f t="shared" si="8"/>
        <v>1.0570388349514563</v>
      </c>
      <c r="M16" s="3">
        <f t="shared" ref="M16:M21" si="9">AVERAGE(J16:L16)</f>
        <v>1.0214401294498383</v>
      </c>
      <c r="N16" s="3">
        <f t="shared" ref="N16:N21" si="10">_xlfn.STDEV.P(J16:L16)</f>
        <v>2.6110258192726377E-2</v>
      </c>
      <c r="Q16" s="2">
        <v>0.1</v>
      </c>
      <c r="R16" s="3">
        <f t="shared" ref="R16:T21" si="11">R7/$U$6</f>
        <v>1.003960396039604</v>
      </c>
      <c r="S16" s="3">
        <f t="shared" si="11"/>
        <v>1.0003960396039606</v>
      </c>
      <c r="T16" s="3">
        <f>T7/$U$6</f>
        <v>0.96118811881188138</v>
      </c>
      <c r="U16" s="3">
        <f t="shared" ref="U16:U21" si="12">AVERAGE(R16:T16)</f>
        <v>0.9885148514851485</v>
      </c>
      <c r="V16" s="3">
        <f t="shared" ref="V16:V21" si="13">_xlfn.STDEV.P(R16:T16)</f>
        <v>1.9377631402336698E-2</v>
      </c>
    </row>
    <row r="17" spans="1:22" x14ac:dyDescent="0.25">
      <c r="A17" s="2">
        <v>1</v>
      </c>
      <c r="B17" s="3">
        <f t="shared" si="3"/>
        <v>0.9645184648805214</v>
      </c>
      <c r="C17" s="3">
        <f t="shared" si="3"/>
        <v>0.95039826212889211</v>
      </c>
      <c r="D17" s="3">
        <f t="shared" si="3"/>
        <v>0.96343229543808839</v>
      </c>
      <c r="E17" s="3">
        <f t="shared" si="6"/>
        <v>0.95944967414916726</v>
      </c>
      <c r="F17" s="3">
        <f t="shared" si="7"/>
        <v>6.4156571856152783E-3</v>
      </c>
      <c r="I17" s="2">
        <v>1</v>
      </c>
      <c r="J17" s="3">
        <f t="shared" si="8"/>
        <v>0.95024271844660202</v>
      </c>
      <c r="K17" s="3">
        <f t="shared" si="8"/>
        <v>0.95388349514563109</v>
      </c>
      <c r="L17" s="3">
        <f t="shared" si="8"/>
        <v>0.92961165048543692</v>
      </c>
      <c r="M17" s="3">
        <f t="shared" si="9"/>
        <v>0.94457928802588997</v>
      </c>
      <c r="N17" s="3">
        <f t="shared" si="10"/>
        <v>1.0687576710050901E-2</v>
      </c>
      <c r="Q17" s="2">
        <v>1</v>
      </c>
      <c r="R17" s="3">
        <f t="shared" si="11"/>
        <v>0.88871287128712873</v>
      </c>
      <c r="S17" s="3">
        <f t="shared" si="11"/>
        <v>0.86376237623762386</v>
      </c>
      <c r="T17" s="3">
        <f t="shared" si="11"/>
        <v>0.85306930693069316</v>
      </c>
      <c r="U17" s="3">
        <f t="shared" si="12"/>
        <v>0.86851485148514873</v>
      </c>
      <c r="V17" s="3">
        <f t="shared" si="13"/>
        <v>1.4934421889080993E-2</v>
      </c>
    </row>
    <row r="18" spans="1:22" x14ac:dyDescent="0.25">
      <c r="A18" s="2">
        <v>10</v>
      </c>
      <c r="B18" s="3">
        <f t="shared" si="3"/>
        <v>0.83417813178855904</v>
      </c>
      <c r="C18" s="3">
        <f t="shared" si="3"/>
        <v>0.84286748732802319</v>
      </c>
      <c r="D18" s="3">
        <f t="shared" si="3"/>
        <v>0.83309196234612604</v>
      </c>
      <c r="E18" s="3">
        <f t="shared" si="6"/>
        <v>0.83671252715423605</v>
      </c>
      <c r="F18" s="3">
        <f t="shared" si="7"/>
        <v>4.3747451026772454E-3</v>
      </c>
      <c r="I18" s="2">
        <v>10</v>
      </c>
      <c r="J18" s="3">
        <f t="shared" si="8"/>
        <v>0.73907766990291268</v>
      </c>
      <c r="K18" s="3">
        <f t="shared" si="8"/>
        <v>0.73907766990291268</v>
      </c>
      <c r="L18" s="3">
        <f t="shared" si="8"/>
        <v>0.74757281553398069</v>
      </c>
      <c r="M18" s="3">
        <f t="shared" si="9"/>
        <v>0.74190938511326865</v>
      </c>
      <c r="N18" s="3">
        <f t="shared" si="10"/>
        <v>4.0046500552636428E-3</v>
      </c>
      <c r="Q18" s="2">
        <v>10</v>
      </c>
      <c r="R18" s="3">
        <f t="shared" si="11"/>
        <v>0.64871287128712884</v>
      </c>
      <c r="S18" s="3">
        <f t="shared" si="11"/>
        <v>0.6748514851485149</v>
      </c>
      <c r="T18" s="3">
        <f t="shared" si="11"/>
        <v>0.68910891089108917</v>
      </c>
      <c r="U18" s="3">
        <f t="shared" si="12"/>
        <v>0.67089108910891104</v>
      </c>
      <c r="V18" s="3">
        <f t="shared" si="13"/>
        <v>1.6727692738172539E-2</v>
      </c>
    </row>
    <row r="19" spans="1:22" x14ac:dyDescent="0.25">
      <c r="A19" s="2">
        <v>50</v>
      </c>
      <c r="B19" s="3">
        <f t="shared" si="3"/>
        <v>0.77769732078204201</v>
      </c>
      <c r="C19" s="3">
        <f t="shared" si="3"/>
        <v>0.75054308472121645</v>
      </c>
      <c r="D19" s="3">
        <f t="shared" si="3"/>
        <v>0.75162925416364956</v>
      </c>
      <c r="E19" s="3">
        <f t="shared" si="6"/>
        <v>0.7599565532223026</v>
      </c>
      <c r="F19" s="3">
        <f t="shared" si="7"/>
        <v>1.2552451718580548E-2</v>
      </c>
      <c r="I19" s="2">
        <v>50</v>
      </c>
      <c r="J19" s="3">
        <f t="shared" si="8"/>
        <v>0.69417475728155353</v>
      </c>
      <c r="K19" s="3">
        <f t="shared" si="8"/>
        <v>0.69902912621359237</v>
      </c>
      <c r="L19" s="3">
        <f t="shared" si="8"/>
        <v>0.67961165048543692</v>
      </c>
      <c r="M19" s="3">
        <f t="shared" si="9"/>
        <v>0.6909385113268609</v>
      </c>
      <c r="N19" s="3">
        <f t="shared" si="10"/>
        <v>8.2508406368815759E-3</v>
      </c>
      <c r="Q19" s="2">
        <v>50</v>
      </c>
      <c r="R19" s="3">
        <f t="shared" si="11"/>
        <v>0.65940594059405944</v>
      </c>
      <c r="S19" s="3">
        <f t="shared" si="11"/>
        <v>0.66178217821782193</v>
      </c>
      <c r="T19" s="3">
        <f t="shared" si="11"/>
        <v>0.65940594059405944</v>
      </c>
      <c r="U19" s="3">
        <f t="shared" si="12"/>
        <v>0.66019801980198034</v>
      </c>
      <c r="V19" s="3">
        <f t="shared" si="13"/>
        <v>1.1201691583153763E-3</v>
      </c>
    </row>
    <row r="20" spans="1:22" x14ac:dyDescent="0.25">
      <c r="A20" s="2">
        <v>200</v>
      </c>
      <c r="B20" s="3">
        <f t="shared" si="3"/>
        <v>0.72664735698769012</v>
      </c>
      <c r="C20" s="3">
        <f t="shared" si="3"/>
        <v>0.71795800144822586</v>
      </c>
      <c r="D20" s="3">
        <f t="shared" si="3"/>
        <v>0.71795800144822586</v>
      </c>
      <c r="E20" s="3">
        <f t="shared" si="6"/>
        <v>0.72085445329471387</v>
      </c>
      <c r="F20" s="3">
        <f t="shared" si="7"/>
        <v>4.0962014840640465E-3</v>
      </c>
      <c r="I20" s="2">
        <v>200</v>
      </c>
      <c r="J20" s="3">
        <f t="shared" si="8"/>
        <v>0.63228155339805836</v>
      </c>
      <c r="K20" s="3">
        <f t="shared" si="8"/>
        <v>0.67354368932038844</v>
      </c>
      <c r="L20" s="3">
        <f t="shared" si="8"/>
        <v>0.65776699029126229</v>
      </c>
      <c r="M20" s="3">
        <f t="shared" si="9"/>
        <v>0.65453074433656966</v>
      </c>
      <c r="N20" s="3">
        <f t="shared" si="10"/>
        <v>1.6999920218002174E-2</v>
      </c>
      <c r="Q20" s="2">
        <v>200</v>
      </c>
      <c r="R20" s="3">
        <f t="shared" si="11"/>
        <v>0.61306930693069317</v>
      </c>
      <c r="S20" s="3">
        <f t="shared" si="11"/>
        <v>0.62495049504950506</v>
      </c>
      <c r="T20" s="3">
        <f t="shared" si="11"/>
        <v>0.6427722772277229</v>
      </c>
      <c r="U20" s="3">
        <f t="shared" si="12"/>
        <v>0.62693069306930704</v>
      </c>
      <c r="V20" s="3">
        <f t="shared" si="13"/>
        <v>1.2206760401918777E-2</v>
      </c>
    </row>
    <row r="21" spans="1:22" x14ac:dyDescent="0.25">
      <c r="A21" s="2">
        <v>1000</v>
      </c>
      <c r="B21" s="3">
        <f t="shared" si="3"/>
        <v>0.68863142650253439</v>
      </c>
      <c r="C21" s="3">
        <f t="shared" si="3"/>
        <v>0.71687183200579296</v>
      </c>
      <c r="D21" s="3">
        <f t="shared" si="3"/>
        <v>0.72773352643012312</v>
      </c>
      <c r="E21" s="3">
        <f t="shared" si="6"/>
        <v>0.71107892831281683</v>
      </c>
      <c r="F21" s="3">
        <f t="shared" si="7"/>
        <v>1.6480531030761844E-2</v>
      </c>
      <c r="I21" s="2">
        <v>1000</v>
      </c>
      <c r="J21" s="3">
        <f t="shared" si="8"/>
        <v>0.66383495145631077</v>
      </c>
      <c r="K21" s="3">
        <f t="shared" si="8"/>
        <v>0.63956310679611661</v>
      </c>
      <c r="L21" s="3">
        <f t="shared" si="8"/>
        <v>0.66868932038834961</v>
      </c>
      <c r="M21" s="3">
        <f t="shared" si="9"/>
        <v>0.65736245954692574</v>
      </c>
      <c r="N21" s="3">
        <f t="shared" si="10"/>
        <v>1.2741113064744024E-2</v>
      </c>
      <c r="Q21" s="2">
        <v>1000</v>
      </c>
      <c r="R21" s="3">
        <f t="shared" si="11"/>
        <v>0.61188118811881198</v>
      </c>
      <c r="S21" s="3">
        <f t="shared" si="11"/>
        <v>0.57029702970297036</v>
      </c>
      <c r="T21" s="3">
        <f t="shared" si="11"/>
        <v>0.62376237623762387</v>
      </c>
      <c r="U21" s="3">
        <f t="shared" si="12"/>
        <v>0.60198019801980207</v>
      </c>
      <c r="V21" s="3">
        <f t="shared" si="13"/>
        <v>2.2922449312455909E-2</v>
      </c>
    </row>
    <row r="23" spans="1:22" x14ac:dyDescent="0.25">
      <c r="A23" s="1" t="s">
        <v>9</v>
      </c>
    </row>
    <row r="24" spans="1:22" x14ac:dyDescent="0.25">
      <c r="A24" s="2">
        <v>0</v>
      </c>
      <c r="B24">
        <v>89.8</v>
      </c>
      <c r="C24">
        <v>87.9</v>
      </c>
      <c r="D24">
        <v>86.8</v>
      </c>
      <c r="E24">
        <f>AVERAGE(B24:D24)</f>
        <v>88.166666666666671</v>
      </c>
      <c r="I24" s="2">
        <v>0</v>
      </c>
      <c r="J24">
        <v>86.1</v>
      </c>
      <c r="K24">
        <v>83</v>
      </c>
      <c r="L24">
        <v>81.900000000000006</v>
      </c>
      <c r="M24">
        <f>AVERAGE(J24:L24)</f>
        <v>83.666666666666671</v>
      </c>
      <c r="Q24" s="2">
        <v>0</v>
      </c>
      <c r="R24">
        <v>85.1</v>
      </c>
      <c r="S24">
        <v>80.900000000000006</v>
      </c>
      <c r="T24">
        <v>81.900000000000006</v>
      </c>
      <c r="U24">
        <f>AVERAGE(R24:T24)</f>
        <v>82.63333333333334</v>
      </c>
    </row>
    <row r="25" spans="1:22" x14ac:dyDescent="0.25">
      <c r="A25" s="2">
        <v>0.1</v>
      </c>
      <c r="B25">
        <v>88.6</v>
      </c>
      <c r="C25">
        <v>90</v>
      </c>
      <c r="D25">
        <v>87.7</v>
      </c>
      <c r="E25">
        <f t="shared" ref="E25:E30" si="14">AVERAGE(B25:D25)</f>
        <v>88.766666666666666</v>
      </c>
      <c r="I25" s="2">
        <v>0.1</v>
      </c>
      <c r="J25">
        <v>83.7</v>
      </c>
      <c r="K25">
        <v>82.4</v>
      </c>
      <c r="L25">
        <v>80.5</v>
      </c>
      <c r="M25">
        <f t="shared" ref="M25:M30" si="15">AVERAGE(J25:L25)</f>
        <v>82.2</v>
      </c>
      <c r="Q25" s="2">
        <v>0.1</v>
      </c>
      <c r="R25">
        <v>81.900000000000006</v>
      </c>
      <c r="S25">
        <v>80.599999999999994</v>
      </c>
      <c r="T25">
        <v>80.7</v>
      </c>
      <c r="U25">
        <f t="shared" ref="U25:U30" si="16">AVERAGE(R25:T25)</f>
        <v>81.066666666666663</v>
      </c>
    </row>
    <row r="26" spans="1:22" x14ac:dyDescent="0.25">
      <c r="A26" s="2">
        <v>1</v>
      </c>
      <c r="B26">
        <v>86.1</v>
      </c>
      <c r="C26">
        <v>85.6</v>
      </c>
      <c r="D26">
        <v>85.2</v>
      </c>
      <c r="E26">
        <f t="shared" si="14"/>
        <v>85.633333333333326</v>
      </c>
      <c r="I26" s="2">
        <v>1</v>
      </c>
      <c r="J26">
        <v>74.599999999999994</v>
      </c>
      <c r="K26">
        <v>78.599999999999994</v>
      </c>
      <c r="L26">
        <v>76</v>
      </c>
      <c r="M26">
        <f t="shared" si="15"/>
        <v>76.399999999999991</v>
      </c>
      <c r="Q26" s="2">
        <v>1</v>
      </c>
      <c r="R26">
        <v>70.5</v>
      </c>
      <c r="S26">
        <v>70.2</v>
      </c>
      <c r="T26">
        <v>72.5</v>
      </c>
      <c r="U26">
        <f t="shared" si="16"/>
        <v>71.066666666666663</v>
      </c>
    </row>
    <row r="27" spans="1:22" x14ac:dyDescent="0.25">
      <c r="A27" s="2">
        <v>10</v>
      </c>
      <c r="B27">
        <v>72</v>
      </c>
      <c r="C27">
        <v>71.3</v>
      </c>
      <c r="D27">
        <v>71.8</v>
      </c>
      <c r="E27">
        <f t="shared" si="14"/>
        <v>71.7</v>
      </c>
      <c r="I27" s="2">
        <v>10</v>
      </c>
      <c r="J27">
        <v>59.5</v>
      </c>
      <c r="K27">
        <v>55.7</v>
      </c>
      <c r="L27">
        <v>56.5</v>
      </c>
      <c r="M27">
        <f t="shared" si="15"/>
        <v>57.233333333333327</v>
      </c>
      <c r="Q27" s="2">
        <v>10</v>
      </c>
      <c r="R27">
        <v>55.2</v>
      </c>
      <c r="S27">
        <v>58.6</v>
      </c>
      <c r="T27">
        <v>58.7</v>
      </c>
      <c r="U27">
        <f t="shared" si="16"/>
        <v>57.5</v>
      </c>
    </row>
    <row r="28" spans="1:22" x14ac:dyDescent="0.25">
      <c r="A28" s="2">
        <v>50</v>
      </c>
      <c r="B28">
        <v>65</v>
      </c>
      <c r="C28">
        <v>61.4</v>
      </c>
      <c r="D28">
        <v>62.2</v>
      </c>
      <c r="E28">
        <f t="shared" si="14"/>
        <v>62.866666666666674</v>
      </c>
      <c r="I28" s="2">
        <v>50</v>
      </c>
      <c r="J28">
        <v>49.8</v>
      </c>
      <c r="K28">
        <v>47.3</v>
      </c>
      <c r="L28">
        <v>52.7</v>
      </c>
      <c r="M28">
        <f t="shared" si="15"/>
        <v>49.933333333333337</v>
      </c>
      <c r="Q28" s="2">
        <v>50</v>
      </c>
      <c r="R28">
        <v>51.4</v>
      </c>
      <c r="S28">
        <v>49.1</v>
      </c>
      <c r="T28">
        <v>52.7</v>
      </c>
      <c r="U28">
        <f t="shared" si="16"/>
        <v>51.066666666666663</v>
      </c>
    </row>
    <row r="29" spans="1:22" x14ac:dyDescent="0.25">
      <c r="A29" s="2">
        <v>200</v>
      </c>
      <c r="B29">
        <v>61.3</v>
      </c>
      <c r="C29">
        <v>58</v>
      </c>
      <c r="D29">
        <v>58.3</v>
      </c>
      <c r="E29">
        <f t="shared" si="14"/>
        <v>59.199999999999996</v>
      </c>
      <c r="I29" s="2">
        <v>200</v>
      </c>
      <c r="J29">
        <v>49.8</v>
      </c>
      <c r="K29">
        <v>51.5</v>
      </c>
      <c r="L29">
        <v>48.9</v>
      </c>
      <c r="M29">
        <f t="shared" si="15"/>
        <v>50.066666666666663</v>
      </c>
      <c r="Q29" s="2">
        <v>200</v>
      </c>
      <c r="R29">
        <v>45.9</v>
      </c>
      <c r="S29">
        <v>42.5</v>
      </c>
      <c r="T29">
        <v>49.7</v>
      </c>
      <c r="U29">
        <f t="shared" si="16"/>
        <v>46.033333333333339</v>
      </c>
    </row>
    <row r="30" spans="1:22" x14ac:dyDescent="0.25">
      <c r="A30" s="2">
        <v>1000</v>
      </c>
      <c r="B30">
        <v>62.7</v>
      </c>
      <c r="C30">
        <v>60.3</v>
      </c>
      <c r="D30">
        <v>60.4</v>
      </c>
      <c r="E30">
        <f t="shared" si="14"/>
        <v>61.133333333333333</v>
      </c>
      <c r="I30" s="2">
        <v>1000</v>
      </c>
      <c r="J30">
        <v>51.2</v>
      </c>
      <c r="K30">
        <v>47</v>
      </c>
      <c r="L30">
        <v>48.1</v>
      </c>
      <c r="M30">
        <f t="shared" si="15"/>
        <v>48.766666666666673</v>
      </c>
      <c r="Q30" s="2">
        <v>1000</v>
      </c>
      <c r="R30">
        <v>44.5</v>
      </c>
      <c r="S30">
        <v>44.5</v>
      </c>
      <c r="T30">
        <v>47.2</v>
      </c>
      <c r="U30">
        <f t="shared" si="16"/>
        <v>45.4</v>
      </c>
    </row>
    <row r="32" spans="1:22" x14ac:dyDescent="0.25">
      <c r="A32" t="s">
        <v>6</v>
      </c>
      <c r="E32" t="s">
        <v>7</v>
      </c>
      <c r="F32" t="s">
        <v>8</v>
      </c>
      <c r="M32" t="s">
        <v>7</v>
      </c>
      <c r="N32" t="s">
        <v>8</v>
      </c>
      <c r="U32" t="s">
        <v>7</v>
      </c>
      <c r="V32" t="s">
        <v>8</v>
      </c>
    </row>
    <row r="33" spans="1:22" x14ac:dyDescent="0.25">
      <c r="A33" s="2">
        <v>0</v>
      </c>
      <c r="B33" s="3">
        <f>B24/$E$24</f>
        <v>1.0185255198487713</v>
      </c>
      <c r="C33" s="3">
        <f t="shared" ref="C33:D33" si="17">C24/$E$24</f>
        <v>0.99697542533081285</v>
      </c>
      <c r="D33" s="3">
        <f t="shared" si="17"/>
        <v>0.98449905482041578</v>
      </c>
      <c r="E33" s="3">
        <f>AVERAGE(B33:D33)</f>
        <v>1</v>
      </c>
      <c r="F33" s="3">
        <f>_xlfn.STDEV.P(B33:D33)</f>
        <v>1.4054918937951725E-2</v>
      </c>
      <c r="I33" s="2">
        <v>0</v>
      </c>
      <c r="J33" s="3">
        <f>J24/$M$24</f>
        <v>1.0290836653386453</v>
      </c>
      <c r="K33" s="3">
        <f t="shared" ref="K33:L33" si="18">K24/$M$24</f>
        <v>0.99203187250996006</v>
      </c>
      <c r="L33" s="3">
        <f t="shared" si="18"/>
        <v>0.97888446215139446</v>
      </c>
      <c r="M33" s="3">
        <f>AVERAGE(J33:L33)</f>
        <v>0.99999999999999989</v>
      </c>
      <c r="N33" s="3">
        <f>_xlfn.STDEV.P(J33:L33)</f>
        <v>2.1254149272269471E-2</v>
      </c>
      <c r="Q33" s="2">
        <v>0</v>
      </c>
      <c r="R33" s="3">
        <f>R24/$U$24</f>
        <v>1.0298507462686566</v>
      </c>
      <c r="S33" s="3">
        <f t="shared" ref="S33:T33" si="19">S24/$U$24</f>
        <v>0.97902379991932231</v>
      </c>
      <c r="T33" s="3">
        <f t="shared" si="19"/>
        <v>0.991125453812021</v>
      </c>
      <c r="U33" s="3">
        <f>AVERAGE(R33:T33)</f>
        <v>1</v>
      </c>
      <c r="V33" s="3">
        <f>_xlfn.STDEV.P(R33:T33)</f>
        <v>2.1678142545452781E-2</v>
      </c>
    </row>
    <row r="34" spans="1:22" x14ac:dyDescent="0.25">
      <c r="A34" s="2">
        <v>0.1</v>
      </c>
      <c r="B34" s="3">
        <f t="shared" ref="B34:D39" si="20">B25/$E$24</f>
        <v>1.004914933837429</v>
      </c>
      <c r="C34" s="3">
        <f t="shared" si="20"/>
        <v>1.0207939508506616</v>
      </c>
      <c r="D34" s="3">
        <f t="shared" si="20"/>
        <v>0.99470699432892251</v>
      </c>
      <c r="E34" s="3">
        <f t="shared" ref="E34:E39" si="21">AVERAGE(B34:D34)</f>
        <v>1.006805293005671</v>
      </c>
      <c r="F34" s="3">
        <f t="shared" ref="F34:F39" si="22">_xlfn.STDEV.P(B34:D34)</f>
        <v>1.0733511959605577E-2</v>
      </c>
      <c r="I34" s="2">
        <v>0.1</v>
      </c>
      <c r="J34" s="3">
        <f t="shared" ref="J34:L39" si="23">J25/$M$24</f>
        <v>1.0003984063745019</v>
      </c>
      <c r="K34" s="3">
        <f t="shared" si="23"/>
        <v>0.98486055776892434</v>
      </c>
      <c r="L34" s="3">
        <f t="shared" si="23"/>
        <v>0.96215139442231068</v>
      </c>
      <c r="M34" s="3">
        <f t="shared" ref="M34:M39" si="24">AVERAGE(J34:L34)</f>
        <v>0.98247011952191243</v>
      </c>
      <c r="N34" s="3">
        <f t="shared" ref="N34:N39" si="25">_xlfn.STDEV.P(J34:L34)</f>
        <v>1.5705500672850238E-2</v>
      </c>
      <c r="Q34" s="2">
        <v>0.1</v>
      </c>
      <c r="R34" s="3">
        <f t="shared" ref="R34:T39" si="26">R25/$U$24</f>
        <v>0.991125453812021</v>
      </c>
      <c r="S34" s="3">
        <f t="shared" si="26"/>
        <v>0.97539330375151256</v>
      </c>
      <c r="T34" s="3">
        <f t="shared" si="26"/>
        <v>0.97660346914078255</v>
      </c>
      <c r="U34" s="3">
        <f t="shared" ref="U34:U39" si="27">AVERAGE(R34:T34)</f>
        <v>0.981040742234772</v>
      </c>
      <c r="V34" s="3">
        <f t="shared" ref="V34:V39" si="28">_xlfn.STDEV.P(R34:T34)</f>
        <v>7.1480617775996277E-3</v>
      </c>
    </row>
    <row r="35" spans="1:22" x14ac:dyDescent="0.25">
      <c r="A35" s="2">
        <v>1</v>
      </c>
      <c r="B35" s="3">
        <f t="shared" si="20"/>
        <v>0.97655954631379949</v>
      </c>
      <c r="C35" s="3">
        <f t="shared" si="20"/>
        <v>0.97088846880907365</v>
      </c>
      <c r="D35" s="3">
        <f t="shared" si="20"/>
        <v>0.96635160680529297</v>
      </c>
      <c r="E35" s="3">
        <f t="shared" si="21"/>
        <v>0.97126654064272211</v>
      </c>
      <c r="F35" s="3">
        <f t="shared" si="22"/>
        <v>4.1759398930764271E-3</v>
      </c>
      <c r="I35" s="2">
        <v>1</v>
      </c>
      <c r="J35" s="3">
        <f t="shared" si="23"/>
        <v>0.89163346613545802</v>
      </c>
      <c r="K35" s="3">
        <f t="shared" si="23"/>
        <v>0.93944223107569713</v>
      </c>
      <c r="L35" s="3">
        <f t="shared" si="23"/>
        <v>0.9083665338645418</v>
      </c>
      <c r="M35" s="3">
        <f t="shared" si="24"/>
        <v>0.91314741035856573</v>
      </c>
      <c r="N35" s="3">
        <f t="shared" si="25"/>
        <v>1.9808450828137158E-2</v>
      </c>
      <c r="Q35" s="2">
        <v>1</v>
      </c>
      <c r="R35" s="3">
        <f t="shared" si="26"/>
        <v>0.85316659943525608</v>
      </c>
      <c r="S35" s="3">
        <f t="shared" si="26"/>
        <v>0.84953610326744655</v>
      </c>
      <c r="T35" s="3">
        <f t="shared" si="26"/>
        <v>0.87736990722065344</v>
      </c>
      <c r="U35" s="3">
        <f t="shared" si="27"/>
        <v>0.8600242033077854</v>
      </c>
      <c r="V35" s="3">
        <f t="shared" si="28"/>
        <v>1.2354491997671274E-2</v>
      </c>
    </row>
    <row r="36" spans="1:22" x14ac:dyDescent="0.25">
      <c r="A36" s="2">
        <v>10</v>
      </c>
      <c r="B36" s="3">
        <f t="shared" si="20"/>
        <v>0.81663516068052922</v>
      </c>
      <c r="C36" s="3">
        <f t="shared" si="20"/>
        <v>0.80869565217391293</v>
      </c>
      <c r="D36" s="3">
        <f t="shared" si="20"/>
        <v>0.81436672967863888</v>
      </c>
      <c r="E36" s="3">
        <f t="shared" si="21"/>
        <v>0.8132325141776936</v>
      </c>
      <c r="F36" s="3">
        <f t="shared" si="22"/>
        <v>3.3390400250767078E-3</v>
      </c>
      <c r="I36" s="2">
        <v>10</v>
      </c>
      <c r="J36" s="3">
        <f t="shared" si="23"/>
        <v>0.7111553784860557</v>
      </c>
      <c r="K36" s="3">
        <f t="shared" si="23"/>
        <v>0.66573705179282872</v>
      </c>
      <c r="L36" s="3">
        <f t="shared" si="23"/>
        <v>0.67529880478087645</v>
      </c>
      <c r="M36" s="3">
        <f t="shared" si="24"/>
        <v>0.68406374501992018</v>
      </c>
      <c r="N36" s="3">
        <f t="shared" si="25"/>
        <v>1.9550349237267367E-2</v>
      </c>
      <c r="Q36" s="2">
        <v>10</v>
      </c>
      <c r="R36" s="3">
        <f t="shared" si="26"/>
        <v>0.66801129487696653</v>
      </c>
      <c r="S36" s="3">
        <f t="shared" si="26"/>
        <v>0.70915691811214199</v>
      </c>
      <c r="T36" s="3">
        <f t="shared" si="26"/>
        <v>0.71036708350141187</v>
      </c>
      <c r="U36" s="3">
        <f t="shared" si="27"/>
        <v>0.69584509883017354</v>
      </c>
      <c r="V36" s="3">
        <f t="shared" si="28"/>
        <v>1.9687671386708232E-2</v>
      </c>
    </row>
    <row r="37" spans="1:22" x14ac:dyDescent="0.25">
      <c r="A37" s="2">
        <v>50</v>
      </c>
      <c r="B37" s="3">
        <f t="shared" si="20"/>
        <v>0.73724007561436666</v>
      </c>
      <c r="C37" s="3">
        <f t="shared" si="20"/>
        <v>0.69640831758034016</v>
      </c>
      <c r="D37" s="3">
        <f t="shared" si="20"/>
        <v>0.70548204158790173</v>
      </c>
      <c r="E37" s="3">
        <f t="shared" si="21"/>
        <v>0.71304347826086956</v>
      </c>
      <c r="F37" s="3">
        <f t="shared" si="22"/>
        <v>1.7505991535410544E-2</v>
      </c>
      <c r="I37" s="2">
        <v>50</v>
      </c>
      <c r="J37" s="3">
        <f t="shared" si="23"/>
        <v>0.59521912350597606</v>
      </c>
      <c r="K37" s="3">
        <f t="shared" si="23"/>
        <v>0.56533864541832668</v>
      </c>
      <c r="L37" s="3">
        <f t="shared" si="23"/>
        <v>0.62988047808764935</v>
      </c>
      <c r="M37" s="3">
        <f t="shared" si="24"/>
        <v>0.59681274900398407</v>
      </c>
      <c r="N37" s="3">
        <f t="shared" si="25"/>
        <v>2.6373177949697776E-2</v>
      </c>
      <c r="Q37" s="2">
        <v>50</v>
      </c>
      <c r="R37" s="3">
        <f t="shared" si="26"/>
        <v>0.62202501008471156</v>
      </c>
      <c r="S37" s="3">
        <f t="shared" si="26"/>
        <v>0.59419120613150456</v>
      </c>
      <c r="T37" s="3">
        <f t="shared" si="26"/>
        <v>0.63775716014521988</v>
      </c>
      <c r="U37" s="3">
        <f t="shared" si="27"/>
        <v>0.61799112545381207</v>
      </c>
      <c r="V37" s="3">
        <f t="shared" si="28"/>
        <v>1.8013000049831519E-2</v>
      </c>
    </row>
    <row r="38" spans="1:22" x14ac:dyDescent="0.25">
      <c r="A38" s="2">
        <v>200</v>
      </c>
      <c r="B38" s="3">
        <f t="shared" si="20"/>
        <v>0.695274102079395</v>
      </c>
      <c r="C38" s="3">
        <f t="shared" si="20"/>
        <v>0.65784499054820411</v>
      </c>
      <c r="D38" s="3">
        <f t="shared" si="20"/>
        <v>0.66124763705103962</v>
      </c>
      <c r="E38" s="3">
        <f t="shared" si="21"/>
        <v>0.67145557655954624</v>
      </c>
      <c r="F38" s="3">
        <f t="shared" si="22"/>
        <v>1.6899430350568612E-2</v>
      </c>
      <c r="I38" s="2">
        <v>200</v>
      </c>
      <c r="J38" s="3">
        <f t="shared" si="23"/>
        <v>0.59521912350597606</v>
      </c>
      <c r="K38" s="3">
        <f t="shared" si="23"/>
        <v>0.6155378486055777</v>
      </c>
      <c r="L38" s="3">
        <f t="shared" si="23"/>
        <v>0.58446215139442226</v>
      </c>
      <c r="M38" s="3">
        <f t="shared" si="24"/>
        <v>0.59840637450199197</v>
      </c>
      <c r="N38" s="3">
        <f t="shared" si="25"/>
        <v>1.2885228389479095E-2</v>
      </c>
      <c r="Q38" s="2">
        <v>200</v>
      </c>
      <c r="R38" s="3">
        <f t="shared" si="26"/>
        <v>0.55546591367486886</v>
      </c>
      <c r="S38" s="3">
        <f t="shared" si="26"/>
        <v>0.51432029043969341</v>
      </c>
      <c r="T38" s="3">
        <f t="shared" si="26"/>
        <v>0.60145219846712383</v>
      </c>
      <c r="U38" s="3">
        <f t="shared" si="27"/>
        <v>0.5570794675272287</v>
      </c>
      <c r="V38" s="3">
        <f t="shared" si="28"/>
        <v>3.5589745865450231E-2</v>
      </c>
    </row>
    <row r="39" spans="1:22" x14ac:dyDescent="0.25">
      <c r="A39" s="2">
        <v>1000</v>
      </c>
      <c r="B39" s="3">
        <f t="shared" si="20"/>
        <v>0.71115311909262757</v>
      </c>
      <c r="C39" s="3">
        <f t="shared" si="20"/>
        <v>0.6839319470699432</v>
      </c>
      <c r="D39" s="3">
        <f t="shared" si="20"/>
        <v>0.68506616257088837</v>
      </c>
      <c r="E39" s="3">
        <f t="shared" si="21"/>
        <v>0.69338374291115301</v>
      </c>
      <c r="F39" s="3">
        <f t="shared" si="22"/>
        <v>1.2573375537478965E-2</v>
      </c>
      <c r="I39" s="2">
        <v>1000</v>
      </c>
      <c r="J39" s="3">
        <f t="shared" si="23"/>
        <v>0.61195219123505973</v>
      </c>
      <c r="K39" s="3">
        <f t="shared" si="23"/>
        <v>0.56175298804780871</v>
      </c>
      <c r="L39" s="3">
        <f t="shared" si="23"/>
        <v>0.57490039840637452</v>
      </c>
      <c r="M39" s="3">
        <f t="shared" si="24"/>
        <v>0.58286852589641436</v>
      </c>
      <c r="N39" s="3">
        <f t="shared" si="25"/>
        <v>2.1254149272269547E-2</v>
      </c>
      <c r="Q39" s="2">
        <v>1000</v>
      </c>
      <c r="R39" s="3">
        <f t="shared" si="26"/>
        <v>0.53852359822509077</v>
      </c>
      <c r="S39" s="3">
        <f t="shared" si="26"/>
        <v>0.53852359822509077</v>
      </c>
      <c r="T39" s="3">
        <f t="shared" si="26"/>
        <v>0.57119806373537718</v>
      </c>
      <c r="U39" s="3">
        <f t="shared" si="27"/>
        <v>0.54941508672851957</v>
      </c>
      <c r="V39" s="3">
        <f t="shared" si="28"/>
        <v>1.5402890755979658E-2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28D0-164A-446C-AB04-7C603099BBB5}">
  <dimension ref="A1:AC49"/>
  <sheetViews>
    <sheetView zoomScale="90" zoomScaleNormal="90" workbookViewId="0"/>
  </sheetViews>
  <sheetFormatPr defaultRowHeight="15" x14ac:dyDescent="0.25"/>
  <cols>
    <col min="1" max="1" width="37.140625" bestFit="1" customWidth="1"/>
    <col min="2" max="2" width="17.28515625" bestFit="1" customWidth="1"/>
    <col min="27" max="27" width="20" bestFit="1" customWidth="1"/>
    <col min="29" max="29" width="20.7109375" bestFit="1" customWidth="1"/>
  </cols>
  <sheetData>
    <row r="1" spans="1:29" x14ac:dyDescent="0.25">
      <c r="A1" t="s">
        <v>16</v>
      </c>
    </row>
    <row r="3" spans="1:29" x14ac:dyDescent="0.25">
      <c r="C3" t="s">
        <v>10</v>
      </c>
      <c r="D3" s="4"/>
      <c r="E3" s="4"/>
      <c r="F3" s="4"/>
      <c r="G3" s="4"/>
      <c r="H3" s="4"/>
      <c r="I3" s="4"/>
      <c r="J3" s="4"/>
      <c r="K3" s="4"/>
      <c r="L3" s="4"/>
      <c r="M3" s="5" t="s">
        <v>7</v>
      </c>
      <c r="N3" s="5" t="s">
        <v>12</v>
      </c>
      <c r="P3" s="4" t="s">
        <v>5</v>
      </c>
      <c r="Q3" s="4"/>
      <c r="R3" s="4"/>
      <c r="S3" s="4"/>
      <c r="T3" s="4"/>
      <c r="U3" s="4"/>
      <c r="V3" s="4"/>
      <c r="W3" s="4"/>
      <c r="X3" s="4"/>
      <c r="Y3" s="5" t="s">
        <v>7</v>
      </c>
      <c r="Z3" s="5" t="s">
        <v>12</v>
      </c>
      <c r="AA3" s="5" t="s">
        <v>13</v>
      </c>
      <c r="AB3" s="5" t="s">
        <v>14</v>
      </c>
      <c r="AC3" s="5" t="s">
        <v>15</v>
      </c>
    </row>
    <row r="4" spans="1:29" x14ac:dyDescent="0.25">
      <c r="C4" s="2">
        <v>0</v>
      </c>
      <c r="D4" s="7">
        <v>99.9</v>
      </c>
      <c r="E4" s="7">
        <v>102.2</v>
      </c>
      <c r="F4" s="7">
        <v>97.9</v>
      </c>
      <c r="G4" s="7">
        <v>100.6</v>
      </c>
      <c r="H4" s="7">
        <v>98.7</v>
      </c>
      <c r="I4" s="7">
        <v>100.7</v>
      </c>
      <c r="J4" s="7">
        <v>99.2</v>
      </c>
      <c r="K4" s="7">
        <v>102.3</v>
      </c>
      <c r="L4" s="7">
        <v>98.6</v>
      </c>
      <c r="M4" s="2">
        <f t="shared" ref="M4:M10" si="0">AVERAGE(D4:L4)</f>
        <v>100.01111111111112</v>
      </c>
      <c r="N4" s="2">
        <f t="shared" ref="N4:N10" si="1">_xlfn.STDEV.P(D4:L4)</f>
        <v>1.4790721148705535</v>
      </c>
      <c r="P4" s="4">
        <v>99.384503982621297</v>
      </c>
      <c r="Q4" s="4">
        <v>100.1448225923244</v>
      </c>
      <c r="R4" s="4">
        <v>100.47067342505431</v>
      </c>
      <c r="S4" s="4">
        <v>100.24271844660196</v>
      </c>
      <c r="T4" s="4">
        <v>100.00000000000003</v>
      </c>
      <c r="U4" s="4">
        <v>99.757281553398073</v>
      </c>
      <c r="V4" s="4">
        <v>98.970297029702976</v>
      </c>
      <c r="W4" s="4">
        <v>98.138613861386148</v>
      </c>
      <c r="X4" s="4">
        <v>102.89108910891089</v>
      </c>
      <c r="Y4" s="5">
        <f t="shared" ref="Y4:Y19" si="2">AVERAGE(P4:X4)</f>
        <v>100.00000000000001</v>
      </c>
      <c r="Z4" s="5">
        <f t="shared" ref="Z4:Z19" si="3">_xlfn.STDEV.P(P4:X4)</f>
        <v>1.2302939888984146</v>
      </c>
      <c r="AA4" s="6">
        <f t="shared" ref="AA4:AA19" si="4">100*(M4-Y4)/M4</f>
        <v>1.1109876680363479E-2</v>
      </c>
      <c r="AB4" s="6">
        <f t="shared" ref="AB4:AB19" si="5">SQRT((N4^2)+(Z4^2))</f>
        <v>1.923870479036264</v>
      </c>
      <c r="AC4" s="5">
        <f t="shared" ref="AC4:AC19" si="6">ABS(AA4*(SQRT((AB4/(M4-Y4))^2+(N4/M4)^2)))</f>
        <v>1.9236567464154171</v>
      </c>
    </row>
    <row r="5" spans="1:29" x14ac:dyDescent="0.25">
      <c r="C5" s="2">
        <v>0.1</v>
      </c>
      <c r="D5" s="7">
        <v>97.1</v>
      </c>
      <c r="E5" s="7">
        <v>102.2</v>
      </c>
      <c r="F5" s="7">
        <v>101.8</v>
      </c>
      <c r="G5" s="7">
        <v>98</v>
      </c>
      <c r="H5" s="7">
        <v>99.6</v>
      </c>
      <c r="I5" s="7">
        <v>100.2</v>
      </c>
      <c r="J5" s="7">
        <v>100.9</v>
      </c>
      <c r="K5" s="7">
        <v>107.7</v>
      </c>
      <c r="L5" s="7">
        <v>104.1</v>
      </c>
      <c r="M5" s="2">
        <f t="shared" si="0"/>
        <v>101.28888888888891</v>
      </c>
      <c r="N5" s="2">
        <f t="shared" si="1"/>
        <v>3.0303811437743629</v>
      </c>
      <c r="P5" s="4">
        <v>100.57929036929761</v>
      </c>
      <c r="Q5" s="4">
        <v>99.927588703837799</v>
      </c>
      <c r="R5" s="4">
        <v>98.732802317161486</v>
      </c>
      <c r="S5" s="4">
        <v>99.514563106796132</v>
      </c>
      <c r="T5" s="4">
        <v>101.21359223300972</v>
      </c>
      <c r="U5" s="4">
        <v>105.70388349514563</v>
      </c>
      <c r="V5" s="4">
        <v>100.39603960396039</v>
      </c>
      <c r="W5" s="4">
        <v>100.03960396039606</v>
      </c>
      <c r="X5" s="4">
        <v>96.118811881188137</v>
      </c>
      <c r="Y5" s="5">
        <f t="shared" si="2"/>
        <v>100.24735285231033</v>
      </c>
      <c r="Z5" s="5">
        <f t="shared" si="3"/>
        <v>2.377223844458066</v>
      </c>
      <c r="AA5" s="6">
        <f t="shared" si="4"/>
        <v>1.0282826161921013</v>
      </c>
      <c r="AB5" s="6">
        <f t="shared" si="5"/>
        <v>3.8515455447395661</v>
      </c>
      <c r="AC5" s="5">
        <f t="shared" si="6"/>
        <v>3.8026595397576335</v>
      </c>
    </row>
    <row r="6" spans="1:29" x14ac:dyDescent="0.25">
      <c r="C6" s="2">
        <v>1</v>
      </c>
      <c r="D6" s="7">
        <v>99.9</v>
      </c>
      <c r="E6" s="7">
        <v>101.1</v>
      </c>
      <c r="F6" s="7">
        <v>99.4</v>
      </c>
      <c r="G6" s="7">
        <v>95.8</v>
      </c>
      <c r="H6" s="7">
        <v>95.4</v>
      </c>
      <c r="I6" s="7">
        <v>97.7</v>
      </c>
      <c r="J6" s="7">
        <v>103.6</v>
      </c>
      <c r="K6" s="7">
        <v>102.8</v>
      </c>
      <c r="L6" s="7">
        <v>99.3</v>
      </c>
      <c r="M6" s="2">
        <f t="shared" si="0"/>
        <v>99.444444444444443</v>
      </c>
      <c r="N6" s="2">
        <f t="shared" si="1"/>
        <v>2.670460264578252</v>
      </c>
      <c r="P6" s="4">
        <v>96.451846488052141</v>
      </c>
      <c r="Q6" s="4">
        <v>95.03982621288921</v>
      </c>
      <c r="R6" s="4">
        <v>96.343229543808846</v>
      </c>
      <c r="S6" s="4">
        <v>95.024271844660205</v>
      </c>
      <c r="T6" s="4">
        <v>95.388349514563103</v>
      </c>
      <c r="U6" s="4">
        <v>92.961165048543691</v>
      </c>
      <c r="V6" s="4">
        <v>88.871287128712879</v>
      </c>
      <c r="W6" s="4">
        <v>86.376237623762393</v>
      </c>
      <c r="X6" s="4">
        <v>85.306930693069319</v>
      </c>
      <c r="Y6" s="5">
        <f t="shared" si="2"/>
        <v>92.418127122006865</v>
      </c>
      <c r="Z6" s="5">
        <f t="shared" si="3"/>
        <v>4.1380798812580286</v>
      </c>
      <c r="AA6" s="6">
        <f t="shared" si="4"/>
        <v>7.0655704918366711</v>
      </c>
      <c r="AB6" s="6">
        <f t="shared" si="5"/>
        <v>4.9249429568639478</v>
      </c>
      <c r="AC6" s="5">
        <f t="shared" si="6"/>
        <v>4.956089858210639</v>
      </c>
    </row>
    <row r="7" spans="1:29" x14ac:dyDescent="0.25">
      <c r="C7" s="2">
        <v>10</v>
      </c>
      <c r="D7" s="7">
        <v>79.3</v>
      </c>
      <c r="E7" s="7">
        <v>82.2</v>
      </c>
      <c r="F7" s="7">
        <v>81.2</v>
      </c>
      <c r="G7" s="7">
        <v>80.3</v>
      </c>
      <c r="H7" s="7">
        <v>80</v>
      </c>
      <c r="I7" s="7">
        <v>84</v>
      </c>
      <c r="J7" s="7">
        <v>92</v>
      </c>
      <c r="K7" s="7">
        <v>93</v>
      </c>
      <c r="L7" s="7">
        <v>91.9</v>
      </c>
      <c r="M7" s="2">
        <f t="shared" si="0"/>
        <v>84.87777777777778</v>
      </c>
      <c r="N7" s="2">
        <f t="shared" si="1"/>
        <v>5.4092056877918324</v>
      </c>
      <c r="P7" s="4">
        <v>83.417813178855909</v>
      </c>
      <c r="Q7" s="4">
        <v>84.286748732802323</v>
      </c>
      <c r="R7" s="4">
        <v>83.3091962346126</v>
      </c>
      <c r="S7" s="4">
        <v>73.907766990291265</v>
      </c>
      <c r="T7" s="4">
        <v>73.907766990291265</v>
      </c>
      <c r="U7" s="4">
        <v>74.757281553398073</v>
      </c>
      <c r="V7" s="4">
        <v>64.871287128712879</v>
      </c>
      <c r="W7" s="4">
        <v>67.485148514851488</v>
      </c>
      <c r="X7" s="4">
        <v>68.910891089108915</v>
      </c>
      <c r="Y7" s="5">
        <f t="shared" si="2"/>
        <v>74.983766712547194</v>
      </c>
      <c r="Z7" s="5">
        <f t="shared" si="3"/>
        <v>6.8696560957902832</v>
      </c>
      <c r="AA7" s="6">
        <f t="shared" si="4"/>
        <v>11.656774392862321</v>
      </c>
      <c r="AB7" s="6">
        <f t="shared" si="5"/>
        <v>8.7436651952867059</v>
      </c>
      <c r="AC7" s="5">
        <f t="shared" si="6"/>
        <v>10.328228684534983</v>
      </c>
    </row>
    <row r="8" spans="1:29" x14ac:dyDescent="0.25">
      <c r="C8" s="2">
        <v>50</v>
      </c>
      <c r="D8" s="7">
        <v>72</v>
      </c>
      <c r="E8" s="7">
        <v>73.3</v>
      </c>
      <c r="F8" s="7">
        <v>72.099999999999994</v>
      </c>
      <c r="G8" s="7">
        <v>74.099999999999994</v>
      </c>
      <c r="H8" s="7">
        <v>77.2</v>
      </c>
      <c r="I8" s="7">
        <v>78.8</v>
      </c>
      <c r="J8" s="7">
        <v>86.3</v>
      </c>
      <c r="K8" s="7">
        <v>84.5</v>
      </c>
      <c r="L8" s="7">
        <v>84.8</v>
      </c>
      <c r="M8" s="2">
        <f t="shared" si="0"/>
        <v>78.122222222222206</v>
      </c>
      <c r="N8" s="2">
        <f t="shared" si="1"/>
        <v>5.442993003808307</v>
      </c>
      <c r="P8" s="4">
        <v>77.7697320782042</v>
      </c>
      <c r="Q8" s="4">
        <v>75.054308472121647</v>
      </c>
      <c r="R8" s="4">
        <v>75.162925416364956</v>
      </c>
      <c r="S8" s="4">
        <v>69.417475728155352</v>
      </c>
      <c r="T8" s="4">
        <v>69.902912621359235</v>
      </c>
      <c r="U8" s="4">
        <v>67.961165048543691</v>
      </c>
      <c r="V8" s="4">
        <v>65.940594059405939</v>
      </c>
      <c r="W8" s="4">
        <v>66.178217821782198</v>
      </c>
      <c r="X8" s="4">
        <v>65.940594059405939</v>
      </c>
      <c r="Y8" s="5">
        <f t="shared" si="2"/>
        <v>70.369769478371467</v>
      </c>
      <c r="Z8" s="5">
        <f t="shared" si="3"/>
        <v>4.261053403843162</v>
      </c>
      <c r="AA8" s="6">
        <f t="shared" si="4"/>
        <v>9.9234923474124113</v>
      </c>
      <c r="AB8" s="6">
        <f t="shared" si="5"/>
        <v>6.9125067052343301</v>
      </c>
      <c r="AC8" s="5">
        <f t="shared" si="6"/>
        <v>8.8752945641929291</v>
      </c>
    </row>
    <row r="9" spans="1:29" x14ac:dyDescent="0.25">
      <c r="C9" s="2">
        <v>200</v>
      </c>
      <c r="D9" s="7">
        <v>68</v>
      </c>
      <c r="E9" s="7">
        <v>72.099999999999994</v>
      </c>
      <c r="F9" s="7">
        <v>68.3</v>
      </c>
      <c r="G9" s="7">
        <v>63.6</v>
      </c>
      <c r="H9" s="7">
        <v>69.900000000000006</v>
      </c>
      <c r="I9" s="7">
        <v>73.599999999999994</v>
      </c>
      <c r="J9" s="7">
        <v>82.5</v>
      </c>
      <c r="K9" s="7">
        <v>83.6</v>
      </c>
      <c r="L9" s="7">
        <v>81.7</v>
      </c>
      <c r="M9" s="2">
        <f t="shared" si="0"/>
        <v>73.7</v>
      </c>
      <c r="N9" s="2">
        <f t="shared" si="1"/>
        <v>6.8322763410154881</v>
      </c>
      <c r="P9" s="4">
        <v>72.664735698769007</v>
      </c>
      <c r="Q9" s="4">
        <v>71.795800144822579</v>
      </c>
      <c r="R9" s="4">
        <v>71.795800144822579</v>
      </c>
      <c r="S9" s="4">
        <v>63.228155339805838</v>
      </c>
      <c r="T9" s="4">
        <v>67.354368932038838</v>
      </c>
      <c r="U9" s="4">
        <v>65.776699029126235</v>
      </c>
      <c r="V9" s="4">
        <v>61.306930693069319</v>
      </c>
      <c r="W9" s="4">
        <v>62.495049504950508</v>
      </c>
      <c r="X9" s="4">
        <v>64.277227722772295</v>
      </c>
      <c r="Y9" s="5">
        <f t="shared" si="2"/>
        <v>66.743863023353015</v>
      </c>
      <c r="Z9" s="5">
        <f t="shared" si="3"/>
        <v>4.1293816318587071</v>
      </c>
      <c r="AA9" s="6">
        <f t="shared" si="4"/>
        <v>9.4384490863595492</v>
      </c>
      <c r="AB9" s="6">
        <f t="shared" si="5"/>
        <v>7.9832194421506459</v>
      </c>
      <c r="AC9" s="5">
        <f t="shared" si="6"/>
        <v>10.86732981902901</v>
      </c>
    </row>
    <row r="10" spans="1:29" x14ac:dyDescent="0.25">
      <c r="C10" s="2">
        <v>1000</v>
      </c>
      <c r="D10" s="7">
        <v>66</v>
      </c>
      <c r="E10" s="7">
        <v>67.3</v>
      </c>
      <c r="F10" s="7">
        <v>69.900000000000006</v>
      </c>
      <c r="G10" s="7">
        <v>73.3</v>
      </c>
      <c r="H10" s="7">
        <v>71.2</v>
      </c>
      <c r="I10" s="7">
        <v>74.599999999999994</v>
      </c>
      <c r="J10" s="7">
        <v>80.3</v>
      </c>
      <c r="K10" s="7">
        <v>81</v>
      </c>
      <c r="L10" s="7">
        <v>79.900000000000006</v>
      </c>
      <c r="M10" s="2">
        <f t="shared" si="0"/>
        <v>73.722222222222214</v>
      </c>
      <c r="N10" s="2">
        <f t="shared" si="1"/>
        <v>5.345772530758981</v>
      </c>
      <c r="P10" s="4">
        <v>68.863142650253437</v>
      </c>
      <c r="Q10" s="4">
        <v>71.687183200579298</v>
      </c>
      <c r="R10" s="4">
        <v>72.773352643012316</v>
      </c>
      <c r="S10" s="4">
        <v>66.383495145631073</v>
      </c>
      <c r="T10" s="4">
        <v>63.956310679611661</v>
      </c>
      <c r="U10" s="4">
        <v>66.868932038834956</v>
      </c>
      <c r="V10" s="4">
        <v>61.188118811881196</v>
      </c>
      <c r="W10" s="4">
        <v>57.029702970297038</v>
      </c>
      <c r="X10" s="4">
        <v>62.376237623762385</v>
      </c>
      <c r="Y10" s="5">
        <f t="shared" si="2"/>
        <v>65.680719529318154</v>
      </c>
      <c r="Z10" s="5">
        <f t="shared" si="3"/>
        <v>4.7996914834976021</v>
      </c>
      <c r="AA10" s="6">
        <f t="shared" si="4"/>
        <v>10.907840879598576</v>
      </c>
      <c r="AB10" s="6">
        <f t="shared" si="5"/>
        <v>7.1843108428976468</v>
      </c>
      <c r="AC10" s="5">
        <f t="shared" si="6"/>
        <v>9.7771547355473718</v>
      </c>
    </row>
    <row r="11" spans="1:29" x14ac:dyDescent="0.25">
      <c r="D11" s="4"/>
      <c r="E11" s="4"/>
      <c r="F11" s="4"/>
      <c r="G11" s="4"/>
      <c r="H11" s="4"/>
      <c r="I11" s="4"/>
      <c r="J11" s="4"/>
      <c r="K11" s="4"/>
      <c r="L11" s="4"/>
      <c r="P11" s="4"/>
      <c r="Q11" s="4"/>
      <c r="R11" s="4"/>
      <c r="S11" s="4"/>
      <c r="T11" s="4"/>
      <c r="U11" s="4"/>
      <c r="V11" s="4"/>
      <c r="W11" s="4"/>
      <c r="X11" s="4"/>
      <c r="Y11" s="5"/>
      <c r="Z11" s="5"/>
      <c r="AA11" s="6"/>
      <c r="AB11" s="6"/>
      <c r="AC11" s="5"/>
    </row>
    <row r="12" spans="1:29" x14ac:dyDescent="0.25">
      <c r="C12" t="s">
        <v>10</v>
      </c>
      <c r="D12" s="4"/>
      <c r="E12" s="4"/>
      <c r="F12" s="4"/>
      <c r="G12" s="4"/>
      <c r="H12" s="4"/>
      <c r="I12" s="4"/>
      <c r="J12" s="4"/>
      <c r="K12" s="4"/>
      <c r="L12" s="4"/>
      <c r="P12" s="4" t="s">
        <v>11</v>
      </c>
      <c r="Q12" s="4"/>
      <c r="R12" s="4"/>
      <c r="S12" s="4"/>
      <c r="T12" s="4"/>
      <c r="U12" s="4"/>
      <c r="V12" s="4"/>
      <c r="W12" s="4"/>
      <c r="X12" s="4"/>
      <c r="Y12" s="5"/>
      <c r="Z12" s="5"/>
      <c r="AA12" s="6"/>
      <c r="AB12" s="6"/>
      <c r="AC12" s="5"/>
    </row>
    <row r="13" spans="1:29" x14ac:dyDescent="0.25">
      <c r="C13" s="2">
        <v>0</v>
      </c>
      <c r="D13" s="7">
        <v>99.9</v>
      </c>
      <c r="E13" s="7">
        <v>102.2</v>
      </c>
      <c r="F13" s="7">
        <v>97.9</v>
      </c>
      <c r="G13" s="7">
        <v>100.6</v>
      </c>
      <c r="H13" s="7">
        <v>98.7</v>
      </c>
      <c r="I13" s="7">
        <v>100.7</v>
      </c>
      <c r="J13" s="7">
        <v>99.2</v>
      </c>
      <c r="K13" s="7">
        <v>102.3</v>
      </c>
      <c r="L13" s="7">
        <v>98.6</v>
      </c>
      <c r="M13" s="2">
        <f t="shared" ref="M13:M19" si="7">AVERAGE(D13:L13)</f>
        <v>100.01111111111112</v>
      </c>
      <c r="N13" s="2">
        <f t="shared" ref="N13:N19" si="8">_xlfn.STDEV.P(D13:L13)</f>
        <v>1.4790721148705535</v>
      </c>
      <c r="P13" s="4">
        <v>101.85255198487712</v>
      </c>
      <c r="Q13" s="4">
        <v>99.69754253308129</v>
      </c>
      <c r="R13" s="4">
        <v>98.449905482041572</v>
      </c>
      <c r="S13" s="4">
        <v>102.90836653386452</v>
      </c>
      <c r="T13" s="4">
        <v>99.20318725099601</v>
      </c>
      <c r="U13" s="4">
        <v>97.888446215139453</v>
      </c>
      <c r="V13" s="4">
        <v>102.98507462686565</v>
      </c>
      <c r="W13" s="4">
        <v>97.902379991932236</v>
      </c>
      <c r="X13" s="4">
        <v>99.112545381202096</v>
      </c>
      <c r="Y13" s="5">
        <f t="shared" si="2"/>
        <v>100</v>
      </c>
      <c r="Z13" s="5">
        <f t="shared" si="3"/>
        <v>1.9315119050985889</v>
      </c>
      <c r="AA13" s="6">
        <f t="shared" si="4"/>
        <v>1.1109876680377688E-2</v>
      </c>
      <c r="AB13" s="6">
        <f t="shared" si="5"/>
        <v>2.4327746629158304</v>
      </c>
      <c r="AC13" s="5">
        <f t="shared" si="6"/>
        <v>2.4325043901998984</v>
      </c>
    </row>
    <row r="14" spans="1:29" x14ac:dyDescent="0.25">
      <c r="C14" s="2">
        <v>0.1</v>
      </c>
      <c r="D14" s="7">
        <v>97.1</v>
      </c>
      <c r="E14" s="7">
        <v>102.2</v>
      </c>
      <c r="F14" s="7">
        <v>101.8</v>
      </c>
      <c r="G14" s="7">
        <v>98</v>
      </c>
      <c r="H14" s="7">
        <v>99.6</v>
      </c>
      <c r="I14" s="7">
        <v>100.2</v>
      </c>
      <c r="J14" s="7">
        <v>100.9</v>
      </c>
      <c r="K14" s="7">
        <v>107.7</v>
      </c>
      <c r="L14" s="7">
        <v>104.1</v>
      </c>
      <c r="M14" s="2">
        <f t="shared" si="7"/>
        <v>101.28888888888891</v>
      </c>
      <c r="N14" s="2">
        <f t="shared" si="8"/>
        <v>3.0303811437743629</v>
      </c>
      <c r="P14" s="4">
        <v>100.49149338374291</v>
      </c>
      <c r="Q14" s="4">
        <v>102.07939508506615</v>
      </c>
      <c r="R14" s="4">
        <v>99.470699432892246</v>
      </c>
      <c r="S14" s="4">
        <v>100.0398406374502</v>
      </c>
      <c r="T14" s="4">
        <v>98.486055776892428</v>
      </c>
      <c r="U14" s="4">
        <v>96.215139442231063</v>
      </c>
      <c r="V14" s="4">
        <v>99.112545381202096</v>
      </c>
      <c r="W14" s="4">
        <v>97.539330375151252</v>
      </c>
      <c r="X14" s="4">
        <v>97.660346914078261</v>
      </c>
      <c r="Y14" s="5">
        <f t="shared" si="2"/>
        <v>99.01053849207851</v>
      </c>
      <c r="Z14" s="5">
        <f t="shared" si="3"/>
        <v>1.6656507960636373</v>
      </c>
      <c r="AA14" s="6">
        <f t="shared" si="4"/>
        <v>2.2493586629325972</v>
      </c>
      <c r="AB14" s="6">
        <f t="shared" si="5"/>
        <v>3.4579766411834894</v>
      </c>
      <c r="AC14" s="5">
        <f t="shared" si="6"/>
        <v>3.4146375230536443</v>
      </c>
    </row>
    <row r="15" spans="1:29" x14ac:dyDescent="0.25">
      <c r="C15" s="2">
        <v>1</v>
      </c>
      <c r="D15" s="7">
        <v>99.9</v>
      </c>
      <c r="E15" s="7">
        <v>101.1</v>
      </c>
      <c r="F15" s="7">
        <v>99.4</v>
      </c>
      <c r="G15" s="7">
        <v>95.8</v>
      </c>
      <c r="H15" s="7">
        <v>95.4</v>
      </c>
      <c r="I15" s="7">
        <v>97.7</v>
      </c>
      <c r="J15" s="7">
        <v>103.6</v>
      </c>
      <c r="K15" s="7">
        <v>102.8</v>
      </c>
      <c r="L15" s="7">
        <v>99.3</v>
      </c>
      <c r="M15" s="2">
        <f t="shared" si="7"/>
        <v>99.444444444444443</v>
      </c>
      <c r="N15" s="2">
        <f t="shared" si="8"/>
        <v>2.670460264578252</v>
      </c>
      <c r="P15" s="4">
        <v>97.655954631379956</v>
      </c>
      <c r="Q15" s="4">
        <v>97.088846880907369</v>
      </c>
      <c r="R15" s="4">
        <v>96.635160680529296</v>
      </c>
      <c r="S15" s="4">
        <v>89.163346613545798</v>
      </c>
      <c r="T15" s="4">
        <v>93.944223107569712</v>
      </c>
      <c r="U15" s="4">
        <v>90.836653386454174</v>
      </c>
      <c r="V15" s="4">
        <v>85.316659943525607</v>
      </c>
      <c r="W15" s="4">
        <v>84.953610326744652</v>
      </c>
      <c r="X15" s="4">
        <v>87.736990722065343</v>
      </c>
      <c r="Y15" s="5">
        <f t="shared" si="2"/>
        <v>91.481271810302417</v>
      </c>
      <c r="Z15" s="5">
        <f t="shared" si="3"/>
        <v>4.7448341570657657</v>
      </c>
      <c r="AA15" s="6">
        <f t="shared" si="4"/>
        <v>8.007659632098127</v>
      </c>
      <c r="AB15" s="6">
        <f t="shared" si="5"/>
        <v>5.4447046938056562</v>
      </c>
      <c r="AC15" s="5">
        <f t="shared" si="6"/>
        <v>5.4793431926653708</v>
      </c>
    </row>
    <row r="16" spans="1:29" x14ac:dyDescent="0.25">
      <c r="C16" s="2">
        <v>10</v>
      </c>
      <c r="D16" s="7">
        <v>79.3</v>
      </c>
      <c r="E16" s="7">
        <v>82.2</v>
      </c>
      <c r="F16" s="7">
        <v>81.2</v>
      </c>
      <c r="G16" s="7">
        <v>80.3</v>
      </c>
      <c r="H16" s="7">
        <v>80</v>
      </c>
      <c r="I16" s="7">
        <v>84</v>
      </c>
      <c r="J16" s="7">
        <v>92</v>
      </c>
      <c r="K16" s="7">
        <v>93</v>
      </c>
      <c r="L16" s="7">
        <v>91.9</v>
      </c>
      <c r="M16" s="2">
        <f t="shared" si="7"/>
        <v>84.87777777777778</v>
      </c>
      <c r="N16" s="2">
        <f t="shared" si="8"/>
        <v>5.4092056877918324</v>
      </c>
      <c r="P16" s="4">
        <v>81.663516068052928</v>
      </c>
      <c r="Q16" s="4">
        <v>80.869565217391298</v>
      </c>
      <c r="R16" s="4">
        <v>81.436672967863885</v>
      </c>
      <c r="S16" s="4">
        <v>71.11553784860557</v>
      </c>
      <c r="T16" s="4">
        <v>66.573705179282868</v>
      </c>
      <c r="U16" s="4">
        <v>67.529880478087648</v>
      </c>
      <c r="V16" s="4">
        <v>66.801129487696656</v>
      </c>
      <c r="W16" s="4">
        <v>70.915691811214202</v>
      </c>
      <c r="X16" s="4">
        <v>71.036708350141183</v>
      </c>
      <c r="Y16" s="5">
        <f t="shared" si="2"/>
        <v>73.104711934259583</v>
      </c>
      <c r="Z16" s="5">
        <f t="shared" si="3"/>
        <v>6.050352216557803</v>
      </c>
      <c r="AA16" s="6">
        <f t="shared" si="4"/>
        <v>13.870610366757923</v>
      </c>
      <c r="AB16" s="6">
        <f t="shared" si="5"/>
        <v>8.1158036026782607</v>
      </c>
      <c r="AC16" s="5">
        <f t="shared" si="6"/>
        <v>9.6025266307416501</v>
      </c>
    </row>
    <row r="17" spans="1:29" x14ac:dyDescent="0.25">
      <c r="C17" s="2">
        <v>50</v>
      </c>
      <c r="D17" s="7">
        <v>72</v>
      </c>
      <c r="E17" s="7">
        <v>73.3</v>
      </c>
      <c r="F17" s="7">
        <v>72.099999999999994</v>
      </c>
      <c r="G17" s="7">
        <v>74.099999999999994</v>
      </c>
      <c r="H17" s="7">
        <v>77.2</v>
      </c>
      <c r="I17" s="7">
        <v>78.8</v>
      </c>
      <c r="J17" s="7">
        <v>86.3</v>
      </c>
      <c r="K17" s="7">
        <v>84.5</v>
      </c>
      <c r="L17" s="7">
        <v>84.8</v>
      </c>
      <c r="M17" s="2">
        <f t="shared" si="7"/>
        <v>78.122222222222206</v>
      </c>
      <c r="N17" s="2">
        <f t="shared" si="8"/>
        <v>5.442993003808307</v>
      </c>
      <c r="P17" s="4">
        <v>73.724007561436665</v>
      </c>
      <c r="Q17" s="4">
        <v>69.640831758034011</v>
      </c>
      <c r="R17" s="4">
        <v>70.54820415879017</v>
      </c>
      <c r="S17" s="4">
        <v>59.521912350597603</v>
      </c>
      <c r="T17" s="4">
        <v>56.533864541832671</v>
      </c>
      <c r="U17" s="4">
        <v>62.988047808764932</v>
      </c>
      <c r="V17" s="4">
        <v>62.20250100847116</v>
      </c>
      <c r="W17" s="4">
        <v>59.419120613150454</v>
      </c>
      <c r="X17" s="4">
        <v>63.77571601452199</v>
      </c>
      <c r="Y17" s="5">
        <f t="shared" si="2"/>
        <v>64.261578423955513</v>
      </c>
      <c r="Z17" s="5">
        <f t="shared" si="3"/>
        <v>5.4744328071087702</v>
      </c>
      <c r="AA17" s="6">
        <f t="shared" si="4"/>
        <v>17.74225489751106</v>
      </c>
      <c r="AB17" s="6">
        <f t="shared" si="5"/>
        <v>7.7198178345771211</v>
      </c>
      <c r="AC17" s="5">
        <f t="shared" si="6"/>
        <v>9.958736205384092</v>
      </c>
    </row>
    <row r="18" spans="1:29" x14ac:dyDescent="0.25">
      <c r="C18" s="2">
        <v>200</v>
      </c>
      <c r="D18" s="7">
        <v>68</v>
      </c>
      <c r="E18" s="7">
        <v>72.099999999999994</v>
      </c>
      <c r="F18" s="7">
        <v>68.3</v>
      </c>
      <c r="G18" s="7">
        <v>63.6</v>
      </c>
      <c r="H18" s="7">
        <v>69.900000000000006</v>
      </c>
      <c r="I18" s="7">
        <v>73.599999999999994</v>
      </c>
      <c r="J18" s="7">
        <v>82.5</v>
      </c>
      <c r="K18" s="7">
        <v>83.6</v>
      </c>
      <c r="L18" s="7">
        <v>81.7</v>
      </c>
      <c r="M18" s="2">
        <f t="shared" si="7"/>
        <v>73.7</v>
      </c>
      <c r="N18" s="2">
        <f t="shared" si="8"/>
        <v>6.8322763410154881</v>
      </c>
      <c r="P18" s="4">
        <v>69.527410207939496</v>
      </c>
      <c r="Q18" s="4">
        <v>65.784499054820415</v>
      </c>
      <c r="R18" s="4">
        <v>66.124763705103959</v>
      </c>
      <c r="S18" s="4">
        <v>59.521912350597603</v>
      </c>
      <c r="T18" s="4">
        <v>61.553784860557769</v>
      </c>
      <c r="U18" s="4">
        <v>58.446215139442224</v>
      </c>
      <c r="V18" s="4">
        <v>55.546591367486883</v>
      </c>
      <c r="W18" s="4">
        <v>51.432029043969344</v>
      </c>
      <c r="X18" s="4">
        <v>60.145219846712386</v>
      </c>
      <c r="Y18" s="5">
        <f t="shared" si="2"/>
        <v>60.898047286292226</v>
      </c>
      <c r="Z18" s="5">
        <f t="shared" si="3"/>
        <v>5.2999730692700462</v>
      </c>
      <c r="AA18" s="6">
        <f t="shared" si="4"/>
        <v>17.370356463646917</v>
      </c>
      <c r="AB18" s="6">
        <f t="shared" si="5"/>
        <v>8.6469482787274572</v>
      </c>
      <c r="AC18" s="5">
        <f t="shared" si="6"/>
        <v>11.842620922062753</v>
      </c>
    </row>
    <row r="19" spans="1:29" x14ac:dyDescent="0.25">
      <c r="C19" s="2">
        <v>1000</v>
      </c>
      <c r="D19" s="7">
        <v>66</v>
      </c>
      <c r="E19" s="7">
        <v>67.3</v>
      </c>
      <c r="F19" s="7">
        <v>69.900000000000006</v>
      </c>
      <c r="G19" s="7">
        <v>73.3</v>
      </c>
      <c r="H19" s="7">
        <v>71.2</v>
      </c>
      <c r="I19" s="7">
        <v>74.599999999999994</v>
      </c>
      <c r="J19" s="7">
        <v>80.3</v>
      </c>
      <c r="K19" s="7">
        <v>81</v>
      </c>
      <c r="L19" s="7">
        <v>79.900000000000006</v>
      </c>
      <c r="M19" s="2">
        <f t="shared" si="7"/>
        <v>73.722222222222214</v>
      </c>
      <c r="N19" s="2">
        <f t="shared" si="8"/>
        <v>5.345772530758981</v>
      </c>
      <c r="P19" s="4">
        <v>71.115311909262758</v>
      </c>
      <c r="Q19" s="4">
        <v>68.393194706994322</v>
      </c>
      <c r="R19" s="4">
        <v>68.506616257088837</v>
      </c>
      <c r="S19" s="4">
        <v>61.195219123505971</v>
      </c>
      <c r="T19" s="4">
        <v>56.175298804780873</v>
      </c>
      <c r="U19" s="4">
        <v>57.490039840637451</v>
      </c>
      <c r="V19" s="4">
        <v>53.852359822509079</v>
      </c>
      <c r="W19" s="4">
        <v>53.852359822509079</v>
      </c>
      <c r="X19" s="4">
        <v>57.11980637353772</v>
      </c>
      <c r="Y19" s="5">
        <f t="shared" si="2"/>
        <v>60.855578517869567</v>
      </c>
      <c r="Z19" s="5">
        <f t="shared" si="3"/>
        <v>6.3771251602908148</v>
      </c>
      <c r="AA19" s="6">
        <f t="shared" si="4"/>
        <v>17.452870134012638</v>
      </c>
      <c r="AB19" s="6">
        <f t="shared" si="5"/>
        <v>8.3213586186770865</v>
      </c>
      <c r="AC19" s="5">
        <f t="shared" si="6"/>
        <v>11.358174614555832</v>
      </c>
    </row>
    <row r="21" spans="1:29" x14ac:dyDescent="0.25">
      <c r="A21" s="9" t="s">
        <v>17</v>
      </c>
      <c r="B21" s="8" t="s">
        <v>18</v>
      </c>
    </row>
    <row r="22" spans="1:29" x14ac:dyDescent="0.25">
      <c r="A22" s="9"/>
      <c r="B22" s="8"/>
    </row>
    <row r="23" spans="1:29" x14ac:dyDescent="0.25">
      <c r="A23" s="9" t="s">
        <v>19</v>
      </c>
      <c r="B23" s="8" t="s">
        <v>11</v>
      </c>
    </row>
    <row r="24" spans="1:29" x14ac:dyDescent="0.25">
      <c r="A24" s="9" t="s">
        <v>20</v>
      </c>
      <c r="B24" s="8" t="s">
        <v>20</v>
      </c>
    </row>
    <row r="25" spans="1:29" x14ac:dyDescent="0.25">
      <c r="A25" s="9" t="s">
        <v>21</v>
      </c>
      <c r="B25" s="8" t="s">
        <v>22</v>
      </c>
    </row>
    <row r="26" spans="1:29" x14ac:dyDescent="0.25">
      <c r="A26" s="9"/>
      <c r="B26" s="8"/>
    </row>
    <row r="27" spans="1:29" x14ac:dyDescent="0.25">
      <c r="A27" s="9" t="s">
        <v>23</v>
      </c>
      <c r="B27" s="8"/>
    </row>
    <row r="28" spans="1:29" x14ac:dyDescent="0.25">
      <c r="A28" s="9" t="s">
        <v>24</v>
      </c>
      <c r="B28" s="8">
        <v>9.7799999999999998E-2</v>
      </c>
    </row>
    <row r="29" spans="1:29" x14ac:dyDescent="0.25">
      <c r="A29" s="9" t="s">
        <v>25</v>
      </c>
      <c r="B29" s="8" t="s">
        <v>26</v>
      </c>
    </row>
    <row r="30" spans="1:29" x14ac:dyDescent="0.25">
      <c r="A30" s="9" t="s">
        <v>27</v>
      </c>
      <c r="B30" s="8" t="s">
        <v>28</v>
      </c>
    </row>
    <row r="31" spans="1:29" x14ac:dyDescent="0.25">
      <c r="A31" s="9" t="s">
        <v>29</v>
      </c>
      <c r="B31" s="8" t="s">
        <v>30</v>
      </c>
    </row>
    <row r="32" spans="1:29" x14ac:dyDescent="0.25">
      <c r="A32" s="9" t="s">
        <v>31</v>
      </c>
      <c r="B32" s="8" t="s">
        <v>32</v>
      </c>
    </row>
    <row r="33" spans="1:2" x14ac:dyDescent="0.25">
      <c r="A33" s="9"/>
      <c r="B33" s="8"/>
    </row>
    <row r="34" spans="1:2" x14ac:dyDescent="0.25">
      <c r="A34" s="9" t="s">
        <v>33</v>
      </c>
      <c r="B34" s="8"/>
    </row>
    <row r="35" spans="1:2" x14ac:dyDescent="0.25">
      <c r="A35" s="9" t="s">
        <v>34</v>
      </c>
      <c r="B35" s="8">
        <v>9.92</v>
      </c>
    </row>
    <row r="36" spans="1:2" x14ac:dyDescent="0.25">
      <c r="A36" s="9" t="s">
        <v>35</v>
      </c>
      <c r="B36" s="8">
        <v>17.739999999999998</v>
      </c>
    </row>
    <row r="37" spans="1:2" x14ac:dyDescent="0.25">
      <c r="A37" s="9" t="s">
        <v>36</v>
      </c>
      <c r="B37" s="8" t="s">
        <v>37</v>
      </c>
    </row>
    <row r="38" spans="1:2" x14ac:dyDescent="0.25">
      <c r="A38" s="9" t="s">
        <v>38</v>
      </c>
      <c r="B38" s="8" t="s">
        <v>39</v>
      </c>
    </row>
    <row r="39" spans="1:2" x14ac:dyDescent="0.25">
      <c r="A39" s="9" t="s">
        <v>40</v>
      </c>
      <c r="B39" s="8">
        <v>0.16389999999999999</v>
      </c>
    </row>
    <row r="40" spans="1:2" x14ac:dyDescent="0.25">
      <c r="A40" s="9"/>
      <c r="B40" s="8"/>
    </row>
    <row r="41" spans="1:2" x14ac:dyDescent="0.25">
      <c r="A41" s="9" t="s">
        <v>41</v>
      </c>
      <c r="B41" s="8"/>
    </row>
    <row r="42" spans="1:2" x14ac:dyDescent="0.25">
      <c r="A42" s="9" t="s">
        <v>42</v>
      </c>
      <c r="B42" s="8" t="s">
        <v>43</v>
      </c>
    </row>
    <row r="43" spans="1:2" x14ac:dyDescent="0.25">
      <c r="A43" s="9" t="s">
        <v>24</v>
      </c>
      <c r="B43" s="8">
        <v>0.75419999999999998</v>
      </c>
    </row>
    <row r="44" spans="1:2" x14ac:dyDescent="0.25">
      <c r="A44" s="9" t="s">
        <v>25</v>
      </c>
      <c r="B44" s="8" t="s">
        <v>26</v>
      </c>
    </row>
    <row r="45" spans="1:2" x14ac:dyDescent="0.25">
      <c r="A45" s="9" t="s">
        <v>27</v>
      </c>
      <c r="B45" s="8" t="s">
        <v>28</v>
      </c>
    </row>
    <row r="46" spans="1:2" x14ac:dyDescent="0.25">
      <c r="A46" s="9"/>
      <c r="B46" s="8"/>
    </row>
    <row r="47" spans="1:2" x14ac:dyDescent="0.25">
      <c r="A47" s="9" t="s">
        <v>44</v>
      </c>
      <c r="B47" s="8"/>
    </row>
    <row r="48" spans="1:2" x14ac:dyDescent="0.25">
      <c r="A48" s="9" t="s">
        <v>45</v>
      </c>
      <c r="B48" s="8">
        <v>9</v>
      </c>
    </row>
    <row r="49" spans="1:2" x14ac:dyDescent="0.25">
      <c r="A49" s="9" t="s">
        <v>46</v>
      </c>
      <c r="B49" s="8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viability</vt:lpstr>
      <vt:lpstr>TRAIL Sensitization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2021-07-09T15:26:53Z</dcterms:created>
  <dcterms:modified xsi:type="dcterms:W3CDTF">2021-07-09T15:35:11Z</dcterms:modified>
</cp:coreProperties>
</file>