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Abstracts and Publications\eLife Source Data\"/>
    </mc:Choice>
  </mc:AlternateContent>
  <xr:revisionPtr revIDLastSave="0" documentId="13_ncr:1_{4E4D519E-8491-4784-8D92-F8EF5A710120}" xr6:coauthVersionLast="47" xr6:coauthVersionMax="47" xr10:uidLastSave="{00000000-0000-0000-0000-000000000000}"/>
  <bookViews>
    <workbookView xWindow="-120" yWindow="-120" windowWidth="29040" windowHeight="15840" activeTab="1" xr2:uid="{3CB1C174-1546-44A1-8024-E5D56554AD84}"/>
  </bookViews>
  <sheets>
    <sheet name="TRAIL Sensitization" sheetId="1" r:id="rId1"/>
    <sheet name="%Apoptos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1" l="1"/>
  <c r="X6" i="1"/>
  <c r="L6" i="1"/>
  <c r="AA6" i="1" s="1"/>
  <c r="K6" i="1"/>
  <c r="Z6" i="1" s="1"/>
  <c r="AB6" i="1" s="1"/>
  <c r="Y5" i="1"/>
  <c r="X5" i="1"/>
  <c r="L5" i="1"/>
  <c r="AA5" i="1" s="1"/>
  <c r="K5" i="1"/>
  <c r="Z5" i="1" s="1"/>
  <c r="AB5" i="1" s="1"/>
  <c r="Y4" i="1"/>
  <c r="X4" i="1"/>
  <c r="L4" i="1"/>
  <c r="AA4" i="1" s="1"/>
  <c r="K4" i="1"/>
  <c r="Z4" i="1" s="1"/>
  <c r="AB4" i="1" s="1"/>
</calcChain>
</file>

<file path=xl/sharedStrings.xml><?xml version="1.0" encoding="utf-8"?>
<sst xmlns="http://schemas.openxmlformats.org/spreadsheetml/2006/main" count="116" uniqueCount="88">
  <si>
    <t>OxR</t>
  </si>
  <si>
    <t>t1</t>
  </si>
  <si>
    <t>t2</t>
  </si>
  <si>
    <t>t3</t>
  </si>
  <si>
    <t>Untreated</t>
  </si>
  <si>
    <t>ZB4+Trail</t>
  </si>
  <si>
    <t>Apoptosis</t>
  </si>
  <si>
    <t>Figure 2-figure supplement 1 (related to panel C)</t>
  </si>
  <si>
    <t>Figure 2-figure supplement 1 (related to panel B)</t>
  </si>
  <si>
    <t>1000ng/ml Trail only</t>
  </si>
  <si>
    <t>500 ng/ml ZB4 only</t>
  </si>
  <si>
    <t>SW620 Par</t>
  </si>
  <si>
    <t xml:space="preserve">SW620 OxR </t>
  </si>
  <si>
    <t>w/o zb4</t>
  </si>
  <si>
    <t>w/ zb4</t>
  </si>
  <si>
    <t>Avg</t>
  </si>
  <si>
    <t>Dev</t>
  </si>
  <si>
    <t>% TRAIL Sensitization</t>
  </si>
  <si>
    <t>SDNUm</t>
  </si>
  <si>
    <t>TRAIL Sensitization SD</t>
  </si>
  <si>
    <t>Std</t>
  </si>
  <si>
    <t>Number of families</t>
  </si>
  <si>
    <t>Number of comparisons per family</t>
  </si>
  <si>
    <t>Alpha</t>
  </si>
  <si>
    <t>Tukey's multiple comparisons test</t>
  </si>
  <si>
    <t>Mean Diff.</t>
  </si>
  <si>
    <t>95.00% CI of diff.</t>
  </si>
  <si>
    <t>Below threshold?</t>
  </si>
  <si>
    <t>Summary</t>
  </si>
  <si>
    <t>Adjusted P Value</t>
  </si>
  <si>
    <t>Untreated vs. ZB4</t>
  </si>
  <si>
    <t>-3.187 to 2.502</t>
  </si>
  <si>
    <t>No</t>
  </si>
  <si>
    <t>ns</t>
  </si>
  <si>
    <t>A-B</t>
  </si>
  <si>
    <t>Untreated vs. TRAIL</t>
  </si>
  <si>
    <t>-47.29 to -41.60</t>
  </si>
  <si>
    <t>Yes</t>
  </si>
  <si>
    <t>****</t>
  </si>
  <si>
    <t>&lt;0.0001</t>
  </si>
  <si>
    <t>A-C</t>
  </si>
  <si>
    <t>Untreated vs. TRAIL+ZB4</t>
  </si>
  <si>
    <t>-48.05 to -42.36</t>
  </si>
  <si>
    <t>A-D</t>
  </si>
  <si>
    <t>ZB4 vs. TRAIL</t>
  </si>
  <si>
    <t>-46.94 to -41.26</t>
  </si>
  <si>
    <t>B-C</t>
  </si>
  <si>
    <t>ZB4 vs. TRAIL+ZB4</t>
  </si>
  <si>
    <t>-47.71 to -42.02</t>
  </si>
  <si>
    <t>B-D</t>
  </si>
  <si>
    <t>TRAIL vs. TRAIL+ZB4</t>
  </si>
  <si>
    <t>-3.609 to 2.080</t>
  </si>
  <si>
    <t>C-D</t>
  </si>
  <si>
    <t>Test details</t>
  </si>
  <si>
    <t>Mean 1</t>
  </si>
  <si>
    <t>Mean 2</t>
  </si>
  <si>
    <t>SE of diff.</t>
  </si>
  <si>
    <t>n1</t>
  </si>
  <si>
    <t>n2</t>
  </si>
  <si>
    <t>[TRAIL]</t>
  </si>
  <si>
    <t>Table Analyzed</t>
  </si>
  <si>
    <t>Column B</t>
  </si>
  <si>
    <t>SW620 OxR 
+ ZB4</t>
  </si>
  <si>
    <t>vs.</t>
  </si>
  <si>
    <t>Column A</t>
  </si>
  <si>
    <t>SW620 OxR</t>
  </si>
  <si>
    <t>Unpaired t test</t>
  </si>
  <si>
    <t>P value</t>
  </si>
  <si>
    <t>P value summary</t>
  </si>
  <si>
    <t>Significantly different (P &lt; 0.05)?</t>
  </si>
  <si>
    <t>One- or two-tailed P value?</t>
  </si>
  <si>
    <t>Two-tailed</t>
  </si>
  <si>
    <t>t, df</t>
  </si>
  <si>
    <t>t=0.3378, df=16</t>
  </si>
  <si>
    <t>How big is the difference?</t>
  </si>
  <si>
    <t>Mean of column A</t>
  </si>
  <si>
    <t>Mean of column B</t>
  </si>
  <si>
    <t>Difference between means (B - A) ± SEM</t>
  </si>
  <si>
    <t>1.500 ± 4.440</t>
  </si>
  <si>
    <t>95% confidence interval</t>
  </si>
  <si>
    <t>-7.912 to 10.91</t>
  </si>
  <si>
    <t>R squared (eta squared)</t>
  </si>
  <si>
    <t>F test to compare variances</t>
  </si>
  <si>
    <t>F, DFn, Dfd</t>
  </si>
  <si>
    <t>1.129, 8, 8</t>
  </si>
  <si>
    <t>Data analyzed</t>
  </si>
  <si>
    <t>Sample size, column A</t>
  </si>
  <si>
    <t>Sample size, column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</si>
</sst>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2" fontId="0" fillId="0" borderId="1" xfId="0" applyNumberFormat="1" applyBorder="1"/>
    <xf numFmtId="1" fontId="2" fillId="0" borderId="0" xfId="0" applyNumberFormat="1" applyFont="1"/>
    <xf numFmtId="1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5B3BE-8056-4F27-91D3-48D7DEEB66EB}">
  <dimension ref="A1:AF31"/>
  <sheetViews>
    <sheetView workbookViewId="0">
      <selection activeCell="H20" sqref="H20"/>
    </sheetView>
  </sheetViews>
  <sheetFormatPr defaultRowHeight="15" x14ac:dyDescent="0.25"/>
  <cols>
    <col min="1" max="1" width="27.140625" bestFit="1" customWidth="1"/>
    <col min="26" max="26" width="20" bestFit="1" customWidth="1"/>
    <col min="28" max="28" width="20.7109375" bestFit="1" customWidth="1"/>
    <col min="31" max="31" width="35.85546875" bestFit="1" customWidth="1"/>
    <col min="32" max="32" width="18.7109375" bestFit="1" customWidth="1"/>
  </cols>
  <sheetData>
    <row r="1" spans="1:32" x14ac:dyDescent="0.25">
      <c r="A1" s="1" t="s">
        <v>7</v>
      </c>
    </row>
    <row r="2" spans="1:32" x14ac:dyDescent="0.25">
      <c r="A2" s="8" t="s">
        <v>11</v>
      </c>
    </row>
    <row r="3" spans="1:32" x14ac:dyDescent="0.25">
      <c r="A3" s="8" t="s">
        <v>59</v>
      </c>
      <c r="K3" t="s">
        <v>15</v>
      </c>
      <c r="L3" t="s">
        <v>20</v>
      </c>
      <c r="M3" s="2"/>
      <c r="O3" t="s">
        <v>12</v>
      </c>
      <c r="X3" s="3" t="s">
        <v>15</v>
      </c>
      <c r="Y3" s="3" t="s">
        <v>16</v>
      </c>
      <c r="Z3" s="3" t="s">
        <v>17</v>
      </c>
      <c r="AA3" s="3" t="s">
        <v>18</v>
      </c>
      <c r="AB3" s="3" t="s">
        <v>19</v>
      </c>
      <c r="AE3" s="7" t="s">
        <v>60</v>
      </c>
      <c r="AF3" s="2"/>
    </row>
    <row r="4" spans="1:32" x14ac:dyDescent="0.25">
      <c r="A4">
        <v>0</v>
      </c>
      <c r="B4" s="5">
        <v>99.9</v>
      </c>
      <c r="C4" s="5">
        <v>102.2</v>
      </c>
      <c r="D4" s="5">
        <v>97.9</v>
      </c>
      <c r="E4" s="5">
        <v>100.6</v>
      </c>
      <c r="F4" s="5">
        <v>98.7</v>
      </c>
      <c r="G4" s="5">
        <v>100.7</v>
      </c>
      <c r="H4" s="5">
        <v>99.2</v>
      </c>
      <c r="I4" s="5">
        <v>102.3</v>
      </c>
      <c r="J4" s="5">
        <v>98.6</v>
      </c>
      <c r="K4" s="2">
        <f t="shared" ref="K4:K6" si="0">AVERAGE(B4:J4)</f>
        <v>100.01111111111112</v>
      </c>
      <c r="L4" s="2">
        <f t="shared" ref="L4:L6" si="1">_xlfn.STDEV.P(B4:J4)</f>
        <v>1.4790721148705535</v>
      </c>
      <c r="M4" s="2"/>
      <c r="N4" t="s">
        <v>13</v>
      </c>
      <c r="O4" s="6">
        <v>97.224306076519127</v>
      </c>
      <c r="P4" s="6">
        <v>100.37509377344335</v>
      </c>
      <c r="Q4" s="6">
        <v>102.4006001500375</v>
      </c>
      <c r="R4" s="6">
        <v>101.20201628538194</v>
      </c>
      <c r="S4" s="6">
        <v>97.595967429236154</v>
      </c>
      <c r="T4" s="6">
        <v>101.20201628538194</v>
      </c>
      <c r="U4" s="6">
        <v>99.13555992141454</v>
      </c>
      <c r="V4" s="6">
        <v>99.253438113948931</v>
      </c>
      <c r="W4" s="6">
        <v>101.61100196463654</v>
      </c>
      <c r="X4" s="3">
        <f t="shared" ref="X4:X6" si="2">AVERAGE(O4:W4)</f>
        <v>100.00000000000001</v>
      </c>
      <c r="Y4" s="3">
        <f t="shared" ref="Y4:Y6" si="3">_xlfn.STDEV.P(O4:W4)</f>
        <v>1.7054504360124894</v>
      </c>
      <c r="Z4" s="4">
        <f t="shared" ref="Z4:Z6" si="4">100*(K4-X4)/K4</f>
        <v>1.1109876680363479E-2</v>
      </c>
      <c r="AA4" s="4">
        <f t="shared" ref="AA4:AA6" si="5">SQRT((L4^2)+(Y4^2))</f>
        <v>2.2574799026088455</v>
      </c>
      <c r="AB4" s="3">
        <f t="shared" ref="AB4:AB6" si="6">ABS(Z4*(SQRT((AA4/(K4-X4))^2+(L4/K4)^2)))</f>
        <v>2.2572291053554965</v>
      </c>
      <c r="AE4" s="7"/>
      <c r="AF4" s="2"/>
    </row>
    <row r="5" spans="1:32" x14ac:dyDescent="0.25">
      <c r="A5">
        <v>1000</v>
      </c>
      <c r="B5" s="5">
        <v>66</v>
      </c>
      <c r="C5" s="5">
        <v>67.3</v>
      </c>
      <c r="D5" s="5">
        <v>69.900000000000006</v>
      </c>
      <c r="E5" s="5">
        <v>73.3</v>
      </c>
      <c r="F5" s="5">
        <v>71.2</v>
      </c>
      <c r="G5" s="5">
        <v>74.599999999999994</v>
      </c>
      <c r="H5" s="5">
        <v>80.3</v>
      </c>
      <c r="I5" s="5">
        <v>81</v>
      </c>
      <c r="J5" s="5">
        <v>79.900000000000006</v>
      </c>
      <c r="K5" s="2">
        <f t="shared" si="0"/>
        <v>73.722222222222214</v>
      </c>
      <c r="L5" s="2">
        <f t="shared" si="1"/>
        <v>5.345772530758981</v>
      </c>
      <c r="M5" s="2"/>
      <c r="N5" t="s">
        <v>13</v>
      </c>
      <c r="O5" s="6">
        <v>49.737434358589645</v>
      </c>
      <c r="P5" s="6">
        <v>49.624906226556632</v>
      </c>
      <c r="Q5" s="6">
        <v>54.463615903975992</v>
      </c>
      <c r="R5" s="6">
        <v>44.901124466847619</v>
      </c>
      <c r="S5" s="6">
        <v>44.901124466847619</v>
      </c>
      <c r="T5" s="6">
        <v>50.833656455990699</v>
      </c>
      <c r="U5" s="6">
        <v>40.903732809430267</v>
      </c>
      <c r="V5" s="6">
        <v>42.671905697445979</v>
      </c>
      <c r="W5" s="6">
        <v>42.554027504911595</v>
      </c>
      <c r="X5" s="3">
        <f t="shared" si="2"/>
        <v>46.732391987844011</v>
      </c>
      <c r="Y5" s="3">
        <f t="shared" si="3"/>
        <v>4.3284041157342434</v>
      </c>
      <c r="Z5" s="4">
        <f t="shared" si="4"/>
        <v>36.610169119729292</v>
      </c>
      <c r="AA5" s="4">
        <f t="shared" si="5"/>
        <v>6.8783985156228349</v>
      </c>
      <c r="AB5" s="3">
        <f t="shared" si="6"/>
        <v>9.7004738919436537</v>
      </c>
      <c r="AE5" s="7" t="s">
        <v>61</v>
      </c>
      <c r="AF5" s="2" t="s">
        <v>62</v>
      </c>
    </row>
    <row r="6" spans="1:32" x14ac:dyDescent="0.25">
      <c r="A6">
        <v>1000</v>
      </c>
      <c r="B6" s="5">
        <v>66</v>
      </c>
      <c r="C6" s="5">
        <v>67.3</v>
      </c>
      <c r="D6" s="5">
        <v>69.900000000000006</v>
      </c>
      <c r="E6" s="5">
        <v>73.3</v>
      </c>
      <c r="F6" s="5">
        <v>71.2</v>
      </c>
      <c r="G6" s="5">
        <v>74.599999999999994</v>
      </c>
      <c r="H6" s="5">
        <v>80.3</v>
      </c>
      <c r="I6" s="5">
        <v>81</v>
      </c>
      <c r="J6" s="5">
        <v>79.900000000000006</v>
      </c>
      <c r="K6" s="2">
        <f t="shared" si="0"/>
        <v>73.722222222222214</v>
      </c>
      <c r="L6" s="2">
        <f t="shared" si="1"/>
        <v>5.345772530758981</v>
      </c>
      <c r="M6" s="2"/>
      <c r="N6" t="s">
        <v>14</v>
      </c>
      <c r="O6" s="6">
        <v>48.499624906226551</v>
      </c>
      <c r="P6" s="6">
        <v>46.474118529632406</v>
      </c>
      <c r="Q6" s="6">
        <v>50.750187546886714</v>
      </c>
      <c r="R6" s="6">
        <v>48.856145792943011</v>
      </c>
      <c r="S6" s="6">
        <v>42.690965490500204</v>
      </c>
      <c r="T6" s="6">
        <v>48.158200853043823</v>
      </c>
      <c r="U6" s="6">
        <v>40.667976424361498</v>
      </c>
      <c r="V6" s="6">
        <v>43.850687622789792</v>
      </c>
      <c r="W6" s="6">
        <v>40.667976424361498</v>
      </c>
      <c r="X6" s="3">
        <f t="shared" si="2"/>
        <v>45.623987065638381</v>
      </c>
      <c r="Y6" s="3">
        <f t="shared" si="3"/>
        <v>3.5435438453638741</v>
      </c>
      <c r="Z6" s="4">
        <f t="shared" si="4"/>
        <v>38.113657333723367</v>
      </c>
      <c r="AA6" s="4">
        <f t="shared" si="5"/>
        <v>6.4135783252902954</v>
      </c>
      <c r="AB6" s="3">
        <f t="shared" si="6"/>
        <v>9.1280930005545091</v>
      </c>
      <c r="AE6" s="7" t="s">
        <v>63</v>
      </c>
      <c r="AF6" s="2" t="s">
        <v>63</v>
      </c>
    </row>
    <row r="7" spans="1:32" x14ac:dyDescent="0.25">
      <c r="AE7" s="7" t="s">
        <v>64</v>
      </c>
      <c r="AF7" s="2" t="s">
        <v>65</v>
      </c>
    </row>
    <row r="8" spans="1:32" x14ac:dyDescent="0.25">
      <c r="AE8" s="7"/>
      <c r="AF8" s="2"/>
    </row>
    <row r="9" spans="1:32" x14ac:dyDescent="0.25">
      <c r="AE9" s="7" t="s">
        <v>66</v>
      </c>
      <c r="AF9" s="2"/>
    </row>
    <row r="10" spans="1:32" x14ac:dyDescent="0.25">
      <c r="AE10" s="7" t="s">
        <v>67</v>
      </c>
      <c r="AF10" s="2">
        <v>0.7399</v>
      </c>
    </row>
    <row r="11" spans="1:32" x14ac:dyDescent="0.25">
      <c r="AE11" s="7" t="s">
        <v>68</v>
      </c>
      <c r="AF11" s="2" t="s">
        <v>33</v>
      </c>
    </row>
    <row r="12" spans="1:32" x14ac:dyDescent="0.25">
      <c r="AE12" s="7" t="s">
        <v>69</v>
      </c>
      <c r="AF12" s="2" t="s">
        <v>32</v>
      </c>
    </row>
    <row r="13" spans="1:32" x14ac:dyDescent="0.25">
      <c r="AE13" s="7" t="s">
        <v>70</v>
      </c>
      <c r="AF13" s="2" t="s">
        <v>71</v>
      </c>
    </row>
    <row r="14" spans="1:32" x14ac:dyDescent="0.25">
      <c r="AE14" s="7" t="s">
        <v>72</v>
      </c>
      <c r="AF14" s="2" t="s">
        <v>73</v>
      </c>
    </row>
    <row r="15" spans="1:32" x14ac:dyDescent="0.25">
      <c r="AE15" s="7"/>
      <c r="AF15" s="2"/>
    </row>
    <row r="16" spans="1:32" x14ac:dyDescent="0.25">
      <c r="AE16" s="7" t="s">
        <v>74</v>
      </c>
      <c r="AF16" s="2"/>
    </row>
    <row r="17" spans="31:32" x14ac:dyDescent="0.25">
      <c r="AE17" s="7" t="s">
        <v>75</v>
      </c>
      <c r="AF17" s="2">
        <v>36.61</v>
      </c>
    </row>
    <row r="18" spans="31:32" x14ac:dyDescent="0.25">
      <c r="AE18" s="7" t="s">
        <v>76</v>
      </c>
      <c r="AF18" s="2">
        <v>38.11</v>
      </c>
    </row>
    <row r="19" spans="31:32" x14ac:dyDescent="0.25">
      <c r="AE19" s="7" t="s">
        <v>77</v>
      </c>
      <c r="AF19" s="2" t="s">
        <v>78</v>
      </c>
    </row>
    <row r="20" spans="31:32" x14ac:dyDescent="0.25">
      <c r="AE20" s="7" t="s">
        <v>79</v>
      </c>
      <c r="AF20" s="2" t="s">
        <v>80</v>
      </c>
    </row>
    <row r="21" spans="31:32" x14ac:dyDescent="0.25">
      <c r="AE21" s="7" t="s">
        <v>81</v>
      </c>
      <c r="AF21" s="2">
        <v>7.0829999999999999E-3</v>
      </c>
    </row>
    <row r="22" spans="31:32" x14ac:dyDescent="0.25">
      <c r="AE22" s="7"/>
      <c r="AF22" s="2"/>
    </row>
    <row r="23" spans="31:32" x14ac:dyDescent="0.25">
      <c r="AE23" s="7" t="s">
        <v>82</v>
      </c>
      <c r="AF23" s="2"/>
    </row>
    <row r="24" spans="31:32" x14ac:dyDescent="0.25">
      <c r="AE24" s="7" t="s">
        <v>83</v>
      </c>
      <c r="AF24" s="2" t="s">
        <v>84</v>
      </c>
    </row>
    <row r="25" spans="31:32" x14ac:dyDescent="0.25">
      <c r="AE25" s="7" t="s">
        <v>67</v>
      </c>
      <c r="AF25" s="2">
        <v>0.86760000000000004</v>
      </c>
    </row>
    <row r="26" spans="31:32" x14ac:dyDescent="0.25">
      <c r="AE26" s="7" t="s">
        <v>68</v>
      </c>
      <c r="AF26" s="2" t="s">
        <v>33</v>
      </c>
    </row>
    <row r="27" spans="31:32" x14ac:dyDescent="0.25">
      <c r="AE27" s="7" t="s">
        <v>69</v>
      </c>
      <c r="AF27" s="2" t="s">
        <v>32</v>
      </c>
    </row>
    <row r="28" spans="31:32" x14ac:dyDescent="0.25">
      <c r="AE28" s="7"/>
      <c r="AF28" s="2"/>
    </row>
    <row r="29" spans="31:32" x14ac:dyDescent="0.25">
      <c r="AE29" s="7" t="s">
        <v>85</v>
      </c>
      <c r="AF29" s="2"/>
    </row>
    <row r="30" spans="31:32" x14ac:dyDescent="0.25">
      <c r="AE30" s="7" t="s">
        <v>86</v>
      </c>
      <c r="AF30" s="2">
        <v>9</v>
      </c>
    </row>
    <row r="31" spans="31:32" x14ac:dyDescent="0.25">
      <c r="AE31" s="7" t="s">
        <v>87</v>
      </c>
      <c r="AF31" s="2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79E42-C7A6-4A70-9587-9681FEDB87C1}">
  <dimension ref="A1:R21"/>
  <sheetViews>
    <sheetView tabSelected="1" workbookViewId="0">
      <selection activeCell="M28" sqref="M28"/>
    </sheetView>
  </sheetViews>
  <sheetFormatPr defaultRowHeight="15" x14ac:dyDescent="0.25"/>
  <cols>
    <col min="1" max="1" width="45.28515625" bestFit="1" customWidth="1"/>
    <col min="12" max="12" width="29.85546875" bestFit="1" customWidth="1"/>
    <col min="13" max="13" width="9.28515625" bestFit="1" customWidth="1"/>
    <col min="14" max="14" width="15.140625" bestFit="1" customWidth="1"/>
    <col min="15" max="15" width="15.28515625" bestFit="1" customWidth="1"/>
    <col min="16" max="16" width="9" bestFit="1" customWidth="1"/>
    <col min="17" max="17" width="15.5703125" bestFit="1" customWidth="1"/>
  </cols>
  <sheetData>
    <row r="1" spans="1:18" x14ac:dyDescent="0.25">
      <c r="A1" s="1" t="s">
        <v>8</v>
      </c>
    </row>
    <row r="2" spans="1:18" x14ac:dyDescent="0.25">
      <c r="A2" t="s">
        <v>6</v>
      </c>
    </row>
    <row r="3" spans="1:18" x14ac:dyDescent="0.25">
      <c r="A3" t="s">
        <v>0</v>
      </c>
      <c r="B3" t="s">
        <v>1</v>
      </c>
      <c r="E3" t="s">
        <v>2</v>
      </c>
      <c r="H3" t="s">
        <v>3</v>
      </c>
      <c r="L3" s="7" t="s">
        <v>21</v>
      </c>
      <c r="M3" s="2">
        <v>1</v>
      </c>
      <c r="N3" s="2"/>
      <c r="O3" s="2"/>
      <c r="P3" s="2"/>
      <c r="Q3" s="2"/>
      <c r="R3" s="2"/>
    </row>
    <row r="4" spans="1:18" x14ac:dyDescent="0.25">
      <c r="A4" t="s">
        <v>4</v>
      </c>
      <c r="B4">
        <v>11.59</v>
      </c>
      <c r="C4">
        <v>9.31</v>
      </c>
      <c r="D4">
        <v>7.84</v>
      </c>
      <c r="E4">
        <v>9.07</v>
      </c>
      <c r="F4">
        <v>12.54</v>
      </c>
      <c r="G4">
        <v>9.3800000000000008</v>
      </c>
      <c r="H4">
        <v>11.15</v>
      </c>
      <c r="I4">
        <v>11.15</v>
      </c>
      <c r="J4">
        <v>10.88</v>
      </c>
      <c r="L4" s="7" t="s">
        <v>22</v>
      </c>
      <c r="M4" s="2">
        <v>6</v>
      </c>
      <c r="N4" s="2"/>
      <c r="O4" s="2"/>
      <c r="P4" s="2"/>
      <c r="Q4" s="2"/>
      <c r="R4" s="2"/>
    </row>
    <row r="5" spans="1:18" x14ac:dyDescent="0.25">
      <c r="A5" t="s">
        <v>10</v>
      </c>
      <c r="B5">
        <v>9.82</v>
      </c>
      <c r="C5">
        <v>8.9499999999999993</v>
      </c>
      <c r="D5">
        <v>12.84</v>
      </c>
      <c r="E5">
        <v>7.87</v>
      </c>
      <c r="F5">
        <v>9.1</v>
      </c>
      <c r="G5">
        <v>10.37</v>
      </c>
      <c r="H5">
        <v>11.02</v>
      </c>
      <c r="I5">
        <v>11.2</v>
      </c>
      <c r="J5">
        <v>14.82</v>
      </c>
      <c r="L5" s="7" t="s">
        <v>23</v>
      </c>
      <c r="M5" s="2">
        <v>0.05</v>
      </c>
      <c r="N5" s="2"/>
      <c r="O5" s="2"/>
      <c r="P5" s="2"/>
      <c r="Q5" s="2"/>
      <c r="R5" s="2"/>
    </row>
    <row r="6" spans="1:18" x14ac:dyDescent="0.25">
      <c r="A6" t="s">
        <v>9</v>
      </c>
      <c r="B6">
        <v>53.55</v>
      </c>
      <c r="C6">
        <v>53.22</v>
      </c>
      <c r="D6">
        <v>49.67</v>
      </c>
      <c r="E6">
        <v>54.87</v>
      </c>
      <c r="F6">
        <v>55.3</v>
      </c>
      <c r="G6">
        <v>52.16</v>
      </c>
      <c r="H6">
        <v>58.27</v>
      </c>
      <c r="I6">
        <v>58.02</v>
      </c>
      <c r="J6">
        <v>57.83</v>
      </c>
      <c r="L6" s="7"/>
      <c r="M6" s="2"/>
      <c r="N6" s="2"/>
      <c r="O6" s="2"/>
      <c r="P6" s="2"/>
      <c r="Q6" s="2"/>
      <c r="R6" s="2"/>
    </row>
    <row r="7" spans="1:18" x14ac:dyDescent="0.25">
      <c r="A7" t="s">
        <v>5</v>
      </c>
      <c r="B7">
        <v>54.7</v>
      </c>
      <c r="C7">
        <v>55.96</v>
      </c>
      <c r="D7">
        <v>52.75</v>
      </c>
      <c r="E7">
        <v>52.62</v>
      </c>
      <c r="F7">
        <v>56.91</v>
      </c>
      <c r="G7">
        <v>54</v>
      </c>
      <c r="H7">
        <v>57.58</v>
      </c>
      <c r="I7">
        <v>56.92</v>
      </c>
      <c r="J7">
        <v>58.33</v>
      </c>
      <c r="L7" s="7" t="s">
        <v>24</v>
      </c>
      <c r="M7" s="2" t="s">
        <v>25</v>
      </c>
      <c r="N7" s="2" t="s">
        <v>26</v>
      </c>
      <c r="O7" s="2" t="s">
        <v>27</v>
      </c>
      <c r="P7" s="2" t="s">
        <v>28</v>
      </c>
      <c r="Q7" s="2" t="s">
        <v>29</v>
      </c>
      <c r="R7" s="2"/>
    </row>
    <row r="8" spans="1:18" x14ac:dyDescent="0.25">
      <c r="L8" s="7" t="s">
        <v>30</v>
      </c>
      <c r="M8" s="2">
        <v>-0.3422</v>
      </c>
      <c r="N8" s="2" t="s">
        <v>31</v>
      </c>
      <c r="O8" s="2" t="s">
        <v>32</v>
      </c>
      <c r="P8" s="2" t="s">
        <v>33</v>
      </c>
      <c r="Q8" s="2">
        <v>0.98780000000000001</v>
      </c>
      <c r="R8" s="2" t="s">
        <v>34</v>
      </c>
    </row>
    <row r="9" spans="1:18" x14ac:dyDescent="0.25">
      <c r="L9" s="7" t="s">
        <v>35</v>
      </c>
      <c r="M9" s="2">
        <v>-44.44</v>
      </c>
      <c r="N9" s="2" t="s">
        <v>36</v>
      </c>
      <c r="O9" s="2" t="s">
        <v>37</v>
      </c>
      <c r="P9" s="2" t="s">
        <v>38</v>
      </c>
      <c r="Q9" s="2" t="s">
        <v>39</v>
      </c>
      <c r="R9" s="2" t="s">
        <v>40</v>
      </c>
    </row>
    <row r="10" spans="1:18" x14ac:dyDescent="0.25">
      <c r="L10" s="7" t="s">
        <v>41</v>
      </c>
      <c r="M10" s="2">
        <v>-45.21</v>
      </c>
      <c r="N10" s="2" t="s">
        <v>42</v>
      </c>
      <c r="O10" s="2" t="s">
        <v>37</v>
      </c>
      <c r="P10" s="2" t="s">
        <v>38</v>
      </c>
      <c r="Q10" s="2" t="s">
        <v>39</v>
      </c>
      <c r="R10" s="2" t="s">
        <v>43</v>
      </c>
    </row>
    <row r="11" spans="1:18" x14ac:dyDescent="0.25">
      <c r="L11" s="7" t="s">
        <v>44</v>
      </c>
      <c r="M11" s="2">
        <v>-44.1</v>
      </c>
      <c r="N11" s="2" t="s">
        <v>45</v>
      </c>
      <c r="O11" s="2" t="s">
        <v>37</v>
      </c>
      <c r="P11" s="2" t="s">
        <v>38</v>
      </c>
      <c r="Q11" s="2" t="s">
        <v>39</v>
      </c>
      <c r="R11" s="2" t="s">
        <v>46</v>
      </c>
    </row>
    <row r="12" spans="1:18" x14ac:dyDescent="0.25">
      <c r="L12" s="7" t="s">
        <v>47</v>
      </c>
      <c r="M12" s="2">
        <v>-44.86</v>
      </c>
      <c r="N12" s="2" t="s">
        <v>48</v>
      </c>
      <c r="O12" s="2" t="s">
        <v>37</v>
      </c>
      <c r="P12" s="2" t="s">
        <v>38</v>
      </c>
      <c r="Q12" s="2" t="s">
        <v>39</v>
      </c>
      <c r="R12" s="2" t="s">
        <v>49</v>
      </c>
    </row>
    <row r="13" spans="1:18" x14ac:dyDescent="0.25">
      <c r="L13" s="7" t="s">
        <v>50</v>
      </c>
      <c r="M13" s="2">
        <v>-0.76439999999999997</v>
      </c>
      <c r="N13" s="2" t="s">
        <v>51</v>
      </c>
      <c r="O13" s="2" t="s">
        <v>32</v>
      </c>
      <c r="P13" s="2" t="s">
        <v>33</v>
      </c>
      <c r="Q13" s="2">
        <v>0.8851</v>
      </c>
      <c r="R13" s="2" t="s">
        <v>52</v>
      </c>
    </row>
    <row r="14" spans="1:18" x14ac:dyDescent="0.25">
      <c r="L14" s="7"/>
      <c r="M14" s="2"/>
      <c r="N14" s="2"/>
      <c r="O14" s="2"/>
      <c r="P14" s="2"/>
      <c r="Q14" s="2"/>
      <c r="R14" s="2"/>
    </row>
    <row r="15" spans="1:18" x14ac:dyDescent="0.25">
      <c r="L15" s="7" t="s">
        <v>53</v>
      </c>
      <c r="M15" s="2" t="s">
        <v>54</v>
      </c>
      <c r="N15" s="2" t="s">
        <v>55</v>
      </c>
      <c r="O15" s="2" t="s">
        <v>25</v>
      </c>
      <c r="P15" s="2" t="s">
        <v>56</v>
      </c>
      <c r="Q15" s="2" t="s">
        <v>57</v>
      </c>
      <c r="R15" s="2" t="s">
        <v>58</v>
      </c>
    </row>
    <row r="16" spans="1:18" x14ac:dyDescent="0.25">
      <c r="L16" s="7" t="s">
        <v>30</v>
      </c>
      <c r="M16" s="2">
        <v>10.32</v>
      </c>
      <c r="N16" s="2">
        <v>10.67</v>
      </c>
      <c r="O16" s="2">
        <v>-0.3422</v>
      </c>
      <c r="P16" s="2">
        <v>1.05</v>
      </c>
      <c r="Q16" s="2">
        <v>9</v>
      </c>
      <c r="R16" s="2">
        <v>9</v>
      </c>
    </row>
    <row r="17" spans="12:18" x14ac:dyDescent="0.25">
      <c r="L17" s="7" t="s">
        <v>35</v>
      </c>
      <c r="M17" s="2">
        <v>10.32</v>
      </c>
      <c r="N17" s="2">
        <v>54.77</v>
      </c>
      <c r="O17" s="2">
        <v>-44.44</v>
      </c>
      <c r="P17" s="2">
        <v>1.05</v>
      </c>
      <c r="Q17" s="2">
        <v>9</v>
      </c>
      <c r="R17" s="2">
        <v>9</v>
      </c>
    </row>
    <row r="18" spans="12:18" x14ac:dyDescent="0.25">
      <c r="L18" s="7" t="s">
        <v>41</v>
      </c>
      <c r="M18" s="2">
        <v>10.32</v>
      </c>
      <c r="N18" s="2">
        <v>55.53</v>
      </c>
      <c r="O18" s="2">
        <v>-45.21</v>
      </c>
      <c r="P18" s="2">
        <v>1.05</v>
      </c>
      <c r="Q18" s="2">
        <v>9</v>
      </c>
      <c r="R18" s="2">
        <v>9</v>
      </c>
    </row>
    <row r="19" spans="12:18" x14ac:dyDescent="0.25">
      <c r="L19" s="7" t="s">
        <v>44</v>
      </c>
      <c r="M19" s="2">
        <v>10.67</v>
      </c>
      <c r="N19" s="2">
        <v>54.77</v>
      </c>
      <c r="O19" s="2">
        <v>-44.1</v>
      </c>
      <c r="P19" s="2">
        <v>1.05</v>
      </c>
      <c r="Q19" s="2">
        <v>9</v>
      </c>
      <c r="R19" s="2">
        <v>9</v>
      </c>
    </row>
    <row r="20" spans="12:18" x14ac:dyDescent="0.25">
      <c r="L20" s="7" t="s">
        <v>47</v>
      </c>
      <c r="M20" s="2">
        <v>10.67</v>
      </c>
      <c r="N20" s="2">
        <v>55.53</v>
      </c>
      <c r="O20" s="2">
        <v>-44.86</v>
      </c>
      <c r="P20" s="2">
        <v>1.05</v>
      </c>
      <c r="Q20" s="2">
        <v>9</v>
      </c>
      <c r="R20" s="2">
        <v>9</v>
      </c>
    </row>
    <row r="21" spans="12:18" x14ac:dyDescent="0.25">
      <c r="L21" s="7" t="s">
        <v>50</v>
      </c>
      <c r="M21" s="2">
        <v>54.77</v>
      </c>
      <c r="N21" s="2">
        <v>55.53</v>
      </c>
      <c r="O21" s="2">
        <v>-0.76439999999999997</v>
      </c>
      <c r="P21" s="2">
        <v>1.05</v>
      </c>
      <c r="Q21" s="2">
        <v>9</v>
      </c>
      <c r="R21" s="2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TRAIL Sensitization</vt:lpstr>
      <vt:lpstr>%Apoptosis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Greenlee</dc:creator>
  <cp:lastModifiedBy>Joshua Greenlee</cp:lastModifiedBy>
  <dcterms:created xsi:type="dcterms:W3CDTF">2021-07-09T18:45:29Z</dcterms:created>
  <dcterms:modified xsi:type="dcterms:W3CDTF">2021-07-09T18:56:20Z</dcterms:modified>
</cp:coreProperties>
</file>