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Abstracts and Publications\eLife Source Data\"/>
    </mc:Choice>
  </mc:AlternateContent>
  <xr:revisionPtr revIDLastSave="0" documentId="13_ncr:1_{8C215121-0ECE-4157-86E1-3F06226C4C8A}" xr6:coauthVersionLast="47" xr6:coauthVersionMax="47" xr10:uidLastSave="{00000000-0000-0000-0000-000000000000}"/>
  <bookViews>
    <workbookView xWindow="-120" yWindow="-120" windowWidth="29040" windowHeight="15840" activeTab="1" xr2:uid="{E472BD75-2446-4981-9E7E-B26CF68569B2}"/>
  </bookViews>
  <sheets>
    <sheet name="SW480" sheetId="1" r:id="rId1"/>
    <sheet name="HT29" sheetId="3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7" i="3" l="1"/>
  <c r="J87" i="3"/>
  <c r="K95" i="3"/>
  <c r="K88" i="3"/>
  <c r="J88" i="3"/>
  <c r="K96" i="3"/>
  <c r="K89" i="3"/>
  <c r="K97" i="3"/>
  <c r="I87" i="3"/>
  <c r="H87" i="3"/>
  <c r="I95" i="3"/>
  <c r="I88" i="3"/>
  <c r="H88" i="3"/>
  <c r="I96" i="3"/>
  <c r="I89" i="3"/>
  <c r="I97" i="3"/>
  <c r="K92" i="3"/>
  <c r="K93" i="3"/>
  <c r="J92" i="3"/>
  <c r="J93" i="3"/>
  <c r="I92" i="3"/>
  <c r="I93" i="3"/>
  <c r="H92" i="3"/>
  <c r="H93" i="3"/>
  <c r="K90" i="3"/>
  <c r="J89" i="3"/>
  <c r="J90" i="3"/>
  <c r="I90" i="3"/>
  <c r="H89" i="3"/>
  <c r="H90" i="3"/>
  <c r="E87" i="3"/>
  <c r="D87" i="3"/>
  <c r="E95" i="3"/>
  <c r="E88" i="3"/>
  <c r="D88" i="3"/>
  <c r="E96" i="3"/>
  <c r="E89" i="3"/>
  <c r="E97" i="3"/>
  <c r="C87" i="3"/>
  <c r="B87" i="3"/>
  <c r="C95" i="3"/>
  <c r="C88" i="3"/>
  <c r="B88" i="3"/>
  <c r="C96" i="3"/>
  <c r="C89" i="3"/>
  <c r="C97" i="3"/>
  <c r="E92" i="3"/>
  <c r="E93" i="3"/>
  <c r="D92" i="3"/>
  <c r="D93" i="3"/>
  <c r="C92" i="3"/>
  <c r="C93" i="3"/>
  <c r="B92" i="3"/>
  <c r="B93" i="3"/>
  <c r="E90" i="3"/>
  <c r="D89" i="3"/>
  <c r="D90" i="3"/>
  <c r="C90" i="3"/>
  <c r="B89" i="3"/>
  <c r="B90" i="3"/>
  <c r="K87" i="1"/>
  <c r="J87" i="1"/>
  <c r="K95" i="1"/>
  <c r="K88" i="1"/>
  <c r="J88" i="1"/>
  <c r="K96" i="1"/>
  <c r="K89" i="1"/>
  <c r="K97" i="1"/>
  <c r="I87" i="1"/>
  <c r="H87" i="1"/>
  <c r="I95" i="1"/>
  <c r="I88" i="1"/>
  <c r="H88" i="1"/>
  <c r="I96" i="1"/>
  <c r="I89" i="1"/>
  <c r="I97" i="1"/>
  <c r="K92" i="1"/>
  <c r="K93" i="1"/>
  <c r="J92" i="1"/>
  <c r="J93" i="1"/>
  <c r="I92" i="1"/>
  <c r="I93" i="1"/>
  <c r="H92" i="1"/>
  <c r="H93" i="1"/>
  <c r="K90" i="1"/>
  <c r="J89" i="1"/>
  <c r="J90" i="1"/>
  <c r="I90" i="1"/>
  <c r="H89" i="1"/>
  <c r="H90" i="1"/>
  <c r="E87" i="1"/>
  <c r="D87" i="1"/>
  <c r="E95" i="1"/>
  <c r="E88" i="1"/>
  <c r="D88" i="1"/>
  <c r="E96" i="1"/>
  <c r="E89" i="1"/>
  <c r="E97" i="1"/>
  <c r="C87" i="1"/>
  <c r="B87" i="1"/>
  <c r="C95" i="1"/>
  <c r="C88" i="1"/>
  <c r="B88" i="1"/>
  <c r="C96" i="1"/>
  <c r="C89" i="1"/>
  <c r="C97" i="1"/>
  <c r="E92" i="1"/>
  <c r="E93" i="1"/>
  <c r="D92" i="1"/>
  <c r="D93" i="1"/>
  <c r="C92" i="1"/>
  <c r="C93" i="1"/>
  <c r="B92" i="1"/>
  <c r="B93" i="1"/>
  <c r="E90" i="1"/>
  <c r="D89" i="1"/>
  <c r="D90" i="1"/>
  <c r="C90" i="1"/>
  <c r="B89" i="1"/>
  <c r="B90" i="1"/>
</calcChain>
</file>

<file path=xl/sharedStrings.xml><?xml version="1.0" encoding="utf-8"?>
<sst xmlns="http://schemas.openxmlformats.org/spreadsheetml/2006/main" count="212" uniqueCount="68">
  <si>
    <t xml:space="preserve">Data </t>
  </si>
  <si>
    <t>DR4</t>
  </si>
  <si>
    <t>Parental</t>
  </si>
  <si>
    <t>OxR</t>
  </si>
  <si>
    <t>t1</t>
  </si>
  <si>
    <t>t2</t>
  </si>
  <si>
    <t>t3</t>
  </si>
  <si>
    <t>Avg</t>
  </si>
  <si>
    <t>Std</t>
  </si>
  <si>
    <t>N</t>
  </si>
  <si>
    <t>SEM</t>
  </si>
  <si>
    <t>STDx3</t>
  </si>
  <si>
    <t>Plus mean</t>
  </si>
  <si>
    <t>Fold Change</t>
  </si>
  <si>
    <t>Fold Change STD</t>
  </si>
  <si>
    <t>Fold Change SEM</t>
  </si>
  <si>
    <t>CLEANED</t>
  </si>
  <si>
    <t>Table Analyzed</t>
  </si>
  <si>
    <t>Column B</t>
  </si>
  <si>
    <t>vs.</t>
  </si>
  <si>
    <t>Column A</t>
  </si>
  <si>
    <t>Unpaired t test with Welch's correction</t>
  </si>
  <si>
    <t>P value</t>
  </si>
  <si>
    <t>P value summary</t>
  </si>
  <si>
    <t>Significantly different (P &lt; 0.05)?</t>
  </si>
  <si>
    <t>Yes</t>
  </si>
  <si>
    <t>One- or two-tailed P value?</t>
  </si>
  <si>
    <t>Two-tailed</t>
  </si>
  <si>
    <t>Welch-corrected t, df</t>
  </si>
  <si>
    <t>How big is the difference?</t>
  </si>
  <si>
    <t>Mean of column A</t>
  </si>
  <si>
    <t>Mean of column B</t>
  </si>
  <si>
    <t>Difference between means (B - A) ± SEM</t>
  </si>
  <si>
    <t>95% confidence interval</t>
  </si>
  <si>
    <t>R squared (eta squared)</t>
  </si>
  <si>
    <t>F test to compare variances</t>
  </si>
  <si>
    <t>F, DFn, Dfd</t>
  </si>
  <si>
    <t>Data analyzed</t>
  </si>
  <si>
    <t>Sample size, column A</t>
  </si>
  <si>
    <t>Sample size, column B</t>
  </si>
  <si>
    <t>&lt;0.0001</t>
  </si>
  <si>
    <t>****</t>
  </si>
  <si>
    <t>DR4 Coloc</t>
  </si>
  <si>
    <t>SW480</t>
  </si>
  <si>
    <t>SW480 Dr4</t>
  </si>
  <si>
    <t>ns</t>
  </si>
  <si>
    <t>No</t>
  </si>
  <si>
    <t>t=0.2264, df=135.7</t>
  </si>
  <si>
    <t>-0.9390 ± 4.148</t>
  </si>
  <si>
    <t>-9.142 to 7.264</t>
  </si>
  <si>
    <t>1.326, 70, 67</t>
  </si>
  <si>
    <t>SW480 Dr4 coloc</t>
  </si>
  <si>
    <t>t=0.5277, df=135.3</t>
  </si>
  <si>
    <t>-0.6744 ± 1.278</t>
  </si>
  <si>
    <t>-3.202 to 1.853</t>
  </si>
  <si>
    <t>1.028, 66, 70</t>
  </si>
  <si>
    <t>Figure 3-figure supplement 2</t>
  </si>
  <si>
    <t>HT29 Dr4</t>
  </si>
  <si>
    <t>t=1.350, df=100.4</t>
  </si>
  <si>
    <t>2.451 ± 1.816</t>
  </si>
  <si>
    <t>-1.151 to 6.053</t>
  </si>
  <si>
    <t>5.084, 73, 74</t>
  </si>
  <si>
    <t>HT29</t>
  </si>
  <si>
    <t>HT29 Dr4 coloc</t>
  </si>
  <si>
    <t>t=1.856, df=118.5</t>
  </si>
  <si>
    <t>-0.1741 ± 0.09382</t>
  </si>
  <si>
    <t>-0.3599 to 0.01166</t>
  </si>
  <si>
    <t>2.589, 71, 72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</si>
</sst>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center"/>
    </xf>
    <xf numFmtId="0" fontId="0" fillId="0" borderId="2" xfId="0" applyBorder="1"/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92688-CF76-4F26-8891-66ED51A52B08}">
  <dimension ref="A1:Q97"/>
  <sheetViews>
    <sheetView workbookViewId="0">
      <selection activeCell="A3" sqref="A3"/>
    </sheetView>
  </sheetViews>
  <sheetFormatPr defaultRowHeight="15" x14ac:dyDescent="0.25"/>
  <cols>
    <col min="1" max="1" width="16.140625" bestFit="1" customWidth="1"/>
    <col min="13" max="13" width="35.85546875" bestFit="1" customWidth="1"/>
    <col min="14" max="14" width="16.7109375" bestFit="1" customWidth="1"/>
    <col min="16" max="16" width="35.85546875" bestFit="1" customWidth="1"/>
    <col min="17" max="17" width="16.7109375" bestFit="1" customWidth="1"/>
  </cols>
  <sheetData>
    <row r="1" spans="1:17" x14ac:dyDescent="0.25">
      <c r="A1" s="9" t="s">
        <v>56</v>
      </c>
    </row>
    <row r="3" spans="1:17" x14ac:dyDescent="0.25">
      <c r="A3" t="s">
        <v>43</v>
      </c>
    </row>
    <row r="4" spans="1:17" x14ac:dyDescent="0.25">
      <c r="B4" s="1" t="s">
        <v>0</v>
      </c>
      <c r="C4" s="1"/>
      <c r="D4" s="1"/>
      <c r="E4" s="1"/>
      <c r="H4" t="s">
        <v>16</v>
      </c>
    </row>
    <row r="5" spans="1:17" x14ac:dyDescent="0.25">
      <c r="B5" s="6" t="s">
        <v>1</v>
      </c>
      <c r="C5" s="6"/>
      <c r="D5" s="6" t="s">
        <v>42</v>
      </c>
      <c r="E5" s="6"/>
      <c r="H5" s="6" t="s">
        <v>1</v>
      </c>
      <c r="I5" s="6"/>
      <c r="J5" s="6" t="s">
        <v>42</v>
      </c>
      <c r="K5" s="6"/>
      <c r="M5" s="8" t="s">
        <v>17</v>
      </c>
      <c r="N5" s="7" t="s">
        <v>44</v>
      </c>
      <c r="P5" s="8" t="s">
        <v>17</v>
      </c>
      <c r="Q5" s="7" t="s">
        <v>51</v>
      </c>
    </row>
    <row r="6" spans="1:17" x14ac:dyDescent="0.25">
      <c r="B6" s="2" t="s">
        <v>2</v>
      </c>
      <c r="C6" s="2" t="s">
        <v>3</v>
      </c>
      <c r="D6" s="2" t="s">
        <v>2</v>
      </c>
      <c r="E6" s="2" t="s">
        <v>3</v>
      </c>
      <c r="H6" s="2" t="s">
        <v>2</v>
      </c>
      <c r="I6" s="2" t="s">
        <v>3</v>
      </c>
      <c r="J6" s="2" t="s">
        <v>2</v>
      </c>
      <c r="K6" s="2" t="s">
        <v>3</v>
      </c>
      <c r="M6" s="8"/>
      <c r="N6" s="7"/>
      <c r="P6" s="8"/>
      <c r="Q6" s="7"/>
    </row>
    <row r="7" spans="1:17" x14ac:dyDescent="0.25">
      <c r="A7" t="s">
        <v>4</v>
      </c>
      <c r="B7">
        <v>2.6230000000000002</v>
      </c>
      <c r="C7">
        <v>53.094000000000001</v>
      </c>
      <c r="D7">
        <v>0</v>
      </c>
      <c r="E7">
        <v>53.146000000000001</v>
      </c>
      <c r="G7" t="s">
        <v>4</v>
      </c>
      <c r="H7">
        <v>2.6230000000000002</v>
      </c>
      <c r="I7">
        <v>53.094000000000001</v>
      </c>
      <c r="J7">
        <v>0</v>
      </c>
      <c r="K7">
        <v>53.146000000000001</v>
      </c>
      <c r="M7" s="8" t="s">
        <v>18</v>
      </c>
      <c r="N7" s="7" t="s">
        <v>3</v>
      </c>
      <c r="P7" s="8" t="s">
        <v>18</v>
      </c>
      <c r="Q7" s="7" t="s">
        <v>3</v>
      </c>
    </row>
    <row r="8" spans="1:17" x14ac:dyDescent="0.25">
      <c r="B8">
        <v>16.030999999999999</v>
      </c>
      <c r="C8">
        <v>61.935000000000002</v>
      </c>
      <c r="D8">
        <v>6.86</v>
      </c>
      <c r="E8">
        <v>20.46</v>
      </c>
      <c r="H8">
        <v>16.030999999999999</v>
      </c>
      <c r="I8">
        <v>61.935000000000002</v>
      </c>
      <c r="J8">
        <v>6.86</v>
      </c>
      <c r="K8">
        <v>20.46</v>
      </c>
      <c r="M8" s="8" t="s">
        <v>19</v>
      </c>
      <c r="N8" s="7" t="s">
        <v>19</v>
      </c>
      <c r="P8" s="8" t="s">
        <v>19</v>
      </c>
      <c r="Q8" s="7" t="s">
        <v>19</v>
      </c>
    </row>
    <row r="9" spans="1:17" x14ac:dyDescent="0.25">
      <c r="B9">
        <v>0.83399999999999996</v>
      </c>
      <c r="C9">
        <v>75.864000000000004</v>
      </c>
      <c r="D9">
        <v>0.13900000000000001</v>
      </c>
      <c r="E9">
        <v>67.302000000000007</v>
      </c>
      <c r="H9">
        <v>0.83399999999999996</v>
      </c>
      <c r="I9">
        <v>75.864000000000004</v>
      </c>
      <c r="J9">
        <v>0.13900000000000001</v>
      </c>
      <c r="M9" s="8" t="s">
        <v>20</v>
      </c>
      <c r="N9" s="7" t="s">
        <v>2</v>
      </c>
      <c r="P9" s="8" t="s">
        <v>20</v>
      </c>
      <c r="Q9" s="7" t="s">
        <v>2</v>
      </c>
    </row>
    <row r="10" spans="1:17" x14ac:dyDescent="0.25">
      <c r="B10">
        <v>12.818</v>
      </c>
      <c r="C10">
        <v>103.84399999999999</v>
      </c>
      <c r="D10">
        <v>3.63</v>
      </c>
      <c r="E10">
        <v>109.923</v>
      </c>
      <c r="H10">
        <v>12.818</v>
      </c>
      <c r="I10">
        <v>103.84399999999999</v>
      </c>
      <c r="J10">
        <v>3.63</v>
      </c>
      <c r="M10" s="8"/>
      <c r="N10" s="7"/>
      <c r="P10" s="8"/>
      <c r="Q10" s="7"/>
    </row>
    <row r="11" spans="1:17" x14ac:dyDescent="0.25">
      <c r="B11">
        <v>1.841</v>
      </c>
      <c r="C11">
        <v>25.67</v>
      </c>
      <c r="D11">
        <v>0</v>
      </c>
      <c r="E11">
        <v>4.3070000000000004</v>
      </c>
      <c r="H11">
        <v>1.841</v>
      </c>
      <c r="I11">
        <v>25.67</v>
      </c>
      <c r="J11">
        <v>0</v>
      </c>
      <c r="K11">
        <v>4.3070000000000004</v>
      </c>
      <c r="M11" s="8" t="s">
        <v>21</v>
      </c>
      <c r="N11" s="7"/>
      <c r="P11" s="8" t="s">
        <v>21</v>
      </c>
      <c r="Q11" s="7"/>
    </row>
    <row r="12" spans="1:17" x14ac:dyDescent="0.25">
      <c r="A12">
        <v>2</v>
      </c>
      <c r="B12">
        <v>162.184</v>
      </c>
      <c r="C12">
        <v>3.508</v>
      </c>
      <c r="D12">
        <v>96.531999999999996</v>
      </c>
      <c r="E12">
        <v>0.59099999999999997</v>
      </c>
      <c r="G12">
        <v>2</v>
      </c>
      <c r="I12">
        <v>3.508</v>
      </c>
      <c r="K12">
        <v>0.59099999999999997</v>
      </c>
      <c r="M12" s="8" t="s">
        <v>22</v>
      </c>
      <c r="N12" s="7">
        <v>0.82120000000000004</v>
      </c>
      <c r="P12" s="8" t="s">
        <v>22</v>
      </c>
      <c r="Q12" s="7">
        <v>0.59860000000000002</v>
      </c>
    </row>
    <row r="13" spans="1:17" x14ac:dyDescent="0.25">
      <c r="B13">
        <v>78.468999999999994</v>
      </c>
      <c r="C13">
        <v>0.81599999999999995</v>
      </c>
      <c r="D13">
        <v>68.292000000000002</v>
      </c>
      <c r="E13">
        <v>0.13900000000000001</v>
      </c>
      <c r="H13">
        <v>78.468999999999994</v>
      </c>
      <c r="I13">
        <v>0.81599999999999995</v>
      </c>
      <c r="K13">
        <v>0.13900000000000001</v>
      </c>
      <c r="M13" s="8" t="s">
        <v>23</v>
      </c>
      <c r="N13" s="7" t="s">
        <v>45</v>
      </c>
      <c r="P13" s="8" t="s">
        <v>23</v>
      </c>
      <c r="Q13" s="7" t="s">
        <v>45</v>
      </c>
    </row>
    <row r="14" spans="1:17" x14ac:dyDescent="0.25">
      <c r="B14">
        <v>85.641999999999996</v>
      </c>
      <c r="C14">
        <v>2.4489999999999998</v>
      </c>
      <c r="D14">
        <v>39.808</v>
      </c>
      <c r="E14">
        <v>0.83399999999999996</v>
      </c>
      <c r="H14">
        <v>85.641999999999996</v>
      </c>
      <c r="I14">
        <v>2.4489999999999998</v>
      </c>
      <c r="J14">
        <v>39.808</v>
      </c>
      <c r="K14">
        <v>0.83399999999999996</v>
      </c>
      <c r="M14" s="8" t="s">
        <v>24</v>
      </c>
      <c r="N14" s="7" t="s">
        <v>46</v>
      </c>
      <c r="P14" s="8" t="s">
        <v>24</v>
      </c>
      <c r="Q14" s="7" t="s">
        <v>46</v>
      </c>
    </row>
    <row r="15" spans="1:17" x14ac:dyDescent="0.25">
      <c r="C15">
        <v>1.476</v>
      </c>
      <c r="E15">
        <v>0.20799999999999999</v>
      </c>
      <c r="I15">
        <v>1.476</v>
      </c>
      <c r="K15">
        <v>0.20799999999999999</v>
      </c>
      <c r="M15" s="8" t="s">
        <v>26</v>
      </c>
      <c r="N15" s="7" t="s">
        <v>27</v>
      </c>
      <c r="P15" s="8" t="s">
        <v>26</v>
      </c>
      <c r="Q15" s="7" t="s">
        <v>27</v>
      </c>
    </row>
    <row r="16" spans="1:17" x14ac:dyDescent="0.25">
      <c r="C16">
        <v>1.2509999999999999</v>
      </c>
      <c r="E16">
        <v>0.52100000000000002</v>
      </c>
      <c r="I16">
        <v>1.2509999999999999</v>
      </c>
      <c r="K16">
        <v>0.52100000000000002</v>
      </c>
      <c r="M16" s="8" t="s">
        <v>28</v>
      </c>
      <c r="N16" s="7" t="s">
        <v>47</v>
      </c>
      <c r="P16" s="8" t="s">
        <v>28</v>
      </c>
      <c r="Q16" s="7" t="s">
        <v>52</v>
      </c>
    </row>
    <row r="17" spans="1:17" x14ac:dyDescent="0.25">
      <c r="A17">
        <v>3</v>
      </c>
      <c r="B17">
        <v>11.567</v>
      </c>
      <c r="C17">
        <v>34.701999999999998</v>
      </c>
      <c r="D17">
        <v>5.4880000000000004</v>
      </c>
      <c r="E17">
        <v>10.525</v>
      </c>
      <c r="G17">
        <v>3</v>
      </c>
      <c r="H17">
        <v>11.567</v>
      </c>
      <c r="I17">
        <v>34.701999999999998</v>
      </c>
      <c r="J17">
        <v>5.4880000000000004</v>
      </c>
      <c r="K17">
        <v>10.525</v>
      </c>
      <c r="M17" s="8"/>
      <c r="N17" s="7"/>
      <c r="P17" s="8"/>
      <c r="Q17" s="7"/>
    </row>
    <row r="18" spans="1:17" x14ac:dyDescent="0.25">
      <c r="B18">
        <v>2.31</v>
      </c>
      <c r="C18">
        <v>29.04</v>
      </c>
      <c r="D18">
        <v>0.79900000000000004</v>
      </c>
      <c r="E18">
        <v>7.5730000000000004</v>
      </c>
      <c r="H18">
        <v>2.31</v>
      </c>
      <c r="I18">
        <v>29.04</v>
      </c>
      <c r="J18">
        <v>0.79900000000000004</v>
      </c>
      <c r="K18">
        <v>7.5730000000000004</v>
      </c>
      <c r="M18" s="8" t="s">
        <v>29</v>
      </c>
      <c r="N18" s="7"/>
      <c r="P18" s="8" t="s">
        <v>29</v>
      </c>
      <c r="Q18" s="7"/>
    </row>
    <row r="19" spans="1:17" x14ac:dyDescent="0.25">
      <c r="B19">
        <v>10.577</v>
      </c>
      <c r="C19">
        <v>7.7460000000000004</v>
      </c>
      <c r="D19">
        <v>6.0960000000000001</v>
      </c>
      <c r="E19">
        <v>2.7090000000000001</v>
      </c>
      <c r="H19">
        <v>10.577</v>
      </c>
      <c r="I19">
        <v>7.7460000000000004</v>
      </c>
      <c r="J19">
        <v>6.0960000000000001</v>
      </c>
      <c r="K19">
        <v>2.7090000000000001</v>
      </c>
      <c r="M19" s="8" t="s">
        <v>30</v>
      </c>
      <c r="N19" s="7">
        <v>16.989999999999998</v>
      </c>
      <c r="P19" s="8" t="s">
        <v>30</v>
      </c>
      <c r="Q19" s="7">
        <v>3.9569999999999999</v>
      </c>
    </row>
    <row r="20" spans="1:17" x14ac:dyDescent="0.25">
      <c r="B20">
        <v>18.739999999999998</v>
      </c>
      <c r="C20">
        <v>10.125999999999999</v>
      </c>
      <c r="D20">
        <v>11.532</v>
      </c>
      <c r="E20">
        <v>1.893</v>
      </c>
      <c r="H20">
        <v>18.739999999999998</v>
      </c>
      <c r="I20">
        <v>10.125999999999999</v>
      </c>
      <c r="J20">
        <v>11.532</v>
      </c>
      <c r="K20">
        <v>1.893</v>
      </c>
      <c r="M20" s="8" t="s">
        <v>31</v>
      </c>
      <c r="N20" s="7">
        <v>16.05</v>
      </c>
      <c r="P20" s="8" t="s">
        <v>31</v>
      </c>
      <c r="Q20" s="7">
        <v>3.2829999999999999</v>
      </c>
    </row>
    <row r="21" spans="1:17" x14ac:dyDescent="0.25">
      <c r="B21">
        <v>15.579000000000001</v>
      </c>
      <c r="C21">
        <v>67.284000000000006</v>
      </c>
      <c r="D21">
        <v>10.404</v>
      </c>
      <c r="E21">
        <v>2.0489999999999999</v>
      </c>
      <c r="H21">
        <v>15.579000000000001</v>
      </c>
      <c r="I21">
        <v>67.284000000000006</v>
      </c>
      <c r="J21">
        <v>10.404</v>
      </c>
      <c r="K21">
        <v>2.0489999999999999</v>
      </c>
      <c r="M21" s="8" t="s">
        <v>32</v>
      </c>
      <c r="N21" s="7" t="s">
        <v>48</v>
      </c>
      <c r="P21" s="8" t="s">
        <v>32</v>
      </c>
      <c r="Q21" s="7" t="s">
        <v>53</v>
      </c>
    </row>
    <row r="22" spans="1:17" x14ac:dyDescent="0.25">
      <c r="A22">
        <v>4</v>
      </c>
      <c r="B22">
        <v>13.999000000000001</v>
      </c>
      <c r="C22">
        <v>10.855</v>
      </c>
      <c r="D22">
        <v>6.4260000000000002</v>
      </c>
      <c r="E22">
        <v>0.27800000000000002</v>
      </c>
      <c r="G22">
        <v>4</v>
      </c>
      <c r="H22">
        <v>13.999000000000001</v>
      </c>
      <c r="I22">
        <v>10.855</v>
      </c>
      <c r="J22">
        <v>6.4260000000000002</v>
      </c>
      <c r="K22">
        <v>0.27800000000000002</v>
      </c>
      <c r="M22" s="8" t="s">
        <v>33</v>
      </c>
      <c r="N22" s="7" t="s">
        <v>49</v>
      </c>
      <c r="P22" s="8" t="s">
        <v>33</v>
      </c>
      <c r="Q22" s="7" t="s">
        <v>54</v>
      </c>
    </row>
    <row r="23" spans="1:17" x14ac:dyDescent="0.25">
      <c r="B23">
        <v>3.9079999999999999</v>
      </c>
      <c r="C23">
        <v>6.8259999999999996</v>
      </c>
      <c r="D23">
        <v>0.504</v>
      </c>
      <c r="E23">
        <v>0.79900000000000004</v>
      </c>
      <c r="H23">
        <v>3.9079999999999999</v>
      </c>
      <c r="I23">
        <v>6.8259999999999996</v>
      </c>
      <c r="J23">
        <v>0.504</v>
      </c>
      <c r="K23">
        <v>0.79900000000000004</v>
      </c>
      <c r="M23" s="8" t="s">
        <v>34</v>
      </c>
      <c r="N23" s="7">
        <v>3.7740000000000001E-4</v>
      </c>
      <c r="P23" s="8" t="s">
        <v>34</v>
      </c>
      <c r="Q23" s="7">
        <v>2.0539999999999998E-3</v>
      </c>
    </row>
    <row r="24" spans="1:17" x14ac:dyDescent="0.25">
      <c r="B24">
        <v>6.7389999999999999</v>
      </c>
      <c r="C24">
        <v>6.6870000000000003</v>
      </c>
      <c r="D24">
        <v>0.59099999999999997</v>
      </c>
      <c r="E24">
        <v>5.1999999999999998E-2</v>
      </c>
      <c r="H24">
        <v>6.7389999999999999</v>
      </c>
      <c r="I24">
        <v>6.6870000000000003</v>
      </c>
      <c r="J24">
        <v>0.59099999999999997</v>
      </c>
      <c r="K24">
        <v>5.1999999999999998E-2</v>
      </c>
      <c r="M24" s="8"/>
      <c r="N24" s="7"/>
      <c r="P24" s="8"/>
      <c r="Q24" s="7"/>
    </row>
    <row r="25" spans="1:17" x14ac:dyDescent="0.25">
      <c r="B25">
        <v>4.88</v>
      </c>
      <c r="C25">
        <v>11.116</v>
      </c>
      <c r="D25">
        <v>0.313</v>
      </c>
      <c r="E25">
        <v>1.0249999999999999</v>
      </c>
      <c r="H25">
        <v>4.88</v>
      </c>
      <c r="I25">
        <v>11.116</v>
      </c>
      <c r="J25">
        <v>0.313</v>
      </c>
      <c r="K25">
        <v>1.0249999999999999</v>
      </c>
      <c r="M25" s="8" t="s">
        <v>35</v>
      </c>
      <c r="N25" s="7"/>
      <c r="P25" s="8" t="s">
        <v>35</v>
      </c>
      <c r="Q25" s="7"/>
    </row>
    <row r="26" spans="1:17" x14ac:dyDescent="0.25">
      <c r="B26">
        <v>9.7089999999999996</v>
      </c>
      <c r="C26">
        <v>3.4039999999999999</v>
      </c>
      <c r="D26">
        <v>1.528</v>
      </c>
      <c r="E26">
        <v>5.1999999999999998E-2</v>
      </c>
      <c r="H26">
        <v>9.7089999999999996</v>
      </c>
      <c r="I26">
        <v>3.4039999999999999</v>
      </c>
      <c r="J26">
        <v>1.528</v>
      </c>
      <c r="K26">
        <v>5.1999999999999998E-2</v>
      </c>
      <c r="M26" s="8" t="s">
        <v>36</v>
      </c>
      <c r="N26" s="7" t="s">
        <v>50</v>
      </c>
      <c r="P26" s="8" t="s">
        <v>36</v>
      </c>
      <c r="Q26" s="7" t="s">
        <v>55</v>
      </c>
    </row>
    <row r="27" spans="1:17" x14ac:dyDescent="0.25">
      <c r="A27">
        <v>5</v>
      </c>
      <c r="B27">
        <v>1.2849999999999999</v>
      </c>
      <c r="C27">
        <v>35.466000000000001</v>
      </c>
      <c r="D27">
        <v>0.46899999999999997</v>
      </c>
      <c r="E27">
        <v>5.7309999999999999</v>
      </c>
      <c r="G27">
        <v>5</v>
      </c>
      <c r="H27">
        <v>1.2849999999999999</v>
      </c>
      <c r="I27">
        <v>35.466000000000001</v>
      </c>
      <c r="J27">
        <v>0.46899999999999997</v>
      </c>
      <c r="K27">
        <v>5.7309999999999999</v>
      </c>
      <c r="M27" s="8" t="s">
        <v>22</v>
      </c>
      <c r="N27" s="7">
        <v>0.247</v>
      </c>
      <c r="P27" s="8" t="s">
        <v>22</v>
      </c>
      <c r="Q27" s="7">
        <v>0.90790000000000004</v>
      </c>
    </row>
    <row r="28" spans="1:17" x14ac:dyDescent="0.25">
      <c r="B28">
        <v>1.077</v>
      </c>
      <c r="C28">
        <v>7.7460000000000004</v>
      </c>
      <c r="D28">
        <v>3.5000000000000003E-2</v>
      </c>
      <c r="E28">
        <v>0.625</v>
      </c>
      <c r="H28">
        <v>1.077</v>
      </c>
      <c r="I28">
        <v>7.7460000000000004</v>
      </c>
      <c r="J28">
        <v>3.5000000000000003E-2</v>
      </c>
      <c r="K28">
        <v>0.625</v>
      </c>
      <c r="M28" s="8" t="s">
        <v>23</v>
      </c>
      <c r="N28" s="7" t="s">
        <v>45</v>
      </c>
      <c r="P28" s="8" t="s">
        <v>23</v>
      </c>
      <c r="Q28" s="7" t="s">
        <v>45</v>
      </c>
    </row>
    <row r="29" spans="1:17" x14ac:dyDescent="0.25">
      <c r="B29">
        <v>0.92100000000000004</v>
      </c>
      <c r="C29">
        <v>17.298999999999999</v>
      </c>
      <c r="D29">
        <v>0.45200000000000001</v>
      </c>
      <c r="E29">
        <v>1.355</v>
      </c>
      <c r="H29">
        <v>0.92100000000000004</v>
      </c>
      <c r="I29">
        <v>17.298999999999999</v>
      </c>
      <c r="J29">
        <v>0.45200000000000001</v>
      </c>
      <c r="K29">
        <v>1.355</v>
      </c>
      <c r="M29" s="8" t="s">
        <v>24</v>
      </c>
      <c r="N29" s="7" t="s">
        <v>46</v>
      </c>
      <c r="P29" s="8" t="s">
        <v>24</v>
      </c>
      <c r="Q29" s="7" t="s">
        <v>46</v>
      </c>
    </row>
    <row r="30" spans="1:17" x14ac:dyDescent="0.25">
      <c r="B30">
        <v>0.17399999999999999</v>
      </c>
      <c r="C30">
        <v>17.577000000000002</v>
      </c>
      <c r="D30">
        <v>0</v>
      </c>
      <c r="E30">
        <v>1.0589999999999999</v>
      </c>
      <c r="H30">
        <v>0.17399999999999999</v>
      </c>
      <c r="I30">
        <v>17.577000000000002</v>
      </c>
      <c r="J30">
        <v>0</v>
      </c>
      <c r="K30">
        <v>1.0589999999999999</v>
      </c>
      <c r="M30" s="8"/>
      <c r="N30" s="7"/>
      <c r="P30" s="8"/>
      <c r="Q30" s="7"/>
    </row>
    <row r="31" spans="1:17" x14ac:dyDescent="0.25">
      <c r="B31">
        <v>1.4239999999999999</v>
      </c>
      <c r="C31">
        <v>4.8109999999999999</v>
      </c>
      <c r="D31">
        <v>3.5000000000000003E-2</v>
      </c>
      <c r="E31">
        <v>8.6999999999999994E-2</v>
      </c>
      <c r="H31">
        <v>1.4239999999999999</v>
      </c>
      <c r="I31">
        <v>4.8109999999999999</v>
      </c>
      <c r="J31">
        <v>3.5000000000000003E-2</v>
      </c>
      <c r="K31">
        <v>8.6999999999999994E-2</v>
      </c>
      <c r="M31" s="8" t="s">
        <v>37</v>
      </c>
      <c r="N31" s="7"/>
      <c r="P31" s="8" t="s">
        <v>37</v>
      </c>
      <c r="Q31" s="7"/>
    </row>
    <row r="32" spans="1:17" x14ac:dyDescent="0.25">
      <c r="A32" t="s">
        <v>5</v>
      </c>
      <c r="B32">
        <v>0.122</v>
      </c>
      <c r="C32">
        <v>57.106000000000002</v>
      </c>
      <c r="D32">
        <v>0</v>
      </c>
      <c r="E32">
        <v>5.4710000000000001</v>
      </c>
      <c r="G32" t="s">
        <v>5</v>
      </c>
      <c r="H32">
        <v>0.122</v>
      </c>
      <c r="I32">
        <v>57.106000000000002</v>
      </c>
      <c r="J32">
        <v>0</v>
      </c>
      <c r="K32">
        <v>5.4710000000000001</v>
      </c>
      <c r="M32" s="8" t="s">
        <v>38</v>
      </c>
      <c r="N32" s="7">
        <v>71</v>
      </c>
      <c r="P32" s="8" t="s">
        <v>38</v>
      </c>
      <c r="Q32" s="7">
        <v>71</v>
      </c>
    </row>
    <row r="33" spans="1:17" x14ac:dyDescent="0.25">
      <c r="B33">
        <v>4.7590000000000003</v>
      </c>
      <c r="C33">
        <v>86.459000000000003</v>
      </c>
      <c r="D33">
        <v>0.26100000000000001</v>
      </c>
      <c r="E33">
        <v>1.9279999999999999</v>
      </c>
      <c r="H33">
        <v>4.7590000000000003</v>
      </c>
      <c r="I33">
        <v>86.459000000000003</v>
      </c>
      <c r="J33">
        <v>0.26100000000000001</v>
      </c>
      <c r="K33">
        <v>1.9279999999999999</v>
      </c>
      <c r="M33" s="8" t="s">
        <v>39</v>
      </c>
      <c r="N33" s="7">
        <v>68</v>
      </c>
      <c r="P33" s="8" t="s">
        <v>39</v>
      </c>
      <c r="Q33" s="7">
        <v>67</v>
      </c>
    </row>
    <row r="34" spans="1:17" x14ac:dyDescent="0.25">
      <c r="B34">
        <v>0.78200000000000003</v>
      </c>
      <c r="C34">
        <v>30.221</v>
      </c>
      <c r="D34">
        <v>1.7000000000000001E-2</v>
      </c>
      <c r="E34">
        <v>3.2650000000000001</v>
      </c>
      <c r="H34">
        <v>0.78200000000000003</v>
      </c>
      <c r="I34">
        <v>30.221</v>
      </c>
      <c r="J34">
        <v>1.7000000000000001E-2</v>
      </c>
      <c r="K34">
        <v>3.2650000000000001</v>
      </c>
    </row>
    <row r="35" spans="1:17" x14ac:dyDescent="0.25">
      <c r="B35">
        <v>0.191</v>
      </c>
      <c r="C35">
        <v>47.676000000000002</v>
      </c>
      <c r="D35">
        <v>0</v>
      </c>
      <c r="E35">
        <v>0.20799999999999999</v>
      </c>
      <c r="H35">
        <v>0.191</v>
      </c>
      <c r="I35">
        <v>47.676000000000002</v>
      </c>
      <c r="J35">
        <v>0</v>
      </c>
      <c r="K35">
        <v>0.20799999999999999</v>
      </c>
    </row>
    <row r="36" spans="1:17" x14ac:dyDescent="0.25">
      <c r="B36">
        <v>0.27800000000000002</v>
      </c>
      <c r="C36">
        <v>60.180999999999997</v>
      </c>
      <c r="D36">
        <v>0</v>
      </c>
      <c r="E36">
        <v>2.536</v>
      </c>
      <c r="H36">
        <v>0.27800000000000002</v>
      </c>
      <c r="I36">
        <v>60.180999999999997</v>
      </c>
      <c r="J36">
        <v>0</v>
      </c>
      <c r="K36">
        <v>2.536</v>
      </c>
    </row>
    <row r="37" spans="1:17" x14ac:dyDescent="0.25">
      <c r="A37">
        <v>2</v>
      </c>
      <c r="B37">
        <v>61.587000000000003</v>
      </c>
      <c r="C37">
        <v>2.657</v>
      </c>
      <c r="D37">
        <v>1.9970000000000001</v>
      </c>
      <c r="E37">
        <v>0.13900000000000001</v>
      </c>
      <c r="G37">
        <v>2</v>
      </c>
      <c r="H37">
        <v>61.587000000000003</v>
      </c>
      <c r="I37">
        <v>2.657</v>
      </c>
      <c r="J37">
        <v>1.9970000000000001</v>
      </c>
      <c r="K37">
        <v>0.13900000000000001</v>
      </c>
    </row>
    <row r="38" spans="1:17" x14ac:dyDescent="0.25">
      <c r="B38">
        <v>5.923</v>
      </c>
      <c r="C38">
        <v>2.762</v>
      </c>
      <c r="D38">
        <v>0.27800000000000002</v>
      </c>
      <c r="E38">
        <v>8.6999999999999994E-2</v>
      </c>
      <c r="H38">
        <v>5.923</v>
      </c>
      <c r="I38">
        <v>2.762</v>
      </c>
      <c r="J38">
        <v>0.27800000000000002</v>
      </c>
      <c r="K38">
        <v>8.6999999999999994E-2</v>
      </c>
    </row>
    <row r="39" spans="1:17" x14ac:dyDescent="0.25">
      <c r="B39">
        <v>5.1239999999999997</v>
      </c>
      <c r="C39">
        <v>3.335</v>
      </c>
      <c r="D39">
        <v>0.24299999999999999</v>
      </c>
      <c r="E39">
        <v>1.841</v>
      </c>
      <c r="H39">
        <v>5.1239999999999997</v>
      </c>
      <c r="I39">
        <v>3.335</v>
      </c>
      <c r="J39">
        <v>0.24299999999999999</v>
      </c>
      <c r="K39">
        <v>1.841</v>
      </c>
    </row>
    <row r="40" spans="1:17" x14ac:dyDescent="0.25">
      <c r="B40">
        <v>3.508</v>
      </c>
      <c r="C40">
        <v>3.734</v>
      </c>
      <c r="D40">
        <v>8.6999999999999994E-2</v>
      </c>
      <c r="E40">
        <v>0.90300000000000002</v>
      </c>
      <c r="H40">
        <v>3.508</v>
      </c>
      <c r="I40">
        <v>3.734</v>
      </c>
      <c r="J40">
        <v>8.6999999999999994E-2</v>
      </c>
      <c r="K40">
        <v>0.90300000000000002</v>
      </c>
    </row>
    <row r="41" spans="1:17" x14ac:dyDescent="0.25">
      <c r="B41">
        <v>8.7010000000000005</v>
      </c>
      <c r="C41">
        <v>6.4960000000000004</v>
      </c>
      <c r="D41">
        <v>0.41699999999999998</v>
      </c>
      <c r="E41">
        <v>8.6999999999999994E-2</v>
      </c>
      <c r="H41">
        <v>8.7010000000000005</v>
      </c>
      <c r="I41">
        <v>6.4960000000000004</v>
      </c>
      <c r="J41">
        <v>0.41699999999999998</v>
      </c>
      <c r="K41">
        <v>8.6999999999999994E-2</v>
      </c>
    </row>
    <row r="42" spans="1:17" x14ac:dyDescent="0.25">
      <c r="A42">
        <v>3</v>
      </c>
      <c r="B42">
        <v>76.646000000000001</v>
      </c>
      <c r="C42">
        <v>12.262</v>
      </c>
      <c r="D42">
        <v>14.884</v>
      </c>
      <c r="E42">
        <v>5.1059999999999999</v>
      </c>
      <c r="G42">
        <v>3</v>
      </c>
      <c r="H42">
        <v>76.646000000000001</v>
      </c>
      <c r="I42">
        <v>12.262</v>
      </c>
      <c r="J42">
        <v>14.884</v>
      </c>
      <c r="K42">
        <v>5.1059999999999999</v>
      </c>
    </row>
    <row r="43" spans="1:17" x14ac:dyDescent="0.25">
      <c r="B43">
        <v>78.122</v>
      </c>
      <c r="C43">
        <v>11.949</v>
      </c>
      <c r="D43">
        <v>10.699</v>
      </c>
      <c r="E43">
        <v>3.665</v>
      </c>
      <c r="H43">
        <v>78.122</v>
      </c>
      <c r="I43">
        <v>11.949</v>
      </c>
      <c r="J43">
        <v>10.699</v>
      </c>
      <c r="K43">
        <v>3.665</v>
      </c>
    </row>
    <row r="44" spans="1:17" x14ac:dyDescent="0.25">
      <c r="B44">
        <v>45.557000000000002</v>
      </c>
      <c r="C44">
        <v>4.1340000000000003</v>
      </c>
      <c r="D44">
        <v>2.327</v>
      </c>
      <c r="E44">
        <v>1.355</v>
      </c>
      <c r="H44">
        <v>45.557000000000002</v>
      </c>
      <c r="I44">
        <v>4.1340000000000003</v>
      </c>
      <c r="J44">
        <v>2.327</v>
      </c>
      <c r="K44">
        <v>1.355</v>
      </c>
    </row>
    <row r="45" spans="1:17" x14ac:dyDescent="0.25">
      <c r="B45">
        <v>47.658000000000001</v>
      </c>
      <c r="D45">
        <v>3.6989999999999998</v>
      </c>
      <c r="H45">
        <v>47.658000000000001</v>
      </c>
      <c r="J45">
        <v>3.6989999999999998</v>
      </c>
    </row>
    <row r="46" spans="1:17" x14ac:dyDescent="0.25">
      <c r="B46">
        <v>11.116</v>
      </c>
      <c r="D46">
        <v>0.72899999999999998</v>
      </c>
      <c r="H46">
        <v>11.116</v>
      </c>
      <c r="J46">
        <v>0.72899999999999998</v>
      </c>
    </row>
    <row r="47" spans="1:17" x14ac:dyDescent="0.25">
      <c r="A47">
        <v>4</v>
      </c>
      <c r="B47">
        <v>0.53800000000000003</v>
      </c>
      <c r="C47">
        <v>307.15499999999997</v>
      </c>
      <c r="D47">
        <v>5.1999999999999998E-2</v>
      </c>
      <c r="E47">
        <v>85.364000000000004</v>
      </c>
      <c r="G47">
        <v>4</v>
      </c>
      <c r="H47">
        <v>0.53800000000000003</v>
      </c>
      <c r="J47">
        <v>5.1999999999999998E-2</v>
      </c>
    </row>
    <row r="48" spans="1:17" x14ac:dyDescent="0.25">
      <c r="B48">
        <v>3.456</v>
      </c>
      <c r="C48">
        <v>209.44200000000001</v>
      </c>
      <c r="D48">
        <v>0.625</v>
      </c>
      <c r="E48">
        <v>27.597999999999999</v>
      </c>
      <c r="H48">
        <v>3.456</v>
      </c>
      <c r="J48">
        <v>0.625</v>
      </c>
      <c r="K48">
        <v>27.597999999999999</v>
      </c>
    </row>
    <row r="49" spans="1:11" x14ac:dyDescent="0.25">
      <c r="B49">
        <v>15.805</v>
      </c>
      <c r="D49">
        <v>1.4419999999999999</v>
      </c>
      <c r="H49">
        <v>15.805</v>
      </c>
      <c r="J49">
        <v>1.4419999999999999</v>
      </c>
    </row>
    <row r="50" spans="1:11" x14ac:dyDescent="0.25">
      <c r="B50">
        <v>11.446</v>
      </c>
      <c r="D50">
        <v>1.841</v>
      </c>
      <c r="H50">
        <v>11.446</v>
      </c>
      <c r="J50">
        <v>1.841</v>
      </c>
    </row>
    <row r="51" spans="1:11" x14ac:dyDescent="0.25">
      <c r="B51">
        <v>0.83399999999999996</v>
      </c>
      <c r="D51">
        <v>5.1999999999999998E-2</v>
      </c>
      <c r="H51">
        <v>0.83399999999999996</v>
      </c>
      <c r="J51">
        <v>5.1999999999999998E-2</v>
      </c>
    </row>
    <row r="52" spans="1:11" x14ac:dyDescent="0.25">
      <c r="A52">
        <v>5</v>
      </c>
      <c r="B52">
        <v>71.296000000000006</v>
      </c>
      <c r="C52">
        <v>10.577</v>
      </c>
      <c r="D52">
        <v>11.706</v>
      </c>
      <c r="E52">
        <v>0.78200000000000003</v>
      </c>
      <c r="G52">
        <v>5</v>
      </c>
      <c r="H52">
        <v>71.296000000000006</v>
      </c>
      <c r="I52">
        <v>10.577</v>
      </c>
      <c r="J52">
        <v>11.706</v>
      </c>
      <c r="K52">
        <v>0.78200000000000003</v>
      </c>
    </row>
    <row r="53" spans="1:11" x14ac:dyDescent="0.25">
      <c r="B53">
        <v>53.841000000000001</v>
      </c>
      <c r="C53">
        <v>3.2130000000000001</v>
      </c>
      <c r="D53">
        <v>41.423000000000002</v>
      </c>
      <c r="E53">
        <v>0.20799999999999999</v>
      </c>
      <c r="H53">
        <v>53.841000000000001</v>
      </c>
      <c r="I53">
        <v>3.2130000000000001</v>
      </c>
      <c r="J53">
        <v>41.423000000000002</v>
      </c>
      <c r="K53">
        <v>0.20799999999999999</v>
      </c>
    </row>
    <row r="54" spans="1:11" x14ac:dyDescent="0.25">
      <c r="B54">
        <v>29.143999999999998</v>
      </c>
      <c r="C54">
        <v>5.94</v>
      </c>
      <c r="D54">
        <v>4.3250000000000002</v>
      </c>
      <c r="E54">
        <v>0.60799999999999998</v>
      </c>
      <c r="H54">
        <v>29.143999999999998</v>
      </c>
      <c r="I54">
        <v>5.94</v>
      </c>
      <c r="J54">
        <v>4.3250000000000002</v>
      </c>
      <c r="K54">
        <v>0.60799999999999998</v>
      </c>
    </row>
    <row r="55" spans="1:11" x14ac:dyDescent="0.25">
      <c r="B55">
        <v>132.988</v>
      </c>
      <c r="C55">
        <v>4.9329999999999998</v>
      </c>
      <c r="D55">
        <v>13.407999999999999</v>
      </c>
      <c r="E55">
        <v>3.5000000000000003E-2</v>
      </c>
      <c r="H55">
        <v>132.988</v>
      </c>
      <c r="I55">
        <v>4.9329999999999998</v>
      </c>
      <c r="J55">
        <v>13.407999999999999</v>
      </c>
      <c r="K55">
        <v>3.5000000000000003E-2</v>
      </c>
    </row>
    <row r="56" spans="1:11" x14ac:dyDescent="0.25">
      <c r="B56">
        <v>198.79599999999999</v>
      </c>
      <c r="C56">
        <v>2.7090000000000001</v>
      </c>
      <c r="D56">
        <v>12.122999999999999</v>
      </c>
      <c r="E56">
        <v>0.156</v>
      </c>
      <c r="I56">
        <v>2.7090000000000001</v>
      </c>
      <c r="J56">
        <v>12.122999999999999</v>
      </c>
      <c r="K56">
        <v>0.156</v>
      </c>
    </row>
    <row r="57" spans="1:11" x14ac:dyDescent="0.25">
      <c r="A57" t="s">
        <v>6</v>
      </c>
      <c r="B57">
        <v>10.334</v>
      </c>
      <c r="C57">
        <v>9.6050000000000004</v>
      </c>
      <c r="D57">
        <v>2.4660000000000002</v>
      </c>
      <c r="E57">
        <v>1.0589999999999999</v>
      </c>
      <c r="G57" t="s">
        <v>6</v>
      </c>
      <c r="H57">
        <v>10.334</v>
      </c>
      <c r="I57">
        <v>9.6050000000000004</v>
      </c>
      <c r="J57">
        <v>2.4660000000000002</v>
      </c>
      <c r="K57">
        <v>1.0589999999999999</v>
      </c>
    </row>
    <row r="58" spans="1:11" x14ac:dyDescent="0.25">
      <c r="B58">
        <v>9.5180000000000007</v>
      </c>
      <c r="C58">
        <v>5.9569999999999999</v>
      </c>
      <c r="D58">
        <v>1.8240000000000001</v>
      </c>
      <c r="E58">
        <v>1.3720000000000001</v>
      </c>
      <c r="H58">
        <v>9.5180000000000007</v>
      </c>
      <c r="I58">
        <v>5.9569999999999999</v>
      </c>
      <c r="J58">
        <v>1.8240000000000001</v>
      </c>
      <c r="K58">
        <v>1.3720000000000001</v>
      </c>
    </row>
    <row r="59" spans="1:11" x14ac:dyDescent="0.25">
      <c r="B59">
        <v>10.404</v>
      </c>
      <c r="C59">
        <v>3.89</v>
      </c>
      <c r="D59">
        <v>1.216</v>
      </c>
      <c r="E59">
        <v>1.129</v>
      </c>
      <c r="H59">
        <v>10.404</v>
      </c>
      <c r="I59">
        <v>3.89</v>
      </c>
      <c r="J59">
        <v>1.216</v>
      </c>
      <c r="K59">
        <v>1.129</v>
      </c>
    </row>
    <row r="60" spans="1:11" x14ac:dyDescent="0.25">
      <c r="B60">
        <v>5.5579999999999998</v>
      </c>
      <c r="C60">
        <v>7.4340000000000002</v>
      </c>
      <c r="D60">
        <v>8.6999999999999994E-2</v>
      </c>
      <c r="E60">
        <v>1.0069999999999999</v>
      </c>
      <c r="H60">
        <v>5.5579999999999998</v>
      </c>
      <c r="I60">
        <v>7.4340000000000002</v>
      </c>
      <c r="J60">
        <v>8.6999999999999994E-2</v>
      </c>
      <c r="K60">
        <v>1.0069999999999999</v>
      </c>
    </row>
    <row r="61" spans="1:11" x14ac:dyDescent="0.25">
      <c r="B61">
        <v>4.9850000000000003</v>
      </c>
      <c r="C61">
        <v>5.1929999999999996</v>
      </c>
      <c r="D61">
        <v>0.41699999999999998</v>
      </c>
      <c r="E61">
        <v>1.1459999999999999</v>
      </c>
      <c r="H61">
        <v>4.9850000000000003</v>
      </c>
      <c r="I61">
        <v>5.1929999999999996</v>
      </c>
      <c r="J61">
        <v>0.41699999999999998</v>
      </c>
      <c r="K61">
        <v>1.1459999999999999</v>
      </c>
    </row>
    <row r="62" spans="1:11" x14ac:dyDescent="0.25">
      <c r="A62">
        <v>2</v>
      </c>
      <c r="B62">
        <v>63.463000000000001</v>
      </c>
      <c r="C62">
        <v>3.4910000000000001</v>
      </c>
      <c r="D62">
        <v>5.4359999999999999</v>
      </c>
      <c r="E62">
        <v>1.1639999999999999</v>
      </c>
      <c r="G62">
        <v>2</v>
      </c>
      <c r="H62">
        <v>63.463000000000001</v>
      </c>
      <c r="I62">
        <v>3.4910000000000001</v>
      </c>
      <c r="J62">
        <v>5.4359999999999999</v>
      </c>
      <c r="K62">
        <v>1.1639999999999999</v>
      </c>
    </row>
    <row r="63" spans="1:11" x14ac:dyDescent="0.25">
      <c r="B63">
        <v>4.55</v>
      </c>
      <c r="C63">
        <v>7.19</v>
      </c>
      <c r="D63">
        <v>1.7190000000000001</v>
      </c>
      <c r="E63">
        <v>4.3769999999999998</v>
      </c>
      <c r="H63">
        <v>4.55</v>
      </c>
      <c r="I63">
        <v>7.19</v>
      </c>
      <c r="J63">
        <v>1.7190000000000001</v>
      </c>
      <c r="K63">
        <v>4.3769999999999998</v>
      </c>
    </row>
    <row r="64" spans="1:11" x14ac:dyDescent="0.25">
      <c r="B64">
        <v>11.446</v>
      </c>
      <c r="C64">
        <v>4.4290000000000003</v>
      </c>
      <c r="D64">
        <v>1.216</v>
      </c>
      <c r="E64">
        <v>0.99</v>
      </c>
      <c r="H64">
        <v>11.446</v>
      </c>
      <c r="I64">
        <v>4.4290000000000003</v>
      </c>
      <c r="J64">
        <v>1.216</v>
      </c>
      <c r="K64">
        <v>0.99</v>
      </c>
    </row>
    <row r="65" spans="1:11" x14ac:dyDescent="0.25">
      <c r="B65">
        <v>5.0540000000000003</v>
      </c>
      <c r="C65">
        <v>2.4660000000000002</v>
      </c>
      <c r="D65">
        <v>2.2229999999999999</v>
      </c>
      <c r="E65">
        <v>0.78200000000000003</v>
      </c>
      <c r="H65">
        <v>5.0540000000000003</v>
      </c>
      <c r="I65">
        <v>2.4660000000000002</v>
      </c>
      <c r="J65">
        <v>2.2229999999999999</v>
      </c>
      <c r="K65">
        <v>0.78200000000000003</v>
      </c>
    </row>
    <row r="66" spans="1:11" x14ac:dyDescent="0.25">
      <c r="B66">
        <v>5.6449999999999996</v>
      </c>
      <c r="C66">
        <v>1.893</v>
      </c>
      <c r="D66">
        <v>2.3450000000000002</v>
      </c>
      <c r="E66">
        <v>0.97299999999999998</v>
      </c>
      <c r="H66">
        <v>5.6449999999999996</v>
      </c>
      <c r="I66">
        <v>1.893</v>
      </c>
      <c r="J66">
        <v>2.3450000000000002</v>
      </c>
      <c r="K66">
        <v>0.97299999999999998</v>
      </c>
    </row>
    <row r="67" spans="1:11" x14ac:dyDescent="0.25">
      <c r="A67">
        <v>3</v>
      </c>
      <c r="B67">
        <v>11.792999999999999</v>
      </c>
      <c r="C67">
        <v>2.2400000000000002</v>
      </c>
      <c r="D67">
        <v>5.1999999999999998E-2</v>
      </c>
      <c r="E67">
        <v>0.53800000000000003</v>
      </c>
      <c r="G67">
        <v>3</v>
      </c>
      <c r="H67">
        <v>11.792999999999999</v>
      </c>
      <c r="I67">
        <v>2.2400000000000002</v>
      </c>
      <c r="J67">
        <v>5.1999999999999998E-2</v>
      </c>
      <c r="K67">
        <v>0.53800000000000003</v>
      </c>
    </row>
    <row r="68" spans="1:11" x14ac:dyDescent="0.25">
      <c r="B68">
        <v>5.367</v>
      </c>
      <c r="C68">
        <v>7.2080000000000002</v>
      </c>
      <c r="D68">
        <v>2.9</v>
      </c>
      <c r="E68">
        <v>3.3690000000000002</v>
      </c>
      <c r="H68">
        <v>5.367</v>
      </c>
      <c r="I68">
        <v>7.2080000000000002</v>
      </c>
      <c r="J68">
        <v>2.9</v>
      </c>
      <c r="K68">
        <v>3.3690000000000002</v>
      </c>
    </row>
    <row r="69" spans="1:11" x14ac:dyDescent="0.25">
      <c r="B69">
        <v>5.94</v>
      </c>
      <c r="C69">
        <v>4.1859999999999999</v>
      </c>
      <c r="D69">
        <v>0.625</v>
      </c>
      <c r="E69">
        <v>0.625</v>
      </c>
      <c r="H69">
        <v>5.94</v>
      </c>
      <c r="I69">
        <v>4.1859999999999999</v>
      </c>
      <c r="J69">
        <v>0.625</v>
      </c>
      <c r="K69">
        <v>0.625</v>
      </c>
    </row>
    <row r="70" spans="1:11" x14ac:dyDescent="0.25">
      <c r="B70">
        <v>2.379</v>
      </c>
      <c r="C70">
        <v>6.5129999999999999</v>
      </c>
      <c r="D70">
        <v>0.39900000000000002</v>
      </c>
      <c r="E70">
        <v>3.3170000000000002</v>
      </c>
      <c r="H70">
        <v>2.379</v>
      </c>
      <c r="I70">
        <v>6.5129999999999999</v>
      </c>
      <c r="J70">
        <v>0.39900000000000002</v>
      </c>
      <c r="K70">
        <v>3.3170000000000002</v>
      </c>
    </row>
    <row r="71" spans="1:11" x14ac:dyDescent="0.25">
      <c r="B71">
        <v>6.0789999999999997</v>
      </c>
      <c r="C71">
        <v>7.069</v>
      </c>
      <c r="D71">
        <v>0.60799999999999998</v>
      </c>
      <c r="E71">
        <v>3.2130000000000001</v>
      </c>
      <c r="H71">
        <v>6.0789999999999997</v>
      </c>
      <c r="I71">
        <v>7.069</v>
      </c>
      <c r="J71">
        <v>0.60799999999999998</v>
      </c>
      <c r="K71">
        <v>3.2130000000000001</v>
      </c>
    </row>
    <row r="72" spans="1:11" x14ac:dyDescent="0.25">
      <c r="A72">
        <v>4</v>
      </c>
      <c r="B72">
        <v>24.957999999999998</v>
      </c>
      <c r="C72">
        <v>7.52</v>
      </c>
      <c r="D72">
        <v>10.629</v>
      </c>
      <c r="E72">
        <v>5.1059999999999999</v>
      </c>
      <c r="G72">
        <v>4</v>
      </c>
      <c r="H72">
        <v>24.957999999999998</v>
      </c>
      <c r="I72">
        <v>7.52</v>
      </c>
      <c r="J72">
        <v>10.629</v>
      </c>
      <c r="K72">
        <v>5.1059999999999999</v>
      </c>
    </row>
    <row r="73" spans="1:11" x14ac:dyDescent="0.25">
      <c r="B73">
        <v>7.8159999999999998</v>
      </c>
      <c r="C73">
        <v>4.4809999999999999</v>
      </c>
      <c r="D73">
        <v>4.0289999999999999</v>
      </c>
      <c r="E73">
        <v>2.3969999999999998</v>
      </c>
      <c r="H73">
        <v>7.8159999999999998</v>
      </c>
      <c r="I73">
        <v>4.4809999999999999</v>
      </c>
      <c r="J73">
        <v>4.0289999999999999</v>
      </c>
      <c r="K73">
        <v>2.3969999999999998</v>
      </c>
    </row>
    <row r="74" spans="1:11" x14ac:dyDescent="0.25">
      <c r="B74">
        <v>4.1159999999999997</v>
      </c>
      <c r="C74">
        <v>16.568999999999999</v>
      </c>
      <c r="D74">
        <v>2.5880000000000001</v>
      </c>
      <c r="E74">
        <v>3.6819999999999999</v>
      </c>
      <c r="H74">
        <v>4.1159999999999997</v>
      </c>
      <c r="I74">
        <v>16.568999999999999</v>
      </c>
      <c r="J74">
        <v>2.5880000000000001</v>
      </c>
      <c r="K74">
        <v>3.6819999999999999</v>
      </c>
    </row>
    <row r="75" spans="1:11" x14ac:dyDescent="0.25">
      <c r="B75">
        <v>14.259</v>
      </c>
      <c r="C75">
        <v>7.7809999999999997</v>
      </c>
      <c r="D75">
        <v>14.606999999999999</v>
      </c>
      <c r="E75">
        <v>2.536</v>
      </c>
      <c r="H75">
        <v>14.259</v>
      </c>
      <c r="I75">
        <v>7.7809999999999997</v>
      </c>
      <c r="J75">
        <v>14.606999999999999</v>
      </c>
      <c r="K75">
        <v>2.536</v>
      </c>
    </row>
    <row r="76" spans="1:11" x14ac:dyDescent="0.25">
      <c r="B76">
        <v>7.59</v>
      </c>
      <c r="C76">
        <v>3.56</v>
      </c>
      <c r="D76">
        <v>3.89</v>
      </c>
      <c r="E76">
        <v>1.9450000000000001</v>
      </c>
      <c r="H76">
        <v>7.59</v>
      </c>
      <c r="I76">
        <v>3.56</v>
      </c>
      <c r="J76">
        <v>3.89</v>
      </c>
      <c r="K76">
        <v>1.9450000000000001</v>
      </c>
    </row>
    <row r="77" spans="1:11" x14ac:dyDescent="0.25">
      <c r="A77">
        <v>5</v>
      </c>
      <c r="B77">
        <v>2.032</v>
      </c>
      <c r="C77">
        <v>9.0489999999999995</v>
      </c>
      <c r="D77">
        <v>0.122</v>
      </c>
      <c r="E77">
        <v>4.6029999999999998</v>
      </c>
      <c r="G77">
        <v>5</v>
      </c>
      <c r="H77">
        <v>2.032</v>
      </c>
      <c r="I77">
        <v>9.0489999999999995</v>
      </c>
      <c r="J77">
        <v>0.122</v>
      </c>
      <c r="K77">
        <v>4.6029999999999998</v>
      </c>
    </row>
    <row r="78" spans="1:11" x14ac:dyDescent="0.25">
      <c r="B78">
        <v>1.528</v>
      </c>
      <c r="C78">
        <v>0.60799999999999998</v>
      </c>
      <c r="D78">
        <v>0.122</v>
      </c>
      <c r="E78">
        <v>6.9000000000000006E-2</v>
      </c>
      <c r="H78">
        <v>1.528</v>
      </c>
      <c r="I78">
        <v>0.60799999999999998</v>
      </c>
      <c r="J78">
        <v>0.122</v>
      </c>
      <c r="K78">
        <v>6.9000000000000006E-2</v>
      </c>
    </row>
    <row r="79" spans="1:11" x14ac:dyDescent="0.25">
      <c r="B79">
        <v>1.65</v>
      </c>
      <c r="C79">
        <v>0.104</v>
      </c>
      <c r="D79">
        <v>0.45200000000000001</v>
      </c>
      <c r="E79">
        <v>3.5000000000000003E-2</v>
      </c>
      <c r="H79">
        <v>1.65</v>
      </c>
      <c r="I79">
        <v>0.104</v>
      </c>
      <c r="J79">
        <v>0.45200000000000001</v>
      </c>
      <c r="K79">
        <v>3.5000000000000003E-2</v>
      </c>
    </row>
    <row r="80" spans="1:11" x14ac:dyDescent="0.25">
      <c r="B80">
        <v>3.9249999999999998</v>
      </c>
      <c r="C80">
        <v>0.46899999999999997</v>
      </c>
      <c r="D80">
        <v>1.581</v>
      </c>
      <c r="E80">
        <v>0.20799999999999999</v>
      </c>
      <c r="H80">
        <v>3.9249999999999998</v>
      </c>
      <c r="I80">
        <v>0.46899999999999997</v>
      </c>
      <c r="J80">
        <v>1.581</v>
      </c>
      <c r="K80">
        <v>0.20799999999999999</v>
      </c>
    </row>
    <row r="81" spans="1:11" x14ac:dyDescent="0.25">
      <c r="B81">
        <v>5.28</v>
      </c>
      <c r="C81">
        <v>5.5750000000000002</v>
      </c>
      <c r="D81">
        <v>1.65</v>
      </c>
      <c r="E81">
        <v>2.2930000000000001</v>
      </c>
      <c r="H81">
        <v>5.28</v>
      </c>
      <c r="I81">
        <v>5.5750000000000002</v>
      </c>
      <c r="J81">
        <v>1.65</v>
      </c>
      <c r="K81">
        <v>2.2930000000000001</v>
      </c>
    </row>
    <row r="86" spans="1:11" ht="15.75" thickBot="1" x14ac:dyDescent="0.3">
      <c r="B86" s="3"/>
      <c r="C86" s="3"/>
      <c r="D86" s="3"/>
      <c r="E86" s="3"/>
      <c r="H86" s="3"/>
      <c r="I86" s="3"/>
      <c r="J86" s="3"/>
      <c r="K86" s="3"/>
    </row>
    <row r="87" spans="1:11" x14ac:dyDescent="0.25">
      <c r="A87" t="s">
        <v>7</v>
      </c>
      <c r="B87">
        <f>AVERAGE(B7:B86)</f>
        <v>21.46873972602739</v>
      </c>
      <c r="C87">
        <f t="shared" ref="C87:E87" si="0">AVERAGE(C7:C86)</f>
        <v>22.971614285714288</v>
      </c>
      <c r="D87">
        <f t="shared" si="0"/>
        <v>6.1064520547945245</v>
      </c>
      <c r="E87">
        <f t="shared" si="0"/>
        <v>6.8931428571428626</v>
      </c>
      <c r="H87">
        <f>AVERAGE(H7:H86)</f>
        <v>16.989267605633795</v>
      </c>
      <c r="I87">
        <f t="shared" ref="I87:K87" si="1">AVERAGE(I7:I86)</f>
        <v>16.050235294117641</v>
      </c>
      <c r="J87">
        <f t="shared" si="1"/>
        <v>3.9569999999999999</v>
      </c>
      <c r="K87">
        <f t="shared" si="1"/>
        <v>3.2825522388059705</v>
      </c>
    </row>
    <row r="88" spans="1:11" x14ac:dyDescent="0.25">
      <c r="A88" t="s">
        <v>8</v>
      </c>
      <c r="B88">
        <f>_xlfn.STDEV.P(B7:B85)</f>
        <v>37.105835106250588</v>
      </c>
      <c r="C88">
        <f t="shared" ref="C88:E88" si="2">_xlfn.STDEV.P(C7:C85)</f>
        <v>46.801472106668008</v>
      </c>
      <c r="D88">
        <f t="shared" si="2"/>
        <v>14.923493609338774</v>
      </c>
      <c r="E88">
        <f t="shared" si="2"/>
        <v>18.921632754439493</v>
      </c>
      <c r="H88">
        <f>_xlfn.STDEV.P(H7:H85)</f>
        <v>25.957477309640471</v>
      </c>
      <c r="I88">
        <f t="shared" ref="I88:K88" si="3">_xlfn.STDEV.P(I7:I85)</f>
        <v>22.53672519278755</v>
      </c>
      <c r="J88">
        <f t="shared" si="3"/>
        <v>7.3981592324151171</v>
      </c>
      <c r="K88">
        <f t="shared" si="3"/>
        <v>7.4977406473173822</v>
      </c>
    </row>
    <row r="89" spans="1:11" x14ac:dyDescent="0.25">
      <c r="A89" t="s">
        <v>9</v>
      </c>
      <c r="B89">
        <f>COUNT(B7:B85)</f>
        <v>73</v>
      </c>
      <c r="C89">
        <f t="shared" ref="C89:E89" si="4">COUNT(C7:C85)</f>
        <v>70</v>
      </c>
      <c r="D89">
        <f t="shared" si="4"/>
        <v>73</v>
      </c>
      <c r="E89">
        <f t="shared" si="4"/>
        <v>70</v>
      </c>
      <c r="H89">
        <f>COUNT(H7:H85)</f>
        <v>71</v>
      </c>
      <c r="I89">
        <f t="shared" ref="I89:K89" si="5">COUNT(I7:I85)</f>
        <v>68</v>
      </c>
      <c r="J89">
        <f t="shared" si="5"/>
        <v>71</v>
      </c>
      <c r="K89">
        <f t="shared" si="5"/>
        <v>67</v>
      </c>
    </row>
    <row r="90" spans="1:11" x14ac:dyDescent="0.25">
      <c r="A90" t="s">
        <v>10</v>
      </c>
      <c r="B90">
        <f>B88/(SQRT(B89))</f>
        <v>4.3429095085060245</v>
      </c>
      <c r="C90">
        <f t="shared" ref="C90:E90" si="6">C88/(SQRT(C89))</f>
        <v>5.5938458420855213</v>
      </c>
      <c r="D90">
        <f t="shared" si="6"/>
        <v>1.7466628122111334</v>
      </c>
      <c r="E90">
        <f t="shared" si="6"/>
        <v>2.2615676803424827</v>
      </c>
      <c r="H90">
        <f>H88/(SQRT(H89))</f>
        <v>3.080585796406444</v>
      </c>
      <c r="I90">
        <f t="shared" ref="I90:K90" si="7">I88/(SQRT(I89))</f>
        <v>2.7329793654524002</v>
      </c>
      <c r="J90">
        <f t="shared" si="7"/>
        <v>0.8779999681427777</v>
      </c>
      <c r="K90">
        <f t="shared" si="7"/>
        <v>0.91599480881044881</v>
      </c>
    </row>
    <row r="92" spans="1:11" x14ac:dyDescent="0.25">
      <c r="A92" t="s">
        <v>11</v>
      </c>
      <c r="B92">
        <f>B88*3</f>
        <v>111.31750531875176</v>
      </c>
      <c r="C92">
        <f t="shared" ref="C92:E92" si="8">C88*3</f>
        <v>140.40441632000403</v>
      </c>
      <c r="D92">
        <f t="shared" si="8"/>
        <v>44.770480828016318</v>
      </c>
      <c r="E92">
        <f t="shared" si="8"/>
        <v>56.764898263318479</v>
      </c>
      <c r="H92">
        <f>H88*3</f>
        <v>77.872431928921415</v>
      </c>
      <c r="I92">
        <f t="shared" ref="I92:K92" si="9">I88*3</f>
        <v>67.610175578362657</v>
      </c>
      <c r="J92">
        <f t="shared" si="9"/>
        <v>22.19447769724535</v>
      </c>
      <c r="K92">
        <f t="shared" si="9"/>
        <v>22.493221941952147</v>
      </c>
    </row>
    <row r="93" spans="1:11" x14ac:dyDescent="0.25">
      <c r="A93" t="s">
        <v>12</v>
      </c>
      <c r="B93">
        <f t="shared" ref="B93:D93" si="10">B92+B87</f>
        <v>132.78624504477915</v>
      </c>
      <c r="C93">
        <f t="shared" si="10"/>
        <v>163.37603060571831</v>
      </c>
      <c r="D93">
        <f t="shared" si="10"/>
        <v>50.876932882810841</v>
      </c>
      <c r="E93">
        <f>E92+E87</f>
        <v>63.658041120461341</v>
      </c>
      <c r="H93">
        <f t="shared" ref="H93:J93" si="11">H92+H87</f>
        <v>94.861699534555214</v>
      </c>
      <c r="I93">
        <f t="shared" si="11"/>
        <v>83.660410872480298</v>
      </c>
      <c r="J93">
        <f t="shared" si="11"/>
        <v>26.151477697245351</v>
      </c>
      <c r="K93">
        <f>K92+K87</f>
        <v>25.775774180758116</v>
      </c>
    </row>
    <row r="95" spans="1:11" x14ac:dyDescent="0.25">
      <c r="A95" t="s">
        <v>13</v>
      </c>
      <c r="C95">
        <f t="shared" ref="C95:E95" si="12">C87/B87</f>
        <v>1.0700029241988949</v>
      </c>
      <c r="E95">
        <f t="shared" si="12"/>
        <v>1.1288294406128452</v>
      </c>
      <c r="I95">
        <f>I87/H87</f>
        <v>0.94472791097805986</v>
      </c>
      <c r="K95">
        <f t="shared" ref="K95" si="13">K87/J87</f>
        <v>0.82955578438361655</v>
      </c>
    </row>
    <row r="96" spans="1:11" x14ac:dyDescent="0.25">
      <c r="A96" t="s">
        <v>14</v>
      </c>
      <c r="C96">
        <f t="shared" ref="C96:E96" si="14">C95*(SQRT(((C88/C87)^2)+((B88/B87)^2)))</f>
        <v>2.8587483220177186</v>
      </c>
      <c r="E96">
        <f t="shared" si="14"/>
        <v>4.1487492314648913</v>
      </c>
      <c r="I96">
        <f>I95*(SQRT(((I88/I87)^2)+((H88/H87)^2)))</f>
        <v>1.9603962436613884</v>
      </c>
      <c r="K96">
        <f t="shared" ref="K96" si="15">K95*(SQRT(((K88/K87)^2)+((J88/J87)^2)))</f>
        <v>2.4486300952544569</v>
      </c>
    </row>
    <row r="97" spans="1:11" x14ac:dyDescent="0.25">
      <c r="A97" t="s">
        <v>15</v>
      </c>
      <c r="C97">
        <f t="shared" ref="C97:E97" si="16">C96/(SQRT(C89))</f>
        <v>0.34168577813622691</v>
      </c>
      <c r="E97">
        <f t="shared" si="16"/>
        <v>0.4958703774400916</v>
      </c>
      <c r="I97">
        <f>I96/(SQRT(I89))</f>
        <v>0.23773296413764708</v>
      </c>
      <c r="K97">
        <f t="shared" ref="K97" si="17">K96/(SQRT(K89))</f>
        <v>0.29914777817136373</v>
      </c>
    </row>
  </sheetData>
  <mergeCells count="4">
    <mergeCell ref="B5:C5"/>
    <mergeCell ref="H5:I5"/>
    <mergeCell ref="D5:E5"/>
    <mergeCell ref="J5:K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18F5A-78BF-4C27-A808-B80FEC48ECF4}">
  <dimension ref="A1:Q97"/>
  <sheetViews>
    <sheetView tabSelected="1" workbookViewId="0">
      <selection activeCell="N5" sqref="N5"/>
    </sheetView>
  </sheetViews>
  <sheetFormatPr defaultRowHeight="15" x14ac:dyDescent="0.25"/>
  <cols>
    <col min="1" max="1" width="16.140625" bestFit="1" customWidth="1"/>
    <col min="13" max="13" width="35.85546875" bestFit="1" customWidth="1"/>
    <col min="14" max="14" width="16.7109375" bestFit="1" customWidth="1"/>
    <col min="16" max="16" width="35.85546875" bestFit="1" customWidth="1"/>
    <col min="17" max="17" width="16.7109375" bestFit="1" customWidth="1"/>
  </cols>
  <sheetData>
    <row r="1" spans="1:17" x14ac:dyDescent="0.25">
      <c r="A1" s="9" t="s">
        <v>56</v>
      </c>
    </row>
    <row r="3" spans="1:17" x14ac:dyDescent="0.25">
      <c r="A3" t="s">
        <v>62</v>
      </c>
    </row>
    <row r="4" spans="1:17" x14ac:dyDescent="0.25">
      <c r="B4" s="1" t="s">
        <v>0</v>
      </c>
      <c r="C4" s="1"/>
      <c r="D4" s="1"/>
      <c r="E4" s="1"/>
      <c r="H4" t="s">
        <v>16</v>
      </c>
    </row>
    <row r="5" spans="1:17" x14ac:dyDescent="0.25">
      <c r="B5" s="6" t="s">
        <v>1</v>
      </c>
      <c r="C5" s="6"/>
      <c r="D5" s="6" t="s">
        <v>42</v>
      </c>
      <c r="E5" s="6"/>
      <c r="H5" s="6" t="s">
        <v>1</v>
      </c>
      <c r="I5" s="6"/>
      <c r="J5" s="6" t="s">
        <v>42</v>
      </c>
      <c r="K5" s="6"/>
      <c r="M5" s="5" t="s">
        <v>17</v>
      </c>
      <c r="N5" s="4" t="s">
        <v>57</v>
      </c>
      <c r="P5" s="5" t="s">
        <v>17</v>
      </c>
      <c r="Q5" s="4" t="s">
        <v>63</v>
      </c>
    </row>
    <row r="6" spans="1:17" x14ac:dyDescent="0.25">
      <c r="B6" s="2" t="s">
        <v>2</v>
      </c>
      <c r="C6" s="2" t="s">
        <v>3</v>
      </c>
      <c r="D6" s="2" t="s">
        <v>2</v>
      </c>
      <c r="E6" s="2" t="s">
        <v>3</v>
      </c>
      <c r="H6" s="2" t="s">
        <v>2</v>
      </c>
      <c r="I6" s="2" t="s">
        <v>3</v>
      </c>
      <c r="J6" s="2" t="s">
        <v>2</v>
      </c>
      <c r="K6" s="2" t="s">
        <v>3</v>
      </c>
      <c r="M6" s="5"/>
      <c r="N6" s="4"/>
      <c r="P6" s="5"/>
      <c r="Q6" s="4"/>
    </row>
    <row r="7" spans="1:17" x14ac:dyDescent="0.25">
      <c r="A7" t="s">
        <v>4</v>
      </c>
      <c r="B7">
        <v>13.391</v>
      </c>
      <c r="C7">
        <v>24.472000000000001</v>
      </c>
      <c r="D7">
        <v>0.55600000000000005</v>
      </c>
      <c r="E7">
        <v>3.5000000000000003E-2</v>
      </c>
      <c r="G7" t="s">
        <v>4</v>
      </c>
      <c r="H7">
        <v>13.391</v>
      </c>
      <c r="I7">
        <v>24.472000000000001</v>
      </c>
      <c r="J7">
        <v>0.55600000000000005</v>
      </c>
      <c r="K7">
        <v>3.5000000000000003E-2</v>
      </c>
      <c r="M7" s="5" t="s">
        <v>18</v>
      </c>
      <c r="N7" s="4" t="s">
        <v>3</v>
      </c>
      <c r="P7" s="5" t="s">
        <v>18</v>
      </c>
      <c r="Q7" s="4" t="s">
        <v>3</v>
      </c>
    </row>
    <row r="8" spans="1:17" x14ac:dyDescent="0.25">
      <c r="B8">
        <v>8.6489999999999991</v>
      </c>
      <c r="C8">
        <v>31.992000000000001</v>
      </c>
      <c r="D8">
        <v>0.53800000000000003</v>
      </c>
      <c r="E8">
        <v>0</v>
      </c>
      <c r="H8">
        <v>8.6489999999999991</v>
      </c>
      <c r="I8">
        <v>31.992000000000001</v>
      </c>
      <c r="J8">
        <v>0.53800000000000003</v>
      </c>
      <c r="K8">
        <v>0</v>
      </c>
      <c r="M8" s="5" t="s">
        <v>19</v>
      </c>
      <c r="N8" s="4" t="s">
        <v>19</v>
      </c>
      <c r="P8" s="5" t="s">
        <v>19</v>
      </c>
      <c r="Q8" s="4" t="s">
        <v>19</v>
      </c>
    </row>
    <row r="9" spans="1:17" x14ac:dyDescent="0.25">
      <c r="B9">
        <v>11.845000000000001</v>
      </c>
      <c r="C9">
        <v>68.447999999999993</v>
      </c>
      <c r="D9">
        <v>0.434</v>
      </c>
      <c r="E9">
        <v>1.1120000000000001</v>
      </c>
      <c r="H9">
        <v>11.845000000000001</v>
      </c>
      <c r="J9">
        <v>0.434</v>
      </c>
      <c r="K9">
        <v>1.1120000000000001</v>
      </c>
      <c r="M9" s="5" t="s">
        <v>20</v>
      </c>
      <c r="N9" s="4" t="s">
        <v>2</v>
      </c>
      <c r="P9" s="5" t="s">
        <v>20</v>
      </c>
      <c r="Q9" s="4" t="s">
        <v>2</v>
      </c>
    </row>
    <row r="10" spans="1:17" x14ac:dyDescent="0.25">
      <c r="B10">
        <v>16.760000000000002</v>
      </c>
      <c r="C10">
        <v>23.395</v>
      </c>
      <c r="D10">
        <v>0.36499999999999999</v>
      </c>
      <c r="E10">
        <v>0</v>
      </c>
      <c r="H10">
        <v>16.760000000000002</v>
      </c>
      <c r="I10">
        <v>23.395</v>
      </c>
      <c r="J10">
        <v>0.36499999999999999</v>
      </c>
      <c r="K10">
        <v>0</v>
      </c>
      <c r="M10" s="5"/>
      <c r="N10" s="4"/>
      <c r="P10" s="5"/>
      <c r="Q10" s="4"/>
    </row>
    <row r="11" spans="1:17" x14ac:dyDescent="0.25">
      <c r="B11">
        <v>13.46</v>
      </c>
      <c r="C11">
        <v>34.18</v>
      </c>
      <c r="D11">
        <v>0.38200000000000001</v>
      </c>
      <c r="E11">
        <v>0</v>
      </c>
      <c r="H11">
        <v>13.46</v>
      </c>
      <c r="I11">
        <v>34.18</v>
      </c>
      <c r="J11">
        <v>0.38200000000000001</v>
      </c>
      <c r="K11">
        <v>0</v>
      </c>
      <c r="M11" s="5" t="s">
        <v>21</v>
      </c>
      <c r="N11" s="4"/>
      <c r="P11" s="5" t="s">
        <v>21</v>
      </c>
      <c r="Q11" s="4"/>
    </row>
    <row r="12" spans="1:17" x14ac:dyDescent="0.25">
      <c r="A12">
        <v>2</v>
      </c>
      <c r="B12">
        <v>4.9329999999999998</v>
      </c>
      <c r="C12">
        <v>6.4260000000000002</v>
      </c>
      <c r="D12">
        <v>1.8240000000000001</v>
      </c>
      <c r="E12">
        <v>2.8479999999999999</v>
      </c>
      <c r="G12">
        <v>2</v>
      </c>
      <c r="H12">
        <v>4.9329999999999998</v>
      </c>
      <c r="I12">
        <v>6.4260000000000002</v>
      </c>
      <c r="J12">
        <v>1.8240000000000001</v>
      </c>
      <c r="M12" s="5" t="s">
        <v>22</v>
      </c>
      <c r="N12" s="4">
        <v>0.18</v>
      </c>
      <c r="P12" s="5" t="s">
        <v>22</v>
      </c>
      <c r="Q12" s="4">
        <v>6.59E-2</v>
      </c>
    </row>
    <row r="13" spans="1:17" x14ac:dyDescent="0.25">
      <c r="B13">
        <v>5.0709999999999997</v>
      </c>
      <c r="C13">
        <v>38.158000000000001</v>
      </c>
      <c r="D13">
        <v>3.5000000000000003E-2</v>
      </c>
      <c r="E13">
        <v>1.9970000000000001</v>
      </c>
      <c r="H13">
        <v>5.0709999999999997</v>
      </c>
      <c r="I13">
        <v>38.158000000000001</v>
      </c>
      <c r="J13">
        <v>3.5000000000000003E-2</v>
      </c>
      <c r="K13">
        <v>1.9970000000000001</v>
      </c>
      <c r="M13" s="5" t="s">
        <v>23</v>
      </c>
      <c r="N13" s="4" t="s">
        <v>45</v>
      </c>
      <c r="P13" s="5" t="s">
        <v>23</v>
      </c>
      <c r="Q13" s="4" t="s">
        <v>45</v>
      </c>
    </row>
    <row r="14" spans="1:17" x14ac:dyDescent="0.25">
      <c r="B14">
        <v>8.6150000000000002</v>
      </c>
      <c r="C14">
        <v>45.643000000000001</v>
      </c>
      <c r="D14">
        <v>0.24299999999999999</v>
      </c>
      <c r="E14">
        <v>0.59099999999999997</v>
      </c>
      <c r="H14">
        <v>8.6150000000000002</v>
      </c>
      <c r="I14">
        <v>45.643000000000001</v>
      </c>
      <c r="J14">
        <v>0.24299999999999999</v>
      </c>
      <c r="K14">
        <v>0.59099999999999997</v>
      </c>
      <c r="M14" s="5" t="s">
        <v>24</v>
      </c>
      <c r="N14" s="4" t="s">
        <v>46</v>
      </c>
      <c r="P14" s="5" t="s">
        <v>24</v>
      </c>
      <c r="Q14" s="4" t="s">
        <v>46</v>
      </c>
    </row>
    <row r="15" spans="1:17" x14ac:dyDescent="0.25">
      <c r="B15">
        <v>6.6</v>
      </c>
      <c r="C15">
        <v>35.917000000000002</v>
      </c>
      <c r="D15">
        <v>0.13900000000000001</v>
      </c>
      <c r="E15">
        <v>1.181</v>
      </c>
      <c r="H15">
        <v>6.6</v>
      </c>
      <c r="I15">
        <v>35.917000000000002</v>
      </c>
      <c r="J15">
        <v>0.13900000000000001</v>
      </c>
      <c r="K15">
        <v>1.181</v>
      </c>
      <c r="M15" s="5" t="s">
        <v>26</v>
      </c>
      <c r="N15" s="4" t="s">
        <v>27</v>
      </c>
      <c r="P15" s="5" t="s">
        <v>26</v>
      </c>
      <c r="Q15" s="4" t="s">
        <v>27</v>
      </c>
    </row>
    <row r="16" spans="1:17" x14ac:dyDescent="0.25">
      <c r="B16">
        <v>6.6349999999999998</v>
      </c>
      <c r="C16">
        <v>16.343</v>
      </c>
      <c r="D16">
        <v>0.26100000000000001</v>
      </c>
      <c r="E16">
        <v>0.59099999999999997</v>
      </c>
      <c r="H16">
        <v>6.6349999999999998</v>
      </c>
      <c r="I16">
        <v>16.343</v>
      </c>
      <c r="J16">
        <v>0.26100000000000001</v>
      </c>
      <c r="K16">
        <v>0.59099999999999997</v>
      </c>
      <c r="M16" s="5" t="s">
        <v>28</v>
      </c>
      <c r="N16" s="4" t="s">
        <v>58</v>
      </c>
      <c r="P16" s="5" t="s">
        <v>28</v>
      </c>
      <c r="Q16" s="4" t="s">
        <v>64</v>
      </c>
    </row>
    <row r="17" spans="1:17" x14ac:dyDescent="0.25">
      <c r="A17">
        <v>3</v>
      </c>
      <c r="B17">
        <v>10.629</v>
      </c>
      <c r="C17">
        <v>22.161999999999999</v>
      </c>
      <c r="D17">
        <v>1.0940000000000001</v>
      </c>
      <c r="E17">
        <v>0.17399999999999999</v>
      </c>
      <c r="G17">
        <v>3</v>
      </c>
      <c r="H17">
        <v>10.629</v>
      </c>
      <c r="I17">
        <v>22.161999999999999</v>
      </c>
      <c r="J17">
        <v>1.0940000000000001</v>
      </c>
      <c r="K17">
        <v>0.17399999999999999</v>
      </c>
      <c r="M17" s="5"/>
      <c r="N17" s="4"/>
      <c r="P17" s="5"/>
      <c r="Q17" s="4"/>
    </row>
    <row r="18" spans="1:17" x14ac:dyDescent="0.25">
      <c r="B18">
        <v>11.757999999999999</v>
      </c>
      <c r="C18">
        <v>39.512999999999998</v>
      </c>
      <c r="D18">
        <v>0.26100000000000001</v>
      </c>
      <c r="E18">
        <v>0.20799999999999999</v>
      </c>
      <c r="H18">
        <v>11.757999999999999</v>
      </c>
      <c r="I18">
        <v>39.512999999999998</v>
      </c>
      <c r="J18">
        <v>0.26100000000000001</v>
      </c>
      <c r="K18">
        <v>0.20799999999999999</v>
      </c>
      <c r="M18" s="5" t="s">
        <v>29</v>
      </c>
      <c r="N18" s="4"/>
      <c r="P18" s="5" t="s">
        <v>29</v>
      </c>
      <c r="Q18" s="4"/>
    </row>
    <row r="19" spans="1:17" x14ac:dyDescent="0.25">
      <c r="B19">
        <v>13.443</v>
      </c>
      <c r="C19">
        <v>35.152999999999999</v>
      </c>
      <c r="D19">
        <v>0.747</v>
      </c>
      <c r="E19">
        <v>1.7000000000000001E-2</v>
      </c>
      <c r="H19">
        <v>13.443</v>
      </c>
      <c r="I19">
        <v>35.152999999999999</v>
      </c>
      <c r="J19">
        <v>0.747</v>
      </c>
      <c r="K19">
        <v>1.7000000000000001E-2</v>
      </c>
      <c r="M19" s="5" t="s">
        <v>30</v>
      </c>
      <c r="N19" s="4">
        <v>8.3620000000000001</v>
      </c>
      <c r="P19" s="5" t="s">
        <v>30</v>
      </c>
      <c r="Q19" s="4">
        <v>0.39489999999999997</v>
      </c>
    </row>
    <row r="20" spans="1:17" x14ac:dyDescent="0.25">
      <c r="B20">
        <v>23.881</v>
      </c>
      <c r="C20">
        <v>25.861000000000001</v>
      </c>
      <c r="D20">
        <v>1.8759999999999999</v>
      </c>
      <c r="E20">
        <v>0.38200000000000001</v>
      </c>
      <c r="H20">
        <v>23.881</v>
      </c>
      <c r="I20">
        <v>25.861000000000001</v>
      </c>
      <c r="J20">
        <v>1.8759999999999999</v>
      </c>
      <c r="K20">
        <v>0.38200000000000001</v>
      </c>
      <c r="M20" s="5" t="s">
        <v>31</v>
      </c>
      <c r="N20" s="4">
        <v>10.81</v>
      </c>
      <c r="P20" s="5" t="s">
        <v>31</v>
      </c>
      <c r="Q20" s="4">
        <v>0.2208</v>
      </c>
    </row>
    <row r="21" spans="1:17" x14ac:dyDescent="0.25">
      <c r="B21">
        <v>7.4859999999999998</v>
      </c>
      <c r="C21">
        <v>25.08</v>
      </c>
      <c r="D21">
        <v>0.20799999999999999</v>
      </c>
      <c r="E21">
        <v>0.52100000000000002</v>
      </c>
      <c r="H21">
        <v>7.4859999999999998</v>
      </c>
      <c r="I21">
        <v>25.08</v>
      </c>
      <c r="J21">
        <v>0.20799999999999999</v>
      </c>
      <c r="K21">
        <v>0.52100000000000002</v>
      </c>
      <c r="M21" s="5" t="s">
        <v>32</v>
      </c>
      <c r="N21" s="4" t="s">
        <v>59</v>
      </c>
      <c r="P21" s="5" t="s">
        <v>32</v>
      </c>
      <c r="Q21" s="4" t="s">
        <v>65</v>
      </c>
    </row>
    <row r="22" spans="1:17" x14ac:dyDescent="0.25">
      <c r="A22">
        <v>4</v>
      </c>
      <c r="B22">
        <v>8.1110000000000007</v>
      </c>
      <c r="C22">
        <v>22.248999999999999</v>
      </c>
      <c r="D22">
        <v>0.41699999999999998</v>
      </c>
      <c r="E22">
        <v>0.33</v>
      </c>
      <c r="G22">
        <v>4</v>
      </c>
      <c r="H22">
        <v>8.1110000000000007</v>
      </c>
      <c r="I22">
        <v>22.248999999999999</v>
      </c>
      <c r="J22">
        <v>0.41699999999999998</v>
      </c>
      <c r="K22">
        <v>0.33</v>
      </c>
      <c r="M22" s="5" t="s">
        <v>33</v>
      </c>
      <c r="N22" s="4" t="s">
        <v>60</v>
      </c>
      <c r="P22" s="5" t="s">
        <v>33</v>
      </c>
      <c r="Q22" s="4" t="s">
        <v>66</v>
      </c>
    </row>
    <row r="23" spans="1:17" x14ac:dyDescent="0.25">
      <c r="B23">
        <v>9.5</v>
      </c>
      <c r="C23">
        <v>20.911000000000001</v>
      </c>
      <c r="D23">
        <v>0</v>
      </c>
      <c r="E23">
        <v>0.22600000000000001</v>
      </c>
      <c r="H23">
        <v>9.5</v>
      </c>
      <c r="I23">
        <v>20.911000000000001</v>
      </c>
      <c r="J23">
        <v>0</v>
      </c>
      <c r="K23">
        <v>0.22600000000000001</v>
      </c>
      <c r="M23" s="5" t="s">
        <v>34</v>
      </c>
      <c r="N23" s="4">
        <v>1.7840000000000002E-2</v>
      </c>
      <c r="P23" s="5" t="s">
        <v>34</v>
      </c>
      <c r="Q23" s="4">
        <v>2.826E-2</v>
      </c>
    </row>
    <row r="24" spans="1:17" x14ac:dyDescent="0.25">
      <c r="B24">
        <v>11.255000000000001</v>
      </c>
      <c r="C24">
        <v>23.984999999999999</v>
      </c>
      <c r="D24">
        <v>0.52100000000000002</v>
      </c>
      <c r="E24">
        <v>0.48599999999999999</v>
      </c>
      <c r="H24">
        <v>11.255000000000001</v>
      </c>
      <c r="I24">
        <v>23.984999999999999</v>
      </c>
      <c r="J24">
        <v>0.52100000000000002</v>
      </c>
      <c r="K24">
        <v>0.48599999999999999</v>
      </c>
      <c r="M24" s="5"/>
      <c r="N24" s="4"/>
      <c r="P24" s="5"/>
      <c r="Q24" s="4"/>
    </row>
    <row r="25" spans="1:17" x14ac:dyDescent="0.25">
      <c r="B25">
        <v>13.443</v>
      </c>
      <c r="C25">
        <v>46.476999999999997</v>
      </c>
      <c r="D25">
        <v>0.24299999999999999</v>
      </c>
      <c r="E25">
        <v>0.55600000000000005</v>
      </c>
      <c r="H25">
        <v>13.443</v>
      </c>
      <c r="I25">
        <v>46.476999999999997</v>
      </c>
      <c r="J25">
        <v>0.24299999999999999</v>
      </c>
      <c r="K25">
        <v>0.55600000000000005</v>
      </c>
      <c r="M25" s="5" t="s">
        <v>35</v>
      </c>
      <c r="N25" s="4"/>
      <c r="P25" s="5" t="s">
        <v>35</v>
      </c>
      <c r="Q25" s="4"/>
    </row>
    <row r="26" spans="1:17" x14ac:dyDescent="0.25">
      <c r="B26">
        <v>3.9769999999999999</v>
      </c>
      <c r="C26">
        <v>48.457000000000001</v>
      </c>
      <c r="D26">
        <v>5.1999999999999998E-2</v>
      </c>
      <c r="E26">
        <v>1.337</v>
      </c>
      <c r="H26">
        <v>3.9769999999999999</v>
      </c>
      <c r="I26">
        <v>48.457000000000001</v>
      </c>
      <c r="J26">
        <v>5.1999999999999998E-2</v>
      </c>
      <c r="K26">
        <v>1.337</v>
      </c>
      <c r="M26" s="5" t="s">
        <v>36</v>
      </c>
      <c r="N26" s="4" t="s">
        <v>61</v>
      </c>
      <c r="P26" s="5" t="s">
        <v>36</v>
      </c>
      <c r="Q26" s="4" t="s">
        <v>67</v>
      </c>
    </row>
    <row r="27" spans="1:17" x14ac:dyDescent="0.25">
      <c r="A27">
        <v>5</v>
      </c>
      <c r="B27">
        <v>10.803000000000001</v>
      </c>
      <c r="C27">
        <v>12.175000000000001</v>
      </c>
      <c r="D27">
        <v>1.893</v>
      </c>
      <c r="E27">
        <v>0.67700000000000005</v>
      </c>
      <c r="G27">
        <v>5</v>
      </c>
      <c r="H27">
        <v>10.803000000000001</v>
      </c>
      <c r="I27">
        <v>12.175000000000001</v>
      </c>
      <c r="J27">
        <v>1.893</v>
      </c>
      <c r="K27">
        <v>0.67700000000000005</v>
      </c>
      <c r="M27" s="5" t="s">
        <v>22</v>
      </c>
      <c r="N27" s="4" t="s">
        <v>40</v>
      </c>
      <c r="P27" s="5" t="s">
        <v>22</v>
      </c>
      <c r="Q27" s="4" t="s">
        <v>40</v>
      </c>
    </row>
    <row r="28" spans="1:17" x14ac:dyDescent="0.25">
      <c r="B28">
        <v>12.557</v>
      </c>
      <c r="C28">
        <v>43.280999999999999</v>
      </c>
      <c r="D28">
        <v>1.0249999999999999</v>
      </c>
      <c r="E28">
        <v>1.3720000000000001</v>
      </c>
      <c r="H28">
        <v>12.557</v>
      </c>
      <c r="I28">
        <v>43.280999999999999</v>
      </c>
      <c r="J28">
        <v>1.0249999999999999</v>
      </c>
      <c r="K28">
        <v>1.3720000000000001</v>
      </c>
      <c r="M28" s="5" t="s">
        <v>23</v>
      </c>
      <c r="N28" s="4" t="s">
        <v>41</v>
      </c>
      <c r="P28" s="5" t="s">
        <v>23</v>
      </c>
      <c r="Q28" s="4" t="s">
        <v>41</v>
      </c>
    </row>
    <row r="29" spans="1:17" x14ac:dyDescent="0.25">
      <c r="B29">
        <v>16.187000000000001</v>
      </c>
      <c r="C29">
        <v>19.053000000000001</v>
      </c>
      <c r="D29">
        <v>0.33</v>
      </c>
      <c r="E29">
        <v>0</v>
      </c>
      <c r="H29">
        <v>16.187000000000001</v>
      </c>
      <c r="I29">
        <v>19.053000000000001</v>
      </c>
      <c r="J29">
        <v>0.33</v>
      </c>
      <c r="K29">
        <v>0</v>
      </c>
      <c r="M29" s="5" t="s">
        <v>24</v>
      </c>
      <c r="N29" s="4" t="s">
        <v>25</v>
      </c>
      <c r="P29" s="5" t="s">
        <v>24</v>
      </c>
      <c r="Q29" s="4" t="s">
        <v>25</v>
      </c>
    </row>
    <row r="30" spans="1:17" x14ac:dyDescent="0.25">
      <c r="B30">
        <v>10.734</v>
      </c>
      <c r="C30">
        <v>26.885999999999999</v>
      </c>
      <c r="D30">
        <v>0.66</v>
      </c>
      <c r="E30">
        <v>0.83399999999999996</v>
      </c>
      <c r="H30">
        <v>10.734</v>
      </c>
      <c r="I30">
        <v>26.885999999999999</v>
      </c>
      <c r="J30">
        <v>0.66</v>
      </c>
      <c r="K30">
        <v>0.83399999999999996</v>
      </c>
      <c r="M30" s="5"/>
      <c r="N30" s="4"/>
      <c r="P30" s="5"/>
      <c r="Q30" s="4"/>
    </row>
    <row r="31" spans="1:17" x14ac:dyDescent="0.25">
      <c r="B31">
        <v>6.8079999999999998</v>
      </c>
      <c r="C31">
        <v>24.628</v>
      </c>
      <c r="D31">
        <v>5.1999999999999998E-2</v>
      </c>
      <c r="E31">
        <v>0.78200000000000003</v>
      </c>
      <c r="H31">
        <v>6.8079999999999998</v>
      </c>
      <c r="I31">
        <v>24.628</v>
      </c>
      <c r="J31">
        <v>5.1999999999999998E-2</v>
      </c>
      <c r="K31">
        <v>0.78200000000000003</v>
      </c>
      <c r="M31" s="5" t="s">
        <v>37</v>
      </c>
      <c r="N31" s="4"/>
      <c r="P31" s="5" t="s">
        <v>37</v>
      </c>
      <c r="Q31" s="4"/>
    </row>
    <row r="32" spans="1:17" x14ac:dyDescent="0.25">
      <c r="A32" t="s">
        <v>5</v>
      </c>
      <c r="B32">
        <v>0.78200000000000003</v>
      </c>
      <c r="C32">
        <v>1.129</v>
      </c>
      <c r="D32">
        <v>5.1999999999999998E-2</v>
      </c>
      <c r="E32">
        <v>0.27800000000000002</v>
      </c>
      <c r="G32" t="s">
        <v>5</v>
      </c>
      <c r="H32">
        <v>0.78200000000000003</v>
      </c>
      <c r="I32">
        <v>1.129</v>
      </c>
      <c r="J32">
        <v>5.1999999999999998E-2</v>
      </c>
      <c r="K32">
        <v>0.27800000000000002</v>
      </c>
      <c r="M32" s="5" t="s">
        <v>38</v>
      </c>
      <c r="N32" s="4">
        <v>75</v>
      </c>
      <c r="P32" s="5" t="s">
        <v>38</v>
      </c>
      <c r="Q32" s="4">
        <v>72</v>
      </c>
    </row>
    <row r="33" spans="1:17" x14ac:dyDescent="0.25">
      <c r="B33">
        <v>8.3889999999999993</v>
      </c>
      <c r="C33">
        <v>0.38200000000000001</v>
      </c>
      <c r="D33">
        <v>0</v>
      </c>
      <c r="E33">
        <v>5.1999999999999998E-2</v>
      </c>
      <c r="H33">
        <v>8.3889999999999993</v>
      </c>
      <c r="I33">
        <v>0.38200000000000001</v>
      </c>
      <c r="J33">
        <v>0</v>
      </c>
      <c r="K33">
        <v>5.1999999999999998E-2</v>
      </c>
      <c r="M33" s="5" t="s">
        <v>39</v>
      </c>
      <c r="N33" s="4">
        <v>74</v>
      </c>
      <c r="P33" s="5" t="s">
        <v>39</v>
      </c>
      <c r="Q33" s="4">
        <v>73</v>
      </c>
    </row>
    <row r="34" spans="1:17" x14ac:dyDescent="0.25">
      <c r="B34">
        <v>1.9630000000000001</v>
      </c>
      <c r="C34">
        <v>0.13900000000000001</v>
      </c>
      <c r="D34">
        <v>0.36499999999999999</v>
      </c>
      <c r="E34">
        <v>3.5000000000000003E-2</v>
      </c>
      <c r="H34">
        <v>1.9630000000000001</v>
      </c>
      <c r="I34">
        <v>0.13900000000000001</v>
      </c>
      <c r="J34">
        <v>0.36499999999999999</v>
      </c>
      <c r="K34">
        <v>3.5000000000000003E-2</v>
      </c>
    </row>
    <row r="35" spans="1:17" x14ac:dyDescent="0.25">
      <c r="B35">
        <v>13.582000000000001</v>
      </c>
      <c r="C35">
        <v>0.36499999999999999</v>
      </c>
      <c r="D35">
        <v>5.8879999999999999</v>
      </c>
      <c r="E35">
        <v>0</v>
      </c>
      <c r="H35">
        <v>13.582000000000001</v>
      </c>
      <c r="I35">
        <v>0.36499999999999999</v>
      </c>
      <c r="K35">
        <v>0</v>
      </c>
    </row>
    <row r="36" spans="1:17" x14ac:dyDescent="0.25">
      <c r="B36">
        <v>12.019</v>
      </c>
      <c r="C36">
        <v>0.81599999999999995</v>
      </c>
      <c r="D36">
        <v>1.7000000000000001E-2</v>
      </c>
      <c r="E36">
        <v>5.1999999999999998E-2</v>
      </c>
      <c r="H36">
        <v>12.019</v>
      </c>
      <c r="I36">
        <v>0.81599999999999995</v>
      </c>
      <c r="J36">
        <v>1.7000000000000001E-2</v>
      </c>
      <c r="K36">
        <v>5.1999999999999998E-2</v>
      </c>
    </row>
    <row r="37" spans="1:17" x14ac:dyDescent="0.25">
      <c r="A37">
        <v>2</v>
      </c>
      <c r="B37">
        <v>0.13900000000000001</v>
      </c>
      <c r="C37">
        <v>0.33</v>
      </c>
      <c r="D37">
        <v>1.7000000000000001E-2</v>
      </c>
      <c r="E37">
        <v>0</v>
      </c>
      <c r="G37">
        <v>2</v>
      </c>
      <c r="H37">
        <v>0.13900000000000001</v>
      </c>
      <c r="I37">
        <v>0.33</v>
      </c>
      <c r="J37">
        <v>1.7000000000000001E-2</v>
      </c>
      <c r="K37">
        <v>0</v>
      </c>
    </row>
    <row r="38" spans="1:17" x14ac:dyDescent="0.25">
      <c r="B38">
        <v>0.36499999999999999</v>
      </c>
      <c r="C38">
        <v>1.2849999999999999</v>
      </c>
      <c r="D38">
        <v>0</v>
      </c>
      <c r="E38">
        <v>0</v>
      </c>
      <c r="H38">
        <v>0.36499999999999999</v>
      </c>
      <c r="I38">
        <v>1.2849999999999999</v>
      </c>
      <c r="J38">
        <v>0</v>
      </c>
      <c r="K38">
        <v>0</v>
      </c>
    </row>
    <row r="39" spans="1:17" x14ac:dyDescent="0.25">
      <c r="B39">
        <v>0.90300000000000002</v>
      </c>
      <c r="C39">
        <v>0.434</v>
      </c>
      <c r="D39">
        <v>0</v>
      </c>
      <c r="E39">
        <v>0</v>
      </c>
      <c r="H39">
        <v>0.90300000000000002</v>
      </c>
      <c r="I39">
        <v>0.434</v>
      </c>
      <c r="J39">
        <v>0</v>
      </c>
      <c r="K39">
        <v>0</v>
      </c>
    </row>
    <row r="40" spans="1:17" x14ac:dyDescent="0.25">
      <c r="B40">
        <v>0.27800000000000002</v>
      </c>
      <c r="C40">
        <v>0.97299999999999998</v>
      </c>
      <c r="D40">
        <v>0</v>
      </c>
      <c r="E40">
        <v>0</v>
      </c>
      <c r="H40">
        <v>0.27800000000000002</v>
      </c>
      <c r="I40">
        <v>0.97299999999999998</v>
      </c>
      <c r="J40">
        <v>0</v>
      </c>
      <c r="K40">
        <v>0</v>
      </c>
    </row>
    <row r="41" spans="1:17" x14ac:dyDescent="0.25">
      <c r="B41">
        <v>3.5000000000000003E-2</v>
      </c>
      <c r="C41">
        <v>1.32</v>
      </c>
      <c r="D41">
        <v>0</v>
      </c>
      <c r="E41">
        <v>0</v>
      </c>
      <c r="H41">
        <v>3.5000000000000003E-2</v>
      </c>
      <c r="I41">
        <v>1.32</v>
      </c>
      <c r="J41">
        <v>0</v>
      </c>
      <c r="K41">
        <v>0</v>
      </c>
    </row>
    <row r="42" spans="1:17" x14ac:dyDescent="0.25">
      <c r="A42">
        <v>3</v>
      </c>
      <c r="B42">
        <v>0.88600000000000001</v>
      </c>
      <c r="C42">
        <v>1.181</v>
      </c>
      <c r="D42">
        <v>0</v>
      </c>
      <c r="E42">
        <v>0</v>
      </c>
      <c r="G42">
        <v>3</v>
      </c>
      <c r="H42">
        <v>0.88600000000000001</v>
      </c>
      <c r="I42">
        <v>1.181</v>
      </c>
      <c r="J42">
        <v>0</v>
      </c>
      <c r="K42">
        <v>0</v>
      </c>
    </row>
    <row r="43" spans="1:17" x14ac:dyDescent="0.25">
      <c r="B43">
        <v>0</v>
      </c>
      <c r="C43">
        <v>0.122</v>
      </c>
      <c r="D43">
        <v>0</v>
      </c>
      <c r="E43">
        <v>0</v>
      </c>
      <c r="H43">
        <v>0</v>
      </c>
      <c r="I43">
        <v>0.122</v>
      </c>
      <c r="J43">
        <v>0</v>
      </c>
      <c r="K43">
        <v>0</v>
      </c>
    </row>
    <row r="44" spans="1:17" x14ac:dyDescent="0.25">
      <c r="B44">
        <v>0.104</v>
      </c>
      <c r="C44">
        <v>0.55600000000000005</v>
      </c>
      <c r="D44">
        <v>0</v>
      </c>
      <c r="E44">
        <v>0</v>
      </c>
      <c r="H44">
        <v>0.104</v>
      </c>
      <c r="I44">
        <v>0.55600000000000005</v>
      </c>
      <c r="J44">
        <v>0</v>
      </c>
      <c r="K44">
        <v>0</v>
      </c>
    </row>
    <row r="45" spans="1:17" x14ac:dyDescent="0.25">
      <c r="B45">
        <v>0.191</v>
      </c>
      <c r="C45">
        <v>0.64300000000000002</v>
      </c>
      <c r="D45">
        <v>0</v>
      </c>
      <c r="E45">
        <v>0</v>
      </c>
      <c r="H45">
        <v>0.191</v>
      </c>
      <c r="I45">
        <v>0.64300000000000002</v>
      </c>
      <c r="J45">
        <v>0</v>
      </c>
      <c r="K45">
        <v>0</v>
      </c>
    </row>
    <row r="46" spans="1:17" x14ac:dyDescent="0.25">
      <c r="B46">
        <v>3.5000000000000003E-2</v>
      </c>
      <c r="C46">
        <v>0.45200000000000001</v>
      </c>
      <c r="D46">
        <v>0</v>
      </c>
      <c r="E46">
        <v>0</v>
      </c>
      <c r="H46">
        <v>3.5000000000000003E-2</v>
      </c>
      <c r="I46">
        <v>0.45200000000000001</v>
      </c>
      <c r="J46">
        <v>0</v>
      </c>
      <c r="K46">
        <v>0</v>
      </c>
    </row>
    <row r="47" spans="1:17" x14ac:dyDescent="0.25">
      <c r="A47">
        <v>4</v>
      </c>
      <c r="B47">
        <v>10.456</v>
      </c>
      <c r="C47">
        <v>0.625</v>
      </c>
      <c r="D47">
        <v>0</v>
      </c>
      <c r="E47">
        <v>0</v>
      </c>
      <c r="G47">
        <v>4</v>
      </c>
      <c r="H47">
        <v>10.456</v>
      </c>
      <c r="I47">
        <v>0.625</v>
      </c>
      <c r="J47">
        <v>0</v>
      </c>
      <c r="K47">
        <v>0</v>
      </c>
    </row>
    <row r="48" spans="1:17" x14ac:dyDescent="0.25">
      <c r="B48">
        <v>20.998000000000001</v>
      </c>
      <c r="C48">
        <v>0.59099999999999997</v>
      </c>
      <c r="D48">
        <v>8.0939999999999994</v>
      </c>
      <c r="E48">
        <v>0</v>
      </c>
      <c r="H48">
        <v>20.998000000000001</v>
      </c>
      <c r="I48">
        <v>0.59099999999999997</v>
      </c>
      <c r="K48">
        <v>0</v>
      </c>
    </row>
    <row r="49" spans="1:11" x14ac:dyDescent="0.25">
      <c r="B49">
        <v>19.035</v>
      </c>
      <c r="C49">
        <v>0.22600000000000001</v>
      </c>
      <c r="D49">
        <v>0.45200000000000001</v>
      </c>
      <c r="E49">
        <v>0</v>
      </c>
      <c r="H49">
        <v>19.035</v>
      </c>
      <c r="I49">
        <v>0.22600000000000001</v>
      </c>
      <c r="J49">
        <v>0.45200000000000001</v>
      </c>
      <c r="K49">
        <v>0</v>
      </c>
    </row>
    <row r="50" spans="1:11" x14ac:dyDescent="0.25">
      <c r="B50">
        <v>1.581</v>
      </c>
      <c r="C50">
        <v>0.191</v>
      </c>
      <c r="D50">
        <v>3.5000000000000003E-2</v>
      </c>
      <c r="E50">
        <v>0</v>
      </c>
      <c r="H50">
        <v>1.581</v>
      </c>
      <c r="I50">
        <v>0.191</v>
      </c>
      <c r="J50">
        <v>3.5000000000000003E-2</v>
      </c>
      <c r="K50">
        <v>0</v>
      </c>
    </row>
    <row r="51" spans="1:11" x14ac:dyDescent="0.25">
      <c r="B51">
        <v>4.0640000000000001</v>
      </c>
      <c r="C51">
        <v>0.22600000000000001</v>
      </c>
      <c r="D51">
        <v>0.625</v>
      </c>
      <c r="E51">
        <v>0</v>
      </c>
      <c r="H51">
        <v>4.0640000000000001</v>
      </c>
      <c r="I51">
        <v>0.22600000000000001</v>
      </c>
      <c r="J51">
        <v>0.625</v>
      </c>
      <c r="K51">
        <v>0</v>
      </c>
    </row>
    <row r="52" spans="1:11" x14ac:dyDescent="0.25">
      <c r="A52">
        <v>5</v>
      </c>
      <c r="B52">
        <v>14.954000000000001</v>
      </c>
      <c r="C52">
        <v>1.181</v>
      </c>
      <c r="G52">
        <v>5</v>
      </c>
      <c r="H52">
        <v>14.954000000000001</v>
      </c>
      <c r="I52">
        <v>1.181</v>
      </c>
    </row>
    <row r="53" spans="1:11" x14ac:dyDescent="0.25">
      <c r="B53">
        <v>8.6999999999999994E-2</v>
      </c>
      <c r="C53">
        <v>3.9769999999999999</v>
      </c>
      <c r="D53">
        <v>0</v>
      </c>
      <c r="E53">
        <v>0</v>
      </c>
      <c r="H53">
        <v>8.6999999999999994E-2</v>
      </c>
      <c r="I53">
        <v>3.9769999999999999</v>
      </c>
      <c r="J53">
        <v>0</v>
      </c>
      <c r="K53">
        <v>0</v>
      </c>
    </row>
    <row r="54" spans="1:11" x14ac:dyDescent="0.25">
      <c r="B54">
        <v>15.353</v>
      </c>
      <c r="C54">
        <v>0.66</v>
      </c>
      <c r="D54">
        <v>0</v>
      </c>
      <c r="E54">
        <v>0</v>
      </c>
      <c r="H54">
        <v>15.353</v>
      </c>
      <c r="I54">
        <v>0.66</v>
      </c>
      <c r="J54">
        <v>0</v>
      </c>
      <c r="K54">
        <v>0</v>
      </c>
    </row>
    <row r="55" spans="1:11" x14ac:dyDescent="0.25">
      <c r="B55">
        <v>20.928999999999998</v>
      </c>
      <c r="C55">
        <v>0.66</v>
      </c>
      <c r="D55">
        <v>1.7000000000000001E-2</v>
      </c>
      <c r="E55">
        <v>0</v>
      </c>
      <c r="H55">
        <v>20.928999999999998</v>
      </c>
      <c r="I55">
        <v>0.66</v>
      </c>
      <c r="J55">
        <v>1.7000000000000001E-2</v>
      </c>
      <c r="K55">
        <v>0</v>
      </c>
    </row>
    <row r="56" spans="1:11" x14ac:dyDescent="0.25">
      <c r="B56">
        <v>24.402000000000001</v>
      </c>
      <c r="C56">
        <v>0.64300000000000002</v>
      </c>
      <c r="D56">
        <v>0</v>
      </c>
      <c r="E56">
        <v>0</v>
      </c>
      <c r="H56">
        <v>24.402000000000001</v>
      </c>
      <c r="I56">
        <v>0.64300000000000002</v>
      </c>
      <c r="J56">
        <v>0</v>
      </c>
      <c r="K56">
        <v>0</v>
      </c>
    </row>
    <row r="57" spans="1:11" x14ac:dyDescent="0.25">
      <c r="A57" t="s">
        <v>6</v>
      </c>
      <c r="B57">
        <v>1.337</v>
      </c>
      <c r="C57">
        <v>1.7190000000000001</v>
      </c>
      <c r="D57">
        <v>0</v>
      </c>
      <c r="E57">
        <v>0</v>
      </c>
      <c r="G57" t="s">
        <v>6</v>
      </c>
      <c r="H57">
        <v>1.337</v>
      </c>
      <c r="I57">
        <v>1.7190000000000001</v>
      </c>
      <c r="J57">
        <v>0</v>
      </c>
      <c r="K57">
        <v>0</v>
      </c>
    </row>
    <row r="58" spans="1:11" x14ac:dyDescent="0.25">
      <c r="B58">
        <v>6.9989999999999997</v>
      </c>
      <c r="C58">
        <v>1.667</v>
      </c>
      <c r="D58">
        <v>2.0670000000000002</v>
      </c>
      <c r="E58">
        <v>0</v>
      </c>
      <c r="H58">
        <v>6.9989999999999997</v>
      </c>
      <c r="I58">
        <v>1.667</v>
      </c>
      <c r="J58">
        <v>2.0670000000000002</v>
      </c>
      <c r="K58">
        <v>0</v>
      </c>
    </row>
    <row r="59" spans="1:11" x14ac:dyDescent="0.25">
      <c r="B59">
        <v>23.481999999999999</v>
      </c>
      <c r="C59">
        <v>2.31</v>
      </c>
      <c r="D59">
        <v>0.41699999999999998</v>
      </c>
      <c r="E59">
        <v>1.7000000000000001E-2</v>
      </c>
      <c r="H59">
        <v>23.481999999999999</v>
      </c>
      <c r="I59">
        <v>2.31</v>
      </c>
      <c r="J59">
        <v>0.41699999999999998</v>
      </c>
      <c r="K59">
        <v>1.7000000000000001E-2</v>
      </c>
    </row>
    <row r="60" spans="1:11" x14ac:dyDescent="0.25">
      <c r="B60">
        <v>10.525</v>
      </c>
      <c r="C60">
        <v>0.99</v>
      </c>
      <c r="D60">
        <v>3.8210000000000002</v>
      </c>
      <c r="E60">
        <v>0</v>
      </c>
      <c r="H60">
        <v>10.525</v>
      </c>
      <c r="I60">
        <v>0.99</v>
      </c>
      <c r="J60">
        <v>3.8210000000000002</v>
      </c>
      <c r="K60">
        <v>0</v>
      </c>
    </row>
    <row r="61" spans="1:11" x14ac:dyDescent="0.25">
      <c r="B61">
        <v>5.3490000000000002</v>
      </c>
      <c r="C61">
        <v>0.93799999999999994</v>
      </c>
      <c r="D61">
        <v>0.13900000000000001</v>
      </c>
      <c r="E61">
        <v>0</v>
      </c>
      <c r="H61">
        <v>5.3490000000000002</v>
      </c>
      <c r="I61">
        <v>0.93799999999999994</v>
      </c>
      <c r="J61">
        <v>0.13900000000000001</v>
      </c>
      <c r="K61">
        <v>0</v>
      </c>
    </row>
    <row r="62" spans="1:11" x14ac:dyDescent="0.25">
      <c r="A62">
        <v>2</v>
      </c>
      <c r="B62">
        <v>6.5650000000000004</v>
      </c>
      <c r="C62">
        <v>19.904</v>
      </c>
      <c r="D62">
        <v>0.17399999999999999</v>
      </c>
      <c r="E62">
        <v>1.0589999999999999</v>
      </c>
      <c r="G62">
        <v>2</v>
      </c>
      <c r="H62">
        <v>6.5650000000000004</v>
      </c>
      <c r="I62">
        <v>19.904</v>
      </c>
      <c r="J62">
        <v>0.17399999999999999</v>
      </c>
      <c r="K62">
        <v>1.0589999999999999</v>
      </c>
    </row>
    <row r="63" spans="1:11" x14ac:dyDescent="0.25">
      <c r="B63">
        <v>4.1340000000000003</v>
      </c>
      <c r="C63">
        <v>1.772</v>
      </c>
      <c r="D63">
        <v>0.20799999999999999</v>
      </c>
      <c r="E63">
        <v>0</v>
      </c>
      <c r="H63">
        <v>4.1340000000000003</v>
      </c>
      <c r="I63">
        <v>1.772</v>
      </c>
      <c r="J63">
        <v>0.20799999999999999</v>
      </c>
      <c r="K63">
        <v>0</v>
      </c>
    </row>
    <row r="64" spans="1:11" x14ac:dyDescent="0.25">
      <c r="B64">
        <v>5.992</v>
      </c>
      <c r="C64">
        <v>11.289</v>
      </c>
      <c r="D64">
        <v>0</v>
      </c>
      <c r="E64">
        <v>0</v>
      </c>
      <c r="H64">
        <v>5.992</v>
      </c>
      <c r="I64">
        <v>11.289</v>
      </c>
      <c r="J64">
        <v>0</v>
      </c>
      <c r="K64">
        <v>0</v>
      </c>
    </row>
    <row r="65" spans="1:11" x14ac:dyDescent="0.25">
      <c r="B65">
        <v>7.7460000000000004</v>
      </c>
      <c r="C65">
        <v>4.6369999999999996</v>
      </c>
      <c r="D65">
        <v>3.5000000000000003E-2</v>
      </c>
      <c r="E65">
        <v>0</v>
      </c>
      <c r="H65">
        <v>7.7460000000000004</v>
      </c>
      <c r="I65">
        <v>4.6369999999999996</v>
      </c>
      <c r="J65">
        <v>3.5000000000000003E-2</v>
      </c>
      <c r="K65">
        <v>0</v>
      </c>
    </row>
    <row r="66" spans="1:11" x14ac:dyDescent="0.25">
      <c r="B66">
        <v>6.5830000000000002</v>
      </c>
      <c r="C66">
        <v>6.7039999999999997</v>
      </c>
      <c r="D66">
        <v>0.17399999999999999</v>
      </c>
      <c r="E66">
        <v>0</v>
      </c>
      <c r="H66">
        <v>6.5830000000000002</v>
      </c>
      <c r="I66">
        <v>6.7039999999999997</v>
      </c>
      <c r="J66">
        <v>0.17399999999999999</v>
      </c>
      <c r="K66">
        <v>0</v>
      </c>
    </row>
    <row r="67" spans="1:11" x14ac:dyDescent="0.25">
      <c r="A67">
        <v>3</v>
      </c>
      <c r="B67">
        <v>6.7560000000000002</v>
      </c>
      <c r="C67">
        <v>2.032</v>
      </c>
      <c r="D67">
        <v>3.5000000000000003E-2</v>
      </c>
      <c r="E67">
        <v>0</v>
      </c>
      <c r="G67">
        <v>3</v>
      </c>
      <c r="H67">
        <v>6.7560000000000002</v>
      </c>
      <c r="I67">
        <v>2.032</v>
      </c>
      <c r="J67">
        <v>3.5000000000000003E-2</v>
      </c>
      <c r="K67">
        <v>0</v>
      </c>
    </row>
    <row r="68" spans="1:11" x14ac:dyDescent="0.25">
      <c r="B68">
        <v>2.1709999999999998</v>
      </c>
      <c r="C68">
        <v>5.1929999999999996</v>
      </c>
      <c r="D68">
        <v>0</v>
      </c>
      <c r="E68">
        <v>0</v>
      </c>
      <c r="H68">
        <v>2.1709999999999998</v>
      </c>
      <c r="I68">
        <v>5.1929999999999996</v>
      </c>
      <c r="J68">
        <v>0</v>
      </c>
      <c r="K68">
        <v>0</v>
      </c>
    </row>
    <row r="69" spans="1:11" x14ac:dyDescent="0.25">
      <c r="B69">
        <v>1.5109999999999999</v>
      </c>
      <c r="C69">
        <v>0.46899999999999997</v>
      </c>
      <c r="D69">
        <v>0</v>
      </c>
      <c r="E69">
        <v>0</v>
      </c>
      <c r="H69">
        <v>1.5109999999999999</v>
      </c>
      <c r="I69">
        <v>0.46899999999999997</v>
      </c>
      <c r="J69">
        <v>0</v>
      </c>
      <c r="K69">
        <v>0</v>
      </c>
    </row>
    <row r="70" spans="1:11" x14ac:dyDescent="0.25">
      <c r="B70">
        <v>11.792999999999999</v>
      </c>
      <c r="C70">
        <v>1.181</v>
      </c>
      <c r="D70">
        <v>3.5000000000000003E-2</v>
      </c>
      <c r="E70">
        <v>1.7000000000000001E-2</v>
      </c>
      <c r="H70">
        <v>11.792999999999999</v>
      </c>
      <c r="I70">
        <v>1.181</v>
      </c>
      <c r="J70">
        <v>3.5000000000000003E-2</v>
      </c>
      <c r="K70">
        <v>1.7000000000000001E-2</v>
      </c>
    </row>
    <row r="71" spans="1:11" x14ac:dyDescent="0.25">
      <c r="B71">
        <v>5.4710000000000001</v>
      </c>
      <c r="C71">
        <v>1.806</v>
      </c>
      <c r="D71">
        <v>3.5000000000000003E-2</v>
      </c>
      <c r="E71">
        <v>0</v>
      </c>
      <c r="H71">
        <v>5.4710000000000001</v>
      </c>
      <c r="I71">
        <v>1.806</v>
      </c>
      <c r="J71">
        <v>3.5000000000000003E-2</v>
      </c>
      <c r="K71">
        <v>0</v>
      </c>
    </row>
    <row r="72" spans="1:11" x14ac:dyDescent="0.25">
      <c r="A72">
        <v>4</v>
      </c>
      <c r="B72">
        <v>15.058</v>
      </c>
      <c r="C72">
        <v>5.367</v>
      </c>
      <c r="D72">
        <v>2.31</v>
      </c>
      <c r="E72">
        <v>1.077</v>
      </c>
      <c r="G72">
        <v>4</v>
      </c>
      <c r="H72">
        <v>15.058</v>
      </c>
      <c r="I72">
        <v>5.367</v>
      </c>
      <c r="J72">
        <v>2.31</v>
      </c>
      <c r="K72">
        <v>1.077</v>
      </c>
    </row>
    <row r="73" spans="1:11" x14ac:dyDescent="0.25">
      <c r="B73">
        <v>8.0589999999999993</v>
      </c>
      <c r="C73">
        <v>4.9850000000000003</v>
      </c>
      <c r="D73">
        <v>1.4590000000000001</v>
      </c>
      <c r="E73">
        <v>3.5000000000000003E-2</v>
      </c>
      <c r="H73">
        <v>8.0589999999999993</v>
      </c>
      <c r="I73">
        <v>4.9850000000000003</v>
      </c>
      <c r="J73">
        <v>1.4590000000000001</v>
      </c>
      <c r="K73">
        <v>3.5000000000000003E-2</v>
      </c>
    </row>
    <row r="74" spans="1:11" x14ac:dyDescent="0.25">
      <c r="B74">
        <v>6.5129999999999999</v>
      </c>
      <c r="C74">
        <v>1.129</v>
      </c>
      <c r="D74">
        <v>1.7000000000000001E-2</v>
      </c>
      <c r="E74">
        <v>0</v>
      </c>
      <c r="H74">
        <v>6.5129999999999999</v>
      </c>
      <c r="I74">
        <v>1.129</v>
      </c>
      <c r="J74">
        <v>1.7000000000000001E-2</v>
      </c>
      <c r="K74">
        <v>0</v>
      </c>
    </row>
    <row r="75" spans="1:11" x14ac:dyDescent="0.25">
      <c r="B75">
        <v>4.0119999999999996</v>
      </c>
      <c r="C75">
        <v>5.1580000000000004</v>
      </c>
      <c r="D75">
        <v>0.27800000000000002</v>
      </c>
      <c r="E75">
        <v>2.2400000000000002</v>
      </c>
      <c r="H75">
        <v>4.0119999999999996</v>
      </c>
      <c r="I75">
        <v>5.1580000000000004</v>
      </c>
      <c r="J75">
        <v>0.27800000000000002</v>
      </c>
    </row>
    <row r="76" spans="1:11" x14ac:dyDescent="0.25">
      <c r="B76">
        <v>6.3220000000000001</v>
      </c>
      <c r="C76">
        <v>0.93799999999999994</v>
      </c>
      <c r="D76">
        <v>1.7000000000000001E-2</v>
      </c>
      <c r="E76">
        <v>0</v>
      </c>
      <c r="H76">
        <v>6.3220000000000001</v>
      </c>
      <c r="I76">
        <v>0.93799999999999994</v>
      </c>
      <c r="J76">
        <v>1.7000000000000001E-2</v>
      </c>
      <c r="K76">
        <v>0</v>
      </c>
    </row>
    <row r="77" spans="1:11" x14ac:dyDescent="0.25">
      <c r="A77">
        <v>5</v>
      </c>
      <c r="B77">
        <v>15.196999999999999</v>
      </c>
      <c r="C77">
        <v>0.90300000000000002</v>
      </c>
      <c r="D77">
        <v>0.26100000000000001</v>
      </c>
      <c r="E77">
        <v>0</v>
      </c>
      <c r="G77">
        <v>5</v>
      </c>
      <c r="H77">
        <v>15.196999999999999</v>
      </c>
      <c r="I77">
        <v>0.90300000000000002</v>
      </c>
      <c r="J77">
        <v>0.26100000000000001</v>
      </c>
      <c r="K77">
        <v>0</v>
      </c>
    </row>
    <row r="78" spans="1:11" x14ac:dyDescent="0.25">
      <c r="B78">
        <v>4.4809999999999999</v>
      </c>
      <c r="C78">
        <v>2.206</v>
      </c>
      <c r="D78">
        <v>0.76400000000000001</v>
      </c>
      <c r="E78">
        <v>0</v>
      </c>
      <c r="H78">
        <v>4.4809999999999999</v>
      </c>
      <c r="I78">
        <v>2.206</v>
      </c>
      <c r="J78">
        <v>0.76400000000000001</v>
      </c>
      <c r="K78">
        <v>0</v>
      </c>
    </row>
    <row r="79" spans="1:11" x14ac:dyDescent="0.25">
      <c r="B79">
        <v>2.5880000000000001</v>
      </c>
      <c r="C79">
        <v>0.66</v>
      </c>
      <c r="D79">
        <v>1.7000000000000001E-2</v>
      </c>
      <c r="E79">
        <v>0</v>
      </c>
      <c r="H79">
        <v>2.5880000000000001</v>
      </c>
      <c r="I79">
        <v>0.66</v>
      </c>
      <c r="J79">
        <v>1.7000000000000001E-2</v>
      </c>
      <c r="K79">
        <v>0</v>
      </c>
    </row>
    <row r="80" spans="1:11" x14ac:dyDescent="0.25">
      <c r="B80">
        <v>4.55</v>
      </c>
      <c r="C80">
        <v>3.6469999999999998</v>
      </c>
      <c r="D80">
        <v>0.17399999999999999</v>
      </c>
      <c r="E80">
        <v>6.9000000000000006E-2</v>
      </c>
      <c r="H80">
        <v>4.55</v>
      </c>
      <c r="I80">
        <v>3.6469999999999998</v>
      </c>
      <c r="J80">
        <v>0.17399999999999999</v>
      </c>
      <c r="K80">
        <v>6.9000000000000006E-2</v>
      </c>
    </row>
    <row r="81" spans="1:11" x14ac:dyDescent="0.25">
      <c r="B81">
        <v>15.874000000000001</v>
      </c>
      <c r="C81">
        <v>1.042</v>
      </c>
      <c r="D81">
        <v>0.26100000000000001</v>
      </c>
      <c r="E81">
        <v>1.7000000000000001E-2</v>
      </c>
      <c r="H81">
        <v>15.874000000000001</v>
      </c>
      <c r="I81">
        <v>1.042</v>
      </c>
      <c r="J81">
        <v>0.26100000000000001</v>
      </c>
      <c r="K81">
        <v>1.7000000000000001E-2</v>
      </c>
    </row>
    <row r="86" spans="1:11" ht="15.75" thickBot="1" x14ac:dyDescent="0.3">
      <c r="B86" s="3"/>
      <c r="C86" s="3"/>
      <c r="D86" s="3"/>
      <c r="E86" s="3"/>
      <c r="H86" s="3"/>
      <c r="I86" s="3"/>
      <c r="J86" s="3"/>
      <c r="K86" s="3"/>
    </row>
    <row r="87" spans="1:11" x14ac:dyDescent="0.25">
      <c r="A87" t="s">
        <v>7</v>
      </c>
      <c r="B87">
        <f>AVERAGE(B7:B86)</f>
        <v>8.36172</v>
      </c>
      <c r="C87">
        <f t="shared" ref="C87:E87" si="0">AVERAGE(C7:C86)</f>
        <v>11.58130666666667</v>
      </c>
      <c r="D87">
        <f t="shared" si="0"/>
        <v>0.57318918918918926</v>
      </c>
      <c r="E87">
        <f t="shared" si="0"/>
        <v>0.28655405405405404</v>
      </c>
      <c r="H87">
        <f>AVERAGE(H7:H86)</f>
        <v>8.36172</v>
      </c>
      <c r="I87">
        <f t="shared" ref="I87:K87" si="1">AVERAGE(I7:I86)</f>
        <v>10.81283783783784</v>
      </c>
      <c r="J87">
        <f t="shared" si="1"/>
        <v>0.39491666666666658</v>
      </c>
      <c r="K87">
        <f t="shared" si="1"/>
        <v>0.22384722222222214</v>
      </c>
    </row>
    <row r="88" spans="1:11" x14ac:dyDescent="0.25">
      <c r="A88" t="s">
        <v>8</v>
      </c>
      <c r="B88">
        <f>_xlfn.STDEV.P(B7:B85)</f>
        <v>6.2963042060349466</v>
      </c>
      <c r="C88">
        <f t="shared" ref="C88:E88" si="2">_xlfn.STDEV.P(C7:C85)</f>
        <v>15.573714538690568</v>
      </c>
      <c r="D88">
        <f t="shared" si="2"/>
        <v>1.2717527984729053</v>
      </c>
      <c r="E88">
        <f t="shared" si="2"/>
        <v>0.56203623865783403</v>
      </c>
      <c r="H88">
        <f>_xlfn.STDEV.P(H7:H85)</f>
        <v>6.2963042060349466</v>
      </c>
      <c r="I88">
        <f t="shared" ref="I88:K88" si="3">_xlfn.STDEV.P(I7:I85)</f>
        <v>14.196032348271217</v>
      </c>
      <c r="J88">
        <f t="shared" si="3"/>
        <v>0.67274557164404047</v>
      </c>
      <c r="K88">
        <f t="shared" si="3"/>
        <v>0.42024132153515953</v>
      </c>
    </row>
    <row r="89" spans="1:11" x14ac:dyDescent="0.25">
      <c r="A89" t="s">
        <v>9</v>
      </c>
      <c r="B89">
        <f>COUNT(B7:B85)</f>
        <v>75</v>
      </c>
      <c r="C89">
        <f t="shared" ref="C89:E89" si="4">COUNT(C7:C85)</f>
        <v>75</v>
      </c>
      <c r="D89">
        <f t="shared" si="4"/>
        <v>74</v>
      </c>
      <c r="E89">
        <f t="shared" si="4"/>
        <v>74</v>
      </c>
      <c r="H89">
        <f>COUNT(H7:H85)</f>
        <v>75</v>
      </c>
      <c r="I89">
        <f t="shared" ref="I89:K89" si="5">COUNT(I7:I85)</f>
        <v>74</v>
      </c>
      <c r="J89">
        <f t="shared" si="5"/>
        <v>72</v>
      </c>
      <c r="K89">
        <f t="shared" si="5"/>
        <v>72</v>
      </c>
    </row>
    <row r="90" spans="1:11" x14ac:dyDescent="0.25">
      <c r="A90" t="s">
        <v>10</v>
      </c>
      <c r="B90">
        <f>B88/(SQRT(B89))</f>
        <v>0.72703458565080981</v>
      </c>
      <c r="C90">
        <f t="shared" ref="C90:E90" si="6">C88/(SQRT(C89))</f>
        <v>1.7982976562390776</v>
      </c>
      <c r="D90">
        <f t="shared" si="6"/>
        <v>0.1478382598883195</v>
      </c>
      <c r="E90">
        <f t="shared" si="6"/>
        <v>6.5335385632430881E-2</v>
      </c>
      <c r="H90">
        <f>H88/(SQRT(H89))</f>
        <v>0.72703458565080981</v>
      </c>
      <c r="I90">
        <f t="shared" ref="I90:K90" si="7">I88/(SQRT(I89))</f>
        <v>1.6502552400174049</v>
      </c>
      <c r="J90">
        <f t="shared" si="7"/>
        <v>7.9283825953786899E-2</v>
      </c>
      <c r="K90">
        <f t="shared" si="7"/>
        <v>4.9525914698717942E-2</v>
      </c>
    </row>
    <row r="92" spans="1:11" x14ac:dyDescent="0.25">
      <c r="A92" t="s">
        <v>11</v>
      </c>
      <c r="B92">
        <f>B88*3</f>
        <v>18.88891261810484</v>
      </c>
      <c r="C92">
        <f t="shared" ref="C92:E92" si="8">C88*3</f>
        <v>46.721143616071707</v>
      </c>
      <c r="D92">
        <f t="shared" si="8"/>
        <v>3.815258395418716</v>
      </c>
      <c r="E92">
        <f t="shared" si="8"/>
        <v>1.6861087159735022</v>
      </c>
      <c r="H92">
        <f>H88*3</f>
        <v>18.88891261810484</v>
      </c>
      <c r="I92">
        <f t="shared" ref="I92:K92" si="9">I88*3</f>
        <v>42.588097044813651</v>
      </c>
      <c r="J92">
        <f t="shared" si="9"/>
        <v>2.0182367149321214</v>
      </c>
      <c r="K92">
        <f t="shared" si="9"/>
        <v>1.2607239646054786</v>
      </c>
    </row>
    <row r="93" spans="1:11" x14ac:dyDescent="0.25">
      <c r="A93" t="s">
        <v>12</v>
      </c>
      <c r="B93">
        <f t="shared" ref="B93:D93" si="10">B92+B87</f>
        <v>27.250632618104838</v>
      </c>
      <c r="C93">
        <f t="shared" si="10"/>
        <v>58.302450282738377</v>
      </c>
      <c r="D93">
        <f t="shared" si="10"/>
        <v>4.3884475846079054</v>
      </c>
      <c r="E93">
        <f>E92+E87</f>
        <v>1.9726627700275563</v>
      </c>
      <c r="H93">
        <f t="shared" ref="H93:J93" si="11">H92+H87</f>
        <v>27.250632618104838</v>
      </c>
      <c r="I93">
        <f t="shared" si="11"/>
        <v>53.400934882651491</v>
      </c>
      <c r="J93">
        <f t="shared" si="11"/>
        <v>2.413153381598788</v>
      </c>
      <c r="K93">
        <f>K92+K87</f>
        <v>1.4845711868277007</v>
      </c>
    </row>
    <row r="95" spans="1:11" x14ac:dyDescent="0.25">
      <c r="A95" t="s">
        <v>13</v>
      </c>
      <c r="C95">
        <f t="shared" ref="C95:E95" si="12">C87/B87</f>
        <v>1.3850388038186725</v>
      </c>
      <c r="E95">
        <f t="shared" si="12"/>
        <v>0.49992927197284037</v>
      </c>
      <c r="I95">
        <f>I87/H87</f>
        <v>1.2931356034210473</v>
      </c>
      <c r="K95">
        <f t="shared" ref="K95" si="13">K87/J87</f>
        <v>0.56682141098684669</v>
      </c>
    </row>
    <row r="96" spans="1:11" x14ac:dyDescent="0.25">
      <c r="A96" t="s">
        <v>14</v>
      </c>
      <c r="C96">
        <f t="shared" ref="C96:E96" si="14">C95*(SQRT(((C88/C87)^2)+((B88/B87)^2)))</f>
        <v>2.1346190382669579</v>
      </c>
      <c r="E96">
        <f t="shared" si="14"/>
        <v>1.4804753211648347</v>
      </c>
      <c r="I96">
        <f>I95*(SQRT(((I88/I87)^2)+((H88/H87)^2)))</f>
        <v>1.957154664617156</v>
      </c>
      <c r="K96">
        <f t="shared" ref="K96" si="15">K95*(SQRT(((K88/K87)^2)+((J88/J87)^2)))</f>
        <v>1.4369149533739263</v>
      </c>
    </row>
    <row r="97" spans="1:11" x14ac:dyDescent="0.25">
      <c r="A97" t="s">
        <v>15</v>
      </c>
      <c r="C97">
        <f t="shared" ref="C97:E97" si="16">C96/(SQRT(C89))</f>
        <v>0.24648457527214562</v>
      </c>
      <c r="E97">
        <f t="shared" si="16"/>
        <v>0.17210176030390953</v>
      </c>
      <c r="I97">
        <f>I96/(SQRT(I89))</f>
        <v>0.22751460841819593</v>
      </c>
      <c r="K97">
        <f t="shared" ref="K97" si="17">K96/(SQRT(K89))</f>
        <v>0.16934205125317586</v>
      </c>
    </row>
  </sheetData>
  <mergeCells count="4">
    <mergeCell ref="B5:C5"/>
    <mergeCell ref="D5:E5"/>
    <mergeCell ref="H5:I5"/>
    <mergeCell ref="J5:K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SW480</vt:lpstr>
      <vt:lpstr>HT29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Greenlee</dc:creator>
  <cp:lastModifiedBy>Joshua Greenlee</cp:lastModifiedBy>
  <dcterms:created xsi:type="dcterms:W3CDTF">2021-07-09T15:39:08Z</dcterms:created>
  <dcterms:modified xsi:type="dcterms:W3CDTF">2021-07-09T19:36:02Z</dcterms:modified>
</cp:coreProperties>
</file>