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Abstracts and Publications\eLife Source Data\"/>
    </mc:Choice>
  </mc:AlternateContent>
  <xr:revisionPtr revIDLastSave="0" documentId="13_ncr:1_{A54B86ED-D1D2-47FB-9E91-C9CDFDAB4125}" xr6:coauthVersionLast="47" xr6:coauthVersionMax="47" xr10:uidLastSave="{00000000-0000-0000-0000-000000000000}"/>
  <bookViews>
    <workbookView xWindow="-120" yWindow="-120" windowWidth="29040" windowHeight="15840" activeTab="1" xr2:uid="{2B256B88-4249-459F-A108-9D21BF877DA7}"/>
  </bookViews>
  <sheets>
    <sheet name="TRAIL Sensitization" sheetId="1" r:id="rId1"/>
    <sheet name="Statistics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0" i="1" l="1"/>
  <c r="W40" i="1"/>
  <c r="Y40" i="1"/>
  <c r="L40" i="1"/>
  <c r="X40" i="1"/>
  <c r="Z40" i="1"/>
  <c r="AA40" i="1"/>
  <c r="K39" i="1"/>
  <c r="W39" i="1"/>
  <c r="Y39" i="1"/>
  <c r="L39" i="1"/>
  <c r="X39" i="1"/>
  <c r="Z39" i="1"/>
  <c r="AA39" i="1"/>
  <c r="K38" i="1"/>
  <c r="W38" i="1"/>
  <c r="Y38" i="1"/>
  <c r="L38" i="1"/>
  <c r="X38" i="1"/>
  <c r="Z38" i="1"/>
  <c r="AA38" i="1"/>
  <c r="K37" i="1"/>
  <c r="W37" i="1"/>
  <c r="Y37" i="1"/>
  <c r="L37" i="1"/>
  <c r="X37" i="1"/>
  <c r="Z37" i="1"/>
  <c r="AA37" i="1"/>
  <c r="K36" i="1"/>
  <c r="W36" i="1"/>
  <c r="Y36" i="1"/>
  <c r="L36" i="1"/>
  <c r="X36" i="1"/>
  <c r="Z36" i="1"/>
  <c r="AA36" i="1"/>
  <c r="K35" i="1"/>
  <c r="W35" i="1"/>
  <c r="Y35" i="1"/>
  <c r="L35" i="1"/>
  <c r="X35" i="1"/>
  <c r="Z35" i="1"/>
  <c r="AA35" i="1"/>
  <c r="K34" i="1"/>
  <c r="W34" i="1"/>
  <c r="Y34" i="1"/>
  <c r="L34" i="1"/>
  <c r="X34" i="1"/>
  <c r="Z34" i="1"/>
  <c r="AA34" i="1"/>
  <c r="K30" i="1"/>
  <c r="W30" i="1"/>
  <c r="Y30" i="1"/>
  <c r="L30" i="1"/>
  <c r="X30" i="1"/>
  <c r="Z30" i="1"/>
  <c r="AA30" i="1"/>
  <c r="K29" i="1"/>
  <c r="W29" i="1"/>
  <c r="Y29" i="1"/>
  <c r="L29" i="1"/>
  <c r="X29" i="1"/>
  <c r="Z29" i="1"/>
  <c r="AA29" i="1"/>
  <c r="K28" i="1"/>
  <c r="W28" i="1"/>
  <c r="Y28" i="1"/>
  <c r="L28" i="1"/>
  <c r="X28" i="1"/>
  <c r="Z28" i="1"/>
  <c r="AA28" i="1"/>
  <c r="K27" i="1"/>
  <c r="W27" i="1"/>
  <c r="Y27" i="1"/>
  <c r="L27" i="1"/>
  <c r="X27" i="1"/>
  <c r="Z27" i="1"/>
  <c r="AA27" i="1"/>
  <c r="K26" i="1"/>
  <c r="W26" i="1"/>
  <c r="Y26" i="1"/>
  <c r="L26" i="1"/>
  <c r="X26" i="1"/>
  <c r="Z26" i="1"/>
  <c r="AA26" i="1"/>
  <c r="K25" i="1"/>
  <c r="W25" i="1"/>
  <c r="Y25" i="1"/>
  <c r="L25" i="1"/>
  <c r="X25" i="1"/>
  <c r="Z25" i="1"/>
  <c r="AA25" i="1"/>
  <c r="K24" i="1"/>
  <c r="W24" i="1"/>
  <c r="Y24" i="1"/>
  <c r="L24" i="1"/>
  <c r="X24" i="1"/>
  <c r="Z24" i="1"/>
  <c r="AA24" i="1"/>
  <c r="K20" i="1"/>
  <c r="W20" i="1"/>
  <c r="Y20" i="1"/>
  <c r="L20" i="1"/>
  <c r="X20" i="1"/>
  <c r="Z20" i="1"/>
  <c r="AA20" i="1"/>
  <c r="K19" i="1"/>
  <c r="W19" i="1"/>
  <c r="Y19" i="1"/>
  <c r="L19" i="1"/>
  <c r="X19" i="1"/>
  <c r="Z19" i="1"/>
  <c r="AA19" i="1"/>
  <c r="K18" i="1"/>
  <c r="W18" i="1"/>
  <c r="Y18" i="1"/>
  <c r="L18" i="1"/>
  <c r="X18" i="1"/>
  <c r="Z18" i="1"/>
  <c r="AA18" i="1"/>
  <c r="K17" i="1"/>
  <c r="W17" i="1"/>
  <c r="Y17" i="1"/>
  <c r="L17" i="1"/>
  <c r="X17" i="1"/>
  <c r="Z17" i="1"/>
  <c r="AA17" i="1"/>
  <c r="K16" i="1"/>
  <c r="W16" i="1"/>
  <c r="Y16" i="1"/>
  <c r="L16" i="1"/>
  <c r="X16" i="1"/>
  <c r="Z16" i="1"/>
  <c r="AA16" i="1"/>
  <c r="K15" i="1"/>
  <c r="W15" i="1"/>
  <c r="Y15" i="1"/>
  <c r="L15" i="1"/>
  <c r="X15" i="1"/>
  <c r="Z15" i="1"/>
  <c r="AA15" i="1"/>
  <c r="K14" i="1"/>
  <c r="W14" i="1"/>
  <c r="Y14" i="1"/>
  <c r="L14" i="1"/>
  <c r="X14" i="1"/>
  <c r="Z14" i="1"/>
  <c r="AA14" i="1"/>
  <c r="K11" i="1"/>
  <c r="W11" i="1"/>
  <c r="Y11" i="1"/>
  <c r="L11" i="1"/>
  <c r="X11" i="1"/>
  <c r="Z11" i="1"/>
  <c r="AA11" i="1"/>
  <c r="K10" i="1"/>
  <c r="W10" i="1"/>
  <c r="Y10" i="1"/>
  <c r="L10" i="1"/>
  <c r="X10" i="1"/>
  <c r="Z10" i="1"/>
  <c r="AA10" i="1"/>
  <c r="K9" i="1"/>
  <c r="W9" i="1"/>
  <c r="Y9" i="1"/>
  <c r="L9" i="1"/>
  <c r="X9" i="1"/>
  <c r="Z9" i="1"/>
  <c r="AA9" i="1"/>
  <c r="K8" i="1"/>
  <c r="W8" i="1"/>
  <c r="Y8" i="1"/>
  <c r="L8" i="1"/>
  <c r="X8" i="1"/>
  <c r="Z8" i="1"/>
  <c r="AA8" i="1"/>
  <c r="K7" i="1"/>
  <c r="W7" i="1"/>
  <c r="Y7" i="1"/>
  <c r="L7" i="1"/>
  <c r="X7" i="1"/>
  <c r="Z7" i="1"/>
  <c r="AA7" i="1"/>
  <c r="K6" i="1"/>
  <c r="W6" i="1"/>
  <c r="Y6" i="1"/>
  <c r="L6" i="1"/>
  <c r="X6" i="1"/>
  <c r="Z6" i="1"/>
  <c r="AA6" i="1"/>
  <c r="K5" i="1"/>
  <c r="W5" i="1"/>
  <c r="Y5" i="1"/>
  <c r="L5" i="1"/>
  <c r="X5" i="1"/>
  <c r="Z5" i="1"/>
  <c r="AA5" i="1"/>
</calcChain>
</file>

<file path=xl/sharedStrings.xml><?xml version="1.0" encoding="utf-8"?>
<sst xmlns="http://schemas.openxmlformats.org/spreadsheetml/2006/main" count="172" uniqueCount="68">
  <si>
    <t>Figure 5 (related to panel B E H K)</t>
  </si>
  <si>
    <t xml:space="preserve">SW620 </t>
  </si>
  <si>
    <t>SW620 OXR with 5uM nystatin</t>
  </si>
  <si>
    <t>Parental SW620 with 70 uM Resveratrol</t>
  </si>
  <si>
    <t>HCT116</t>
  </si>
  <si>
    <t>HCT116 Parental with 70uM Resveratrol</t>
  </si>
  <si>
    <t>HCt116 OXR with 5uM Nystatin</t>
  </si>
  <si>
    <t>Avg</t>
  </si>
  <si>
    <t>Dev</t>
  </si>
  <si>
    <t>% TRAIL Sensitization</t>
  </si>
  <si>
    <t>SDNUm</t>
  </si>
  <si>
    <t>TRAIL Sensitization SD</t>
  </si>
  <si>
    <t>Std</t>
  </si>
  <si>
    <t>Table Analyzed</t>
  </si>
  <si>
    <t>Max Nystatin pretreat TRAIL Sensization</t>
  </si>
  <si>
    <t>Column B</t>
  </si>
  <si>
    <t>Nystatin</t>
  </si>
  <si>
    <t>vs.</t>
  </si>
  <si>
    <t>Column A</t>
  </si>
  <si>
    <t>Control</t>
  </si>
  <si>
    <t>Unpaired t test</t>
  </si>
  <si>
    <t>P value</t>
  </si>
  <si>
    <t>P value summary</t>
  </si>
  <si>
    <t>*</t>
  </si>
  <si>
    <t>Significantly different (P &lt; 0.05)?</t>
  </si>
  <si>
    <t>Yes</t>
  </si>
  <si>
    <t>One- or two-tailed P value?</t>
  </si>
  <si>
    <t>Two-tailed</t>
  </si>
  <si>
    <t>t, df</t>
  </si>
  <si>
    <t>t=2.872, df=16</t>
  </si>
  <si>
    <t>How big is the difference?</t>
  </si>
  <si>
    <t>Mean of column A</t>
  </si>
  <si>
    <t>Mean of column B</t>
  </si>
  <si>
    <t>Difference between means (B - A) ± SEM</t>
  </si>
  <si>
    <t>-21.79 ± 7.586</t>
  </si>
  <si>
    <t>95% confidence interval</t>
  </si>
  <si>
    <t>-37.87 to -5.709</t>
  </si>
  <si>
    <t>R squared (eta squared)</t>
  </si>
  <si>
    <t>F test to compare variances</t>
  </si>
  <si>
    <t>F, DFn, Dfd</t>
  </si>
  <si>
    <t>2.929, 8, 8</t>
  </si>
  <si>
    <t>ns</t>
  </si>
  <si>
    <t>No</t>
  </si>
  <si>
    <t>Data analyzed</t>
  </si>
  <si>
    <t>Sample size, column A</t>
  </si>
  <si>
    <t>Sample size, column B</t>
  </si>
  <si>
    <t>SW620</t>
  </si>
  <si>
    <t>Max Resveratrol TRAIL Sensization</t>
  </si>
  <si>
    <t>Resveratrol</t>
  </si>
  <si>
    <t>&lt;0.0001</t>
  </si>
  <si>
    <t>****</t>
  </si>
  <si>
    <t>t=12.68, df=16</t>
  </si>
  <si>
    <t>66.59 ± 5.253</t>
  </si>
  <si>
    <t>55.45 to 77.73</t>
  </si>
  <si>
    <t>7.383, 8, 8</t>
  </si>
  <si>
    <t>SW620 OxR</t>
  </si>
  <si>
    <t>HCT116 OxR Max Nystatin TRAIL Sensization</t>
  </si>
  <si>
    <t>t=7.127, df=16</t>
  </si>
  <si>
    <t>-60.33 ± 8.465</t>
  </si>
  <si>
    <t>-78.28 to -42.38</t>
  </si>
  <si>
    <t>12.01, 8, 8</t>
  </si>
  <si>
    <t>**</t>
  </si>
  <si>
    <t>HCT116 OxR</t>
  </si>
  <si>
    <t>HCT116 Max Resveratrol TRAIL Sensization</t>
  </si>
  <si>
    <t>t=6.578, df=16</t>
  </si>
  <si>
    <t>58.21 ± 8.850</t>
  </si>
  <si>
    <t>39.45 to 76.97</t>
  </si>
  <si>
    <t>46.80, 8, 8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</si>
</sst>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" fontId="0" fillId="0" borderId="0" xfId="0" applyNumberFormat="1"/>
    <xf numFmtId="0" fontId="0" fillId="0" borderId="1" xfId="0" applyBorder="1"/>
    <xf numFmtId="0" fontId="2" fillId="0" borderId="0" xfId="0" applyFont="1"/>
    <xf numFmtId="1" fontId="2" fillId="0" borderId="0" xfId="0" applyNumberFormat="1" applyFont="1"/>
    <xf numFmtId="2" fontId="0" fillId="0" borderId="1" xfId="0" applyNumberFormat="1" applyBorder="1"/>
    <xf numFmtId="10" fontId="0" fillId="0" borderId="0" xfId="0" applyNumberFormat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D39CE-117F-4125-8922-F6E94A587F27}">
  <dimension ref="A1:AE40"/>
  <sheetViews>
    <sheetView topLeftCell="K1" zoomScale="80" zoomScaleNormal="80" workbookViewId="0">
      <selection activeCell="Y44" sqref="Y44"/>
    </sheetView>
  </sheetViews>
  <sheetFormatPr defaultRowHeight="15" x14ac:dyDescent="0.25"/>
  <cols>
    <col min="25" max="25" width="20" bestFit="1" customWidth="1"/>
    <col min="26" max="26" width="7.7109375" bestFit="1" customWidth="1"/>
    <col min="27" max="27" width="20.7109375" bestFit="1" customWidth="1"/>
    <col min="30" max="30" width="38.140625" bestFit="1" customWidth="1"/>
    <col min="31" max="31" width="37" bestFit="1" customWidth="1"/>
  </cols>
  <sheetData>
    <row r="1" spans="1:31" x14ac:dyDescent="0.25">
      <c r="A1" s="1" t="s">
        <v>0</v>
      </c>
    </row>
    <row r="4" spans="1:31" x14ac:dyDescent="0.25">
      <c r="A4" t="s">
        <v>1</v>
      </c>
      <c r="B4" s="2"/>
      <c r="C4" s="2"/>
      <c r="D4" s="2"/>
      <c r="E4" s="2"/>
      <c r="F4" s="2"/>
      <c r="G4" s="2"/>
      <c r="H4" s="2"/>
      <c r="I4" s="2"/>
      <c r="J4" s="2"/>
      <c r="K4" t="s">
        <v>7</v>
      </c>
      <c r="L4" t="s">
        <v>12</v>
      </c>
      <c r="N4" s="2" t="s">
        <v>2</v>
      </c>
      <c r="O4" s="2"/>
      <c r="P4" s="2"/>
      <c r="Q4" s="2"/>
      <c r="R4" s="2"/>
      <c r="S4" s="2"/>
      <c r="T4" s="2"/>
      <c r="U4" s="2"/>
      <c r="V4" s="2"/>
      <c r="W4" s="3" t="s">
        <v>7</v>
      </c>
      <c r="X4" s="3" t="s">
        <v>8</v>
      </c>
      <c r="Y4" s="3" t="s">
        <v>9</v>
      </c>
      <c r="Z4" s="3" t="s">
        <v>10</v>
      </c>
      <c r="AA4" s="3" t="s">
        <v>11</v>
      </c>
      <c r="AD4" s="8"/>
      <c r="AE4" s="4"/>
    </row>
    <row r="5" spans="1:31" x14ac:dyDescent="0.25">
      <c r="A5" s="4">
        <v>0</v>
      </c>
      <c r="B5" s="5">
        <v>99.9</v>
      </c>
      <c r="C5" s="5">
        <v>102.2</v>
      </c>
      <c r="D5" s="5">
        <v>97.9</v>
      </c>
      <c r="E5" s="5">
        <v>100.6</v>
      </c>
      <c r="F5" s="5">
        <v>98.7</v>
      </c>
      <c r="G5" s="5">
        <v>100.7</v>
      </c>
      <c r="H5" s="5">
        <v>99.2</v>
      </c>
      <c r="I5" s="5">
        <v>102.3</v>
      </c>
      <c r="J5" s="5">
        <v>98.5</v>
      </c>
      <c r="K5" s="4">
        <f>AVERAGE(B5:J5)</f>
        <v>100</v>
      </c>
      <c r="L5" s="4">
        <f t="shared" ref="L5:L20" si="0">_xlfn.STDEV.P(B5:J5)</f>
        <v>1.4899664425751324</v>
      </c>
      <c r="M5" s="4"/>
      <c r="N5" s="5">
        <v>100.31067961165047</v>
      </c>
      <c r="O5" s="5">
        <v>98.796116504854368</v>
      </c>
      <c r="P5" s="5">
        <v>100.89320388349515</v>
      </c>
      <c r="Q5" s="5">
        <v>105.32038834951459</v>
      </c>
      <c r="R5" s="5">
        <v>104.03883495145632</v>
      </c>
      <c r="S5" s="5">
        <v>99.844660194174764</v>
      </c>
      <c r="T5" s="5">
        <v>104.50485436893204</v>
      </c>
      <c r="U5" s="2">
        <v>105.78640776699029</v>
      </c>
      <c r="V5" s="2">
        <v>100.42718446601944</v>
      </c>
      <c r="W5" s="3">
        <f t="shared" ref="W5:W20" si="1">AVERAGE(N5:V5)</f>
        <v>102.21359223300971</v>
      </c>
      <c r="X5" s="3">
        <f t="shared" ref="X5:X11" si="2">_xlfn.STDEV.P(N5:V5)</f>
        <v>2.513194514541897</v>
      </c>
      <c r="Y5" s="6">
        <f t="shared" ref="Y5:Y20" si="3">100*(K5-W5)/K5</f>
        <v>-2.213592233009706</v>
      </c>
      <c r="Z5" s="6">
        <f t="shared" ref="Z5:Z20" si="4">SQRT((L5^2)+(X5^2))</f>
        <v>2.9216684733082698</v>
      </c>
      <c r="AA5" s="3">
        <f t="shared" ref="AA5:AA20" si="5">ABS(Y5*(SQRT((Z5/(K5-W5))^2+(L5/K5)^2)))</f>
        <v>2.9218546277717024</v>
      </c>
      <c r="AD5" s="8"/>
      <c r="AE5" s="4"/>
    </row>
    <row r="6" spans="1:31" x14ac:dyDescent="0.25">
      <c r="A6" s="4">
        <v>0.1</v>
      </c>
      <c r="B6" s="5">
        <v>97.1</v>
      </c>
      <c r="C6" s="5">
        <v>102.2</v>
      </c>
      <c r="D6" s="5">
        <v>101.8</v>
      </c>
      <c r="E6" s="5">
        <v>98</v>
      </c>
      <c r="F6" s="5">
        <v>99.6</v>
      </c>
      <c r="G6" s="5">
        <v>100.2</v>
      </c>
      <c r="H6" s="5">
        <v>100.9</v>
      </c>
      <c r="I6" s="5">
        <v>107.7</v>
      </c>
      <c r="J6" s="5">
        <v>104.1</v>
      </c>
      <c r="K6" s="4">
        <f t="shared" ref="K6:K20" si="6">AVERAGE(B6:J6)</f>
        <v>101.28888888888891</v>
      </c>
      <c r="L6" s="4">
        <f t="shared" si="0"/>
        <v>3.0303811437743629</v>
      </c>
      <c r="M6" s="4"/>
      <c r="N6" s="5">
        <v>106.13592233009707</v>
      </c>
      <c r="O6" s="5">
        <v>101.24271844660196</v>
      </c>
      <c r="P6" s="5">
        <v>104.27184466019419</v>
      </c>
      <c r="Q6" s="5">
        <v>101.94174757281553</v>
      </c>
      <c r="R6" s="5">
        <v>102.17475728155341</v>
      </c>
      <c r="S6" s="5">
        <v>101.70873786407768</v>
      </c>
      <c r="T6" s="5">
        <v>102.87378640776699</v>
      </c>
      <c r="U6" s="2">
        <v>102.64077669902913</v>
      </c>
      <c r="V6" s="2">
        <v>102.87378640776699</v>
      </c>
      <c r="W6" s="3">
        <f t="shared" si="1"/>
        <v>102.87378640776699</v>
      </c>
      <c r="X6" s="3">
        <f t="shared" si="2"/>
        <v>1.415212983168042</v>
      </c>
      <c r="Y6" s="6">
        <f t="shared" si="3"/>
        <v>-1.5647298891951202</v>
      </c>
      <c r="Z6" s="6">
        <f t="shared" si="4"/>
        <v>3.3445534327127451</v>
      </c>
      <c r="AA6" s="3">
        <f t="shared" si="5"/>
        <v>3.3023262283335475</v>
      </c>
      <c r="AD6" s="8"/>
      <c r="AE6" s="4"/>
    </row>
    <row r="7" spans="1:31" x14ac:dyDescent="0.25">
      <c r="A7" s="4">
        <v>1</v>
      </c>
      <c r="B7" s="5">
        <v>99.9</v>
      </c>
      <c r="C7" s="5">
        <v>101.1</v>
      </c>
      <c r="D7" s="5">
        <v>99.4</v>
      </c>
      <c r="E7" s="5">
        <v>95.8</v>
      </c>
      <c r="F7" s="5">
        <v>95.4</v>
      </c>
      <c r="G7" s="5">
        <v>97.7</v>
      </c>
      <c r="H7" s="5">
        <v>103.6</v>
      </c>
      <c r="I7" s="5">
        <v>102.8</v>
      </c>
      <c r="J7" s="5">
        <v>99.3</v>
      </c>
      <c r="K7" s="4">
        <f t="shared" si="6"/>
        <v>99.444444444444443</v>
      </c>
      <c r="L7" s="4">
        <f t="shared" si="0"/>
        <v>2.670460264578252</v>
      </c>
      <c r="M7" s="4"/>
      <c r="N7" s="5">
        <v>100.54368932038835</v>
      </c>
      <c r="O7" s="5">
        <v>99.611650485436897</v>
      </c>
      <c r="P7" s="5">
        <v>99.728155339805824</v>
      </c>
      <c r="Q7" s="5">
        <v>91.339805825242721</v>
      </c>
      <c r="R7" s="5">
        <v>90.291262135922338</v>
      </c>
      <c r="S7" s="5">
        <v>75.495145631067956</v>
      </c>
      <c r="T7" s="5">
        <v>94.71844660194175</v>
      </c>
      <c r="U7" s="2">
        <v>92.504854368932058</v>
      </c>
      <c r="V7" s="2">
        <v>94.019417475728162</v>
      </c>
      <c r="W7" s="3">
        <f t="shared" si="1"/>
        <v>93.139158576051784</v>
      </c>
      <c r="X7" s="3">
        <f t="shared" si="2"/>
        <v>7.1992733498928301</v>
      </c>
      <c r="Y7" s="6">
        <f t="shared" si="3"/>
        <v>6.3405109291099366</v>
      </c>
      <c r="Z7" s="6">
        <f t="shared" si="4"/>
        <v>7.6785997936582477</v>
      </c>
      <c r="AA7" s="3">
        <f t="shared" si="5"/>
        <v>7.7233740473583312</v>
      </c>
      <c r="AD7" s="8"/>
      <c r="AE7" s="4"/>
    </row>
    <row r="8" spans="1:31" x14ac:dyDescent="0.25">
      <c r="A8" s="4">
        <v>10</v>
      </c>
      <c r="B8" s="5">
        <v>79.3</v>
      </c>
      <c r="C8" s="5">
        <v>82.2</v>
      </c>
      <c r="D8" s="5">
        <v>81.2</v>
      </c>
      <c r="E8" s="5">
        <v>80.3</v>
      </c>
      <c r="F8" s="5">
        <v>80</v>
      </c>
      <c r="G8" s="5">
        <v>84</v>
      </c>
      <c r="H8" s="5">
        <v>92</v>
      </c>
      <c r="I8" s="5">
        <v>93</v>
      </c>
      <c r="J8" s="5">
        <v>91.9</v>
      </c>
      <c r="K8" s="4">
        <f t="shared" si="6"/>
        <v>84.87777777777778</v>
      </c>
      <c r="L8" s="4">
        <f t="shared" si="0"/>
        <v>5.4092056877918324</v>
      </c>
      <c r="M8" s="4"/>
      <c r="N8" s="5">
        <v>90.757281553398073</v>
      </c>
      <c r="O8" s="5">
        <v>94.485436893203882</v>
      </c>
      <c r="P8" s="5">
        <v>96.932038834951456</v>
      </c>
      <c r="Q8" s="5">
        <v>59.417475728155345</v>
      </c>
      <c r="R8" s="5">
        <v>64.77669902912622</v>
      </c>
      <c r="S8" s="5">
        <v>60.932038834951449</v>
      </c>
      <c r="T8" s="5">
        <v>58.834951456310677</v>
      </c>
      <c r="U8" s="2">
        <v>65.126213592233</v>
      </c>
      <c r="V8" s="2">
        <v>63.145631067961169</v>
      </c>
      <c r="W8" s="3">
        <f t="shared" si="1"/>
        <v>72.711974110032372</v>
      </c>
      <c r="X8" s="3">
        <f t="shared" si="2"/>
        <v>15.298648923858797</v>
      </c>
      <c r="Y8" s="6">
        <f t="shared" si="3"/>
        <v>14.333320200249858</v>
      </c>
      <c r="Z8" s="6">
        <f t="shared" si="4"/>
        <v>16.226773094744544</v>
      </c>
      <c r="AA8" s="3">
        <f t="shared" si="5"/>
        <v>19.139621006817034</v>
      </c>
      <c r="AD8" s="8"/>
      <c r="AE8" s="4"/>
    </row>
    <row r="9" spans="1:31" x14ac:dyDescent="0.25">
      <c r="A9" s="4">
        <v>50</v>
      </c>
      <c r="B9" s="5">
        <v>72</v>
      </c>
      <c r="C9" s="5">
        <v>73.3</v>
      </c>
      <c r="D9" s="5">
        <v>72.099999999999994</v>
      </c>
      <c r="E9" s="5">
        <v>74.099999999999994</v>
      </c>
      <c r="F9" s="5">
        <v>77.2</v>
      </c>
      <c r="G9" s="5">
        <v>78.8</v>
      </c>
      <c r="H9" s="5">
        <v>86.3</v>
      </c>
      <c r="I9" s="5">
        <v>84.5</v>
      </c>
      <c r="J9" s="5">
        <v>84.8</v>
      </c>
      <c r="K9" s="4">
        <f t="shared" si="6"/>
        <v>78.122222222222206</v>
      </c>
      <c r="L9" s="4">
        <f t="shared" si="0"/>
        <v>5.442993003808307</v>
      </c>
      <c r="M9" s="4"/>
      <c r="N9" s="5">
        <v>85.281553398058264</v>
      </c>
      <c r="O9" s="5">
        <v>60.932038834951449</v>
      </c>
      <c r="P9" s="5">
        <v>86.679611650485441</v>
      </c>
      <c r="Q9" s="5">
        <v>51.728155339805824</v>
      </c>
      <c r="R9" s="5">
        <v>53.708737864077669</v>
      </c>
      <c r="S9" s="5">
        <v>55.339805825242713</v>
      </c>
      <c r="T9" s="5">
        <v>48.815533980582529</v>
      </c>
      <c r="U9" s="2">
        <v>49.980582524271846</v>
      </c>
      <c r="V9" s="2">
        <v>48.466019417475728</v>
      </c>
      <c r="W9" s="3">
        <f t="shared" si="1"/>
        <v>60.103559870550157</v>
      </c>
      <c r="X9" s="3">
        <f t="shared" si="2"/>
        <v>14.298272282849625</v>
      </c>
      <c r="Y9" s="6">
        <f t="shared" si="3"/>
        <v>23.064707888642936</v>
      </c>
      <c r="Z9" s="6">
        <f t="shared" si="4"/>
        <v>15.299240605795179</v>
      </c>
      <c r="AA9" s="3">
        <f t="shared" si="5"/>
        <v>19.649545787064898</v>
      </c>
      <c r="AD9" s="8"/>
      <c r="AE9" s="4"/>
    </row>
    <row r="10" spans="1:31" x14ac:dyDescent="0.25">
      <c r="A10" s="4">
        <v>200</v>
      </c>
      <c r="B10" s="5">
        <v>68</v>
      </c>
      <c r="C10" s="5">
        <v>72.099999999999994</v>
      </c>
      <c r="D10" s="5">
        <v>68.3</v>
      </c>
      <c r="E10" s="5">
        <v>63.6</v>
      </c>
      <c r="F10" s="5">
        <v>69.900000000000006</v>
      </c>
      <c r="G10" s="5">
        <v>73.599999999999994</v>
      </c>
      <c r="H10" s="5">
        <v>82.5</v>
      </c>
      <c r="I10" s="5">
        <v>83.6</v>
      </c>
      <c r="J10" s="5">
        <v>81.7</v>
      </c>
      <c r="K10" s="4">
        <f t="shared" si="6"/>
        <v>73.7</v>
      </c>
      <c r="L10" s="4">
        <f t="shared" si="0"/>
        <v>6.8322763410154881</v>
      </c>
      <c r="M10" s="4"/>
      <c r="N10" s="5">
        <v>72</v>
      </c>
      <c r="O10" s="5">
        <v>84.233009708737853</v>
      </c>
      <c r="P10" s="5">
        <v>79.922330097087382</v>
      </c>
      <c r="Q10" s="5">
        <v>55.805825242718441</v>
      </c>
      <c r="R10" s="5">
        <v>59.417475728155345</v>
      </c>
      <c r="S10" s="5">
        <v>57.320388349514573</v>
      </c>
      <c r="T10" s="5">
        <v>44.504854368932044</v>
      </c>
      <c r="U10" s="2">
        <v>45.087378640776706</v>
      </c>
      <c r="V10" s="2">
        <v>52.77669902912622</v>
      </c>
      <c r="W10" s="3">
        <f t="shared" si="1"/>
        <v>61.229773462783179</v>
      </c>
      <c r="X10" s="3">
        <f t="shared" si="2"/>
        <v>13.557693826261801</v>
      </c>
      <c r="Y10" s="6">
        <f t="shared" si="3"/>
        <v>16.920253103414957</v>
      </c>
      <c r="Z10" s="6">
        <f t="shared" si="4"/>
        <v>15.181932086748949</v>
      </c>
      <c r="AA10" s="3">
        <f t="shared" si="5"/>
        <v>20.659270196509873</v>
      </c>
      <c r="AD10" s="8"/>
      <c r="AE10" s="4"/>
    </row>
    <row r="11" spans="1:31" x14ac:dyDescent="0.25">
      <c r="A11" s="4">
        <v>1000</v>
      </c>
      <c r="B11" s="5">
        <v>66</v>
      </c>
      <c r="C11" s="5">
        <v>67.3</v>
      </c>
      <c r="D11" s="5">
        <v>69.900000000000006</v>
      </c>
      <c r="E11" s="5">
        <v>73.3</v>
      </c>
      <c r="F11" s="5">
        <v>71.2</v>
      </c>
      <c r="G11" s="5">
        <v>74.599999999999994</v>
      </c>
      <c r="H11" s="5">
        <v>80.3</v>
      </c>
      <c r="I11" s="5">
        <v>81</v>
      </c>
      <c r="J11" s="5">
        <v>79.900000000000006</v>
      </c>
      <c r="K11" s="4">
        <f t="shared" si="6"/>
        <v>73.722222222222214</v>
      </c>
      <c r="L11" s="4">
        <f t="shared" si="0"/>
        <v>5.345772530758981</v>
      </c>
      <c r="M11" s="4"/>
      <c r="N11" s="5">
        <v>62.912621359223309</v>
      </c>
      <c r="O11" s="5">
        <v>57.087378640776699</v>
      </c>
      <c r="P11" s="5">
        <v>79.223300970873794</v>
      </c>
      <c r="Q11" s="5">
        <v>53.475728155339809</v>
      </c>
      <c r="R11" s="5">
        <v>59.184466019417478</v>
      </c>
      <c r="S11" s="5">
        <v>57.320388349514573</v>
      </c>
      <c r="T11" s="5">
        <v>56.038834951456316</v>
      </c>
      <c r="U11" s="2">
        <v>58.019417475728154</v>
      </c>
      <c r="V11" s="2">
        <v>53.126213592233015</v>
      </c>
      <c r="W11" s="3">
        <f t="shared" si="1"/>
        <v>59.598705501618127</v>
      </c>
      <c r="X11" s="3">
        <f t="shared" si="2"/>
        <v>7.4708820224633987</v>
      </c>
      <c r="Y11" s="6">
        <f t="shared" si="3"/>
        <v>19.157746870450158</v>
      </c>
      <c r="Z11" s="6">
        <f t="shared" si="4"/>
        <v>9.1864771345812475</v>
      </c>
      <c r="AA11" s="3">
        <f t="shared" si="5"/>
        <v>12.538128581792968</v>
      </c>
      <c r="AD11" s="8"/>
      <c r="AE11" s="4"/>
    </row>
    <row r="12" spans="1:31" x14ac:dyDescent="0.25">
      <c r="B12" s="2"/>
      <c r="C12" s="2"/>
      <c r="D12" s="2"/>
      <c r="E12" s="2"/>
      <c r="F12" s="2"/>
      <c r="G12" s="2"/>
      <c r="H12" s="2"/>
      <c r="I12" s="2"/>
      <c r="J12" s="2"/>
      <c r="K12" s="4"/>
      <c r="L12" s="4"/>
      <c r="N12" s="2"/>
      <c r="O12" s="2"/>
      <c r="P12" s="2"/>
      <c r="Q12" s="5"/>
      <c r="R12" s="5"/>
      <c r="S12" s="5"/>
      <c r="T12" s="2"/>
      <c r="U12" s="2"/>
      <c r="V12" s="2"/>
      <c r="W12" s="3"/>
      <c r="X12" s="3"/>
      <c r="Y12" s="6"/>
      <c r="Z12" s="6"/>
      <c r="AA12" s="3"/>
      <c r="AD12" s="8"/>
      <c r="AE12" s="4"/>
    </row>
    <row r="13" spans="1:31" x14ac:dyDescent="0.25">
      <c r="A13" t="s">
        <v>1</v>
      </c>
      <c r="B13" s="2"/>
      <c r="C13" s="2"/>
      <c r="D13" s="2"/>
      <c r="E13" s="2"/>
      <c r="F13" s="2"/>
      <c r="G13" s="2"/>
      <c r="H13" s="2"/>
      <c r="I13" s="2"/>
      <c r="J13" s="2"/>
      <c r="K13" s="4"/>
      <c r="L13" s="4"/>
      <c r="N13" s="2" t="s">
        <v>3</v>
      </c>
      <c r="O13" s="2"/>
      <c r="P13" s="2"/>
      <c r="Q13" s="2"/>
      <c r="R13" s="2"/>
      <c r="S13" s="2"/>
      <c r="T13" s="2"/>
      <c r="U13" s="2"/>
      <c r="V13" s="2"/>
      <c r="W13" s="3"/>
      <c r="X13" s="3"/>
      <c r="Y13" s="6"/>
      <c r="Z13" s="6"/>
      <c r="AA13" s="3"/>
      <c r="AD13" s="8"/>
      <c r="AE13" s="4"/>
    </row>
    <row r="14" spans="1:31" x14ac:dyDescent="0.25">
      <c r="A14" s="4">
        <v>0</v>
      </c>
      <c r="B14" s="5">
        <v>99.9</v>
      </c>
      <c r="C14" s="5">
        <v>102.2</v>
      </c>
      <c r="D14" s="5">
        <v>97.9</v>
      </c>
      <c r="E14" s="5">
        <v>100.6</v>
      </c>
      <c r="F14" s="5">
        <v>98.7</v>
      </c>
      <c r="G14" s="5">
        <v>100.7</v>
      </c>
      <c r="H14" s="5">
        <v>99.2</v>
      </c>
      <c r="I14" s="5">
        <v>102.3</v>
      </c>
      <c r="J14" s="5">
        <v>98.6</v>
      </c>
      <c r="K14" s="4">
        <f t="shared" si="6"/>
        <v>100.01111111111112</v>
      </c>
      <c r="L14" s="4">
        <f t="shared" si="0"/>
        <v>1.4790721148705535</v>
      </c>
      <c r="N14" s="2">
        <v>101.45873320537429</v>
      </c>
      <c r="O14" s="2">
        <v>102.49520153550864</v>
      </c>
      <c r="P14" s="2">
        <v>96.0460652591171</v>
      </c>
      <c r="Q14" s="2">
        <v>100</v>
      </c>
      <c r="R14" s="2">
        <v>98.761261261261268</v>
      </c>
      <c r="S14" s="2">
        <v>101.23873873873875</v>
      </c>
      <c r="T14" s="2">
        <v>96.47519582245431</v>
      </c>
      <c r="U14" s="2">
        <v>101.95822454308092</v>
      </c>
      <c r="V14" s="2">
        <v>101.56657963446474</v>
      </c>
      <c r="W14" s="3">
        <f t="shared" ref="W14:W20" si="7">AVERAGE(N14:V14)</f>
        <v>100</v>
      </c>
      <c r="X14" s="3">
        <f>_xlfn.STDEV.P(N14:V14)</f>
        <v>2.2551063076793998</v>
      </c>
      <c r="Y14" s="6">
        <f t="shared" si="3"/>
        <v>1.1109876680377688E-2</v>
      </c>
      <c r="Z14" s="6">
        <f t="shared" si="4"/>
        <v>2.6968794522416215</v>
      </c>
      <c r="AA14" s="3">
        <f t="shared" si="5"/>
        <v>2.6965798372658734</v>
      </c>
      <c r="AD14" s="8"/>
      <c r="AE14" s="4"/>
    </row>
    <row r="15" spans="1:31" x14ac:dyDescent="0.25">
      <c r="A15" s="4">
        <v>0.1</v>
      </c>
      <c r="B15" s="5">
        <v>97.1</v>
      </c>
      <c r="C15" s="5">
        <v>102.2</v>
      </c>
      <c r="D15" s="5">
        <v>101.8</v>
      </c>
      <c r="E15" s="5">
        <v>98</v>
      </c>
      <c r="F15" s="5">
        <v>99.6</v>
      </c>
      <c r="G15" s="5">
        <v>100.2</v>
      </c>
      <c r="H15" s="5">
        <v>100.9</v>
      </c>
      <c r="I15" s="5">
        <v>107.7</v>
      </c>
      <c r="J15" s="5">
        <v>104.1</v>
      </c>
      <c r="K15" s="4">
        <f t="shared" si="6"/>
        <v>101.28888888888891</v>
      </c>
      <c r="L15" s="4">
        <f t="shared" si="0"/>
        <v>3.0303811437743629</v>
      </c>
      <c r="M15" s="7"/>
      <c r="N15" s="2">
        <v>93.397312859884835</v>
      </c>
      <c r="O15" s="2">
        <v>97.888675623800395</v>
      </c>
      <c r="P15" s="2">
        <v>95.124760076775431</v>
      </c>
      <c r="Q15" s="2">
        <v>90.315315315315331</v>
      </c>
      <c r="R15" s="2">
        <v>91.891891891891888</v>
      </c>
      <c r="S15" s="2">
        <v>89.86486486486487</v>
      </c>
      <c r="T15" s="2">
        <v>104.69973890339426</v>
      </c>
      <c r="U15" s="2">
        <v>105.35248041775456</v>
      </c>
      <c r="V15" s="2">
        <v>103.65535248041775</v>
      </c>
      <c r="W15" s="3">
        <f t="shared" si="7"/>
        <v>96.910043603788807</v>
      </c>
      <c r="X15" s="3">
        <f t="shared" ref="X15:X20" si="8">_xlfn.STDEV.P(N15:V15)</f>
        <v>5.8901457302006293</v>
      </c>
      <c r="Y15" s="6">
        <f t="shared" si="3"/>
        <v>4.3231250072291445</v>
      </c>
      <c r="Z15" s="6">
        <f t="shared" si="4"/>
        <v>6.6239736261207982</v>
      </c>
      <c r="AA15" s="3">
        <f t="shared" si="5"/>
        <v>6.5409632629357315</v>
      </c>
      <c r="AD15" s="8"/>
      <c r="AE15" s="4"/>
    </row>
    <row r="16" spans="1:31" x14ac:dyDescent="0.25">
      <c r="A16" s="4">
        <v>1</v>
      </c>
      <c r="B16" s="5">
        <v>99.9</v>
      </c>
      <c r="C16" s="5">
        <v>101.1</v>
      </c>
      <c r="D16" s="5">
        <v>99.4</v>
      </c>
      <c r="E16" s="5">
        <v>95.8</v>
      </c>
      <c r="F16" s="5">
        <v>95.4</v>
      </c>
      <c r="G16" s="5">
        <v>97.7</v>
      </c>
      <c r="H16" s="5">
        <v>103.6</v>
      </c>
      <c r="I16" s="5">
        <v>102.8</v>
      </c>
      <c r="J16" s="5">
        <v>99.3</v>
      </c>
      <c r="K16" s="4">
        <f t="shared" si="6"/>
        <v>99.444444444444443</v>
      </c>
      <c r="L16" s="4">
        <f t="shared" si="0"/>
        <v>2.670460264578252</v>
      </c>
      <c r="M16" s="7"/>
      <c r="N16" s="2">
        <v>78.426103646833013</v>
      </c>
      <c r="O16" s="2">
        <v>75.777351247600762</v>
      </c>
      <c r="P16" s="2">
        <v>75.892514395393491</v>
      </c>
      <c r="Q16" s="2">
        <v>75.788288288288285</v>
      </c>
      <c r="R16" s="2">
        <v>72.522522522522536</v>
      </c>
      <c r="S16" s="2">
        <v>67.680180180180187</v>
      </c>
      <c r="T16" s="2">
        <v>93.211488250652735</v>
      </c>
      <c r="U16" s="2">
        <v>88.772845953002602</v>
      </c>
      <c r="V16" s="2">
        <v>86.684073107049613</v>
      </c>
      <c r="W16" s="3">
        <f t="shared" si="7"/>
        <v>79.417263065724796</v>
      </c>
      <c r="X16" s="3">
        <f t="shared" si="8"/>
        <v>7.8580131484562052</v>
      </c>
      <c r="Y16" s="6">
        <f t="shared" si="3"/>
        <v>20.13906507357283</v>
      </c>
      <c r="Z16" s="6">
        <f t="shared" si="4"/>
        <v>8.2993812218744321</v>
      </c>
      <c r="AA16" s="3">
        <f t="shared" si="5"/>
        <v>8.3632505652290305</v>
      </c>
      <c r="AD16" s="8"/>
      <c r="AE16" s="4"/>
    </row>
    <row r="17" spans="1:31" x14ac:dyDescent="0.25">
      <c r="A17" s="4">
        <v>10</v>
      </c>
      <c r="B17" s="5">
        <v>79.3</v>
      </c>
      <c r="C17" s="5">
        <v>82.2</v>
      </c>
      <c r="D17" s="5">
        <v>81.2</v>
      </c>
      <c r="E17" s="5">
        <v>80.3</v>
      </c>
      <c r="F17" s="5">
        <v>80</v>
      </c>
      <c r="G17" s="5">
        <v>84</v>
      </c>
      <c r="H17" s="5">
        <v>92</v>
      </c>
      <c r="I17" s="5">
        <v>93</v>
      </c>
      <c r="J17" s="5">
        <v>91.9</v>
      </c>
      <c r="K17" s="4">
        <f t="shared" si="6"/>
        <v>84.87777777777778</v>
      </c>
      <c r="L17" s="4">
        <f t="shared" si="0"/>
        <v>5.4092056877918324</v>
      </c>
      <c r="M17" s="7"/>
      <c r="N17" s="2">
        <v>26.717850287907869</v>
      </c>
      <c r="O17" s="2">
        <v>33.166986564299428</v>
      </c>
      <c r="P17" s="2">
        <v>31.669865642994242</v>
      </c>
      <c r="Q17" s="2">
        <v>22.184684684684687</v>
      </c>
      <c r="R17" s="2">
        <v>29.27927927927928</v>
      </c>
      <c r="S17" s="2">
        <v>34.572072072072075</v>
      </c>
      <c r="T17" s="2">
        <v>47.519582245430804</v>
      </c>
      <c r="U17" s="2">
        <v>46.344647519582239</v>
      </c>
      <c r="V17" s="2">
        <v>47.911227154046998</v>
      </c>
      <c r="W17" s="3">
        <f t="shared" si="7"/>
        <v>35.485132827810844</v>
      </c>
      <c r="X17" s="3">
        <f t="shared" si="8"/>
        <v>9.0074560490068354</v>
      </c>
      <c r="Y17" s="6">
        <f t="shared" si="3"/>
        <v>58.192669793127685</v>
      </c>
      <c r="Z17" s="6">
        <f t="shared" si="4"/>
        <v>10.50684399082947</v>
      </c>
      <c r="AA17" s="3">
        <f t="shared" si="5"/>
        <v>12.922386675340674</v>
      </c>
      <c r="AD17" s="8"/>
      <c r="AE17" s="4"/>
    </row>
    <row r="18" spans="1:31" x14ac:dyDescent="0.25">
      <c r="A18" s="4">
        <v>50</v>
      </c>
      <c r="B18" s="5">
        <v>72</v>
      </c>
      <c r="C18" s="5">
        <v>73.3</v>
      </c>
      <c r="D18" s="5">
        <v>72.099999999999994</v>
      </c>
      <c r="E18" s="5">
        <v>74.099999999999994</v>
      </c>
      <c r="F18" s="5">
        <v>77.2</v>
      </c>
      <c r="G18" s="5">
        <v>78.8</v>
      </c>
      <c r="H18" s="5">
        <v>86.3</v>
      </c>
      <c r="I18" s="5">
        <v>84.5</v>
      </c>
      <c r="J18" s="5">
        <v>84.8</v>
      </c>
      <c r="K18" s="4">
        <f t="shared" si="6"/>
        <v>78.122222222222206</v>
      </c>
      <c r="L18" s="4">
        <f t="shared" si="0"/>
        <v>5.442993003808307</v>
      </c>
      <c r="M18" s="7"/>
      <c r="N18" s="2">
        <v>27.063339731285989</v>
      </c>
      <c r="O18" s="2">
        <v>24.875239923224569</v>
      </c>
      <c r="P18" s="2">
        <v>25.105566218809983</v>
      </c>
      <c r="Q18" s="2">
        <v>13.963963963963966</v>
      </c>
      <c r="R18" s="2">
        <v>14.301801801801803</v>
      </c>
      <c r="S18" s="2">
        <v>12.387387387387387</v>
      </c>
      <c r="T18" s="2">
        <v>35.900783289817227</v>
      </c>
      <c r="U18" s="2">
        <v>36.29242819843342</v>
      </c>
      <c r="V18" s="2">
        <v>37.989556135770229</v>
      </c>
      <c r="W18" s="3">
        <f t="shared" si="7"/>
        <v>25.320007405610504</v>
      </c>
      <c r="X18" s="3">
        <f t="shared" si="8"/>
        <v>9.5088295227723201</v>
      </c>
      <c r="Y18" s="6">
        <f t="shared" si="3"/>
        <v>67.589238138174579</v>
      </c>
      <c r="Z18" s="6">
        <f t="shared" si="4"/>
        <v>10.956459817507325</v>
      </c>
      <c r="AA18" s="3">
        <f t="shared" si="5"/>
        <v>14.794255881688141</v>
      </c>
      <c r="AD18" s="8"/>
      <c r="AE18" s="4"/>
    </row>
    <row r="19" spans="1:31" x14ac:dyDescent="0.25">
      <c r="A19" s="4">
        <v>200</v>
      </c>
      <c r="B19" s="5">
        <v>68</v>
      </c>
      <c r="C19" s="5">
        <v>72.099999999999994</v>
      </c>
      <c r="D19" s="5">
        <v>68.3</v>
      </c>
      <c r="E19" s="5">
        <v>63.6</v>
      </c>
      <c r="F19" s="5">
        <v>69.900000000000006</v>
      </c>
      <c r="G19" s="5">
        <v>73.599999999999994</v>
      </c>
      <c r="H19" s="5">
        <v>82.5</v>
      </c>
      <c r="I19" s="5">
        <v>83.6</v>
      </c>
      <c r="J19" s="5">
        <v>81.7</v>
      </c>
      <c r="K19" s="4">
        <f t="shared" si="6"/>
        <v>73.7</v>
      </c>
      <c r="L19" s="4">
        <f t="shared" si="0"/>
        <v>6.8322763410154881</v>
      </c>
      <c r="M19" s="7"/>
      <c r="N19" s="2">
        <v>22.456813819577736</v>
      </c>
      <c r="O19" s="2">
        <v>23.26295585412668</v>
      </c>
      <c r="P19" s="2">
        <v>22.571976967370443</v>
      </c>
      <c r="Q19" s="2">
        <v>16.77927927927928</v>
      </c>
      <c r="R19" s="2">
        <v>22.297297297297298</v>
      </c>
      <c r="S19" s="2">
        <v>17.342342342342342</v>
      </c>
      <c r="T19" s="2">
        <v>29.242819843342033</v>
      </c>
      <c r="U19" s="2">
        <v>40.731070496083547</v>
      </c>
      <c r="V19" s="2">
        <v>37.989556135770229</v>
      </c>
      <c r="W19" s="3">
        <f t="shared" si="7"/>
        <v>25.852679115021065</v>
      </c>
      <c r="X19" s="3">
        <f t="shared" si="8"/>
        <v>8.0038747474134571</v>
      </c>
      <c r="Y19" s="6">
        <f t="shared" si="3"/>
        <v>64.92173797147754</v>
      </c>
      <c r="Z19" s="6">
        <f t="shared" si="4"/>
        <v>10.523403012917582</v>
      </c>
      <c r="AA19" s="3">
        <f t="shared" si="5"/>
        <v>15.495277574499436</v>
      </c>
      <c r="AD19" s="8"/>
      <c r="AE19" s="4"/>
    </row>
    <row r="20" spans="1:31" x14ac:dyDescent="0.25">
      <c r="A20" s="4">
        <v>1000</v>
      </c>
      <c r="B20" s="5">
        <v>66</v>
      </c>
      <c r="C20" s="5">
        <v>67.3</v>
      </c>
      <c r="D20" s="5">
        <v>69.900000000000006</v>
      </c>
      <c r="E20" s="5">
        <v>73.3</v>
      </c>
      <c r="F20" s="5">
        <v>71.2</v>
      </c>
      <c r="G20" s="5">
        <v>74.599999999999994</v>
      </c>
      <c r="H20" s="5">
        <v>80.3</v>
      </c>
      <c r="I20" s="5">
        <v>81</v>
      </c>
      <c r="J20" s="5">
        <v>79.900000000000006</v>
      </c>
      <c r="K20" s="4">
        <f t="shared" si="6"/>
        <v>73.722222222222214</v>
      </c>
      <c r="L20" s="4">
        <f t="shared" si="0"/>
        <v>5.345772530758981</v>
      </c>
      <c r="M20" s="7"/>
      <c r="N20" s="2">
        <v>20.959692898272554</v>
      </c>
      <c r="O20" s="2">
        <v>23.378119001919387</v>
      </c>
      <c r="P20" s="2">
        <v>23.26295585412668</v>
      </c>
      <c r="Q20" s="2">
        <v>25.675675675675681</v>
      </c>
      <c r="R20" s="2">
        <v>24.774774774774773</v>
      </c>
      <c r="S20" s="2">
        <v>26.463963963963966</v>
      </c>
      <c r="T20" s="2">
        <v>42.950391644908606</v>
      </c>
      <c r="U20" s="2">
        <v>38.120104438642294</v>
      </c>
      <c r="V20" s="2">
        <v>39.817232375979103</v>
      </c>
      <c r="W20" s="3">
        <f t="shared" si="7"/>
        <v>29.489212292029226</v>
      </c>
      <c r="X20" s="3">
        <f t="shared" si="8"/>
        <v>7.868002635609149</v>
      </c>
      <c r="Y20" s="6">
        <f t="shared" si="3"/>
        <v>59.999561322040236</v>
      </c>
      <c r="Z20" s="6">
        <f t="shared" si="4"/>
        <v>9.5122420818947724</v>
      </c>
      <c r="AA20" s="3">
        <f t="shared" si="5"/>
        <v>13.616582420970012</v>
      </c>
      <c r="AD20" s="8"/>
      <c r="AE20" s="4"/>
    </row>
    <row r="21" spans="1:31" x14ac:dyDescent="0.25">
      <c r="AD21" s="8"/>
      <c r="AE21" s="4"/>
    </row>
    <row r="22" spans="1:31" x14ac:dyDescent="0.25">
      <c r="AD22" s="8"/>
      <c r="AE22" s="4"/>
    </row>
    <row r="23" spans="1:31" x14ac:dyDescent="0.25">
      <c r="A23" t="s">
        <v>4</v>
      </c>
      <c r="B23" s="2"/>
      <c r="C23" s="2"/>
      <c r="D23" s="2"/>
      <c r="E23" s="2"/>
      <c r="F23" s="2"/>
      <c r="G23" s="2"/>
      <c r="H23" s="2"/>
      <c r="I23" s="2"/>
      <c r="J23" s="2"/>
      <c r="K23" s="4"/>
      <c r="L23" s="4"/>
      <c r="N23" s="2" t="s">
        <v>5</v>
      </c>
      <c r="O23" s="2"/>
      <c r="P23" s="2"/>
      <c r="Q23" s="2"/>
      <c r="R23" s="2"/>
      <c r="S23" s="2"/>
      <c r="T23" s="2"/>
      <c r="U23" s="2"/>
      <c r="V23" s="2"/>
      <c r="W23" s="3"/>
      <c r="X23" s="3"/>
      <c r="Y23" s="6"/>
      <c r="Z23" s="6"/>
      <c r="AA23" s="3"/>
      <c r="AD23" s="8"/>
      <c r="AE23" s="4"/>
    </row>
    <row r="24" spans="1:31" x14ac:dyDescent="0.25">
      <c r="A24" s="4">
        <v>0</v>
      </c>
      <c r="B24" s="5">
        <v>98.25</v>
      </c>
      <c r="C24" s="5">
        <v>102.78</v>
      </c>
      <c r="D24" s="5">
        <v>98.98</v>
      </c>
      <c r="E24" s="5">
        <v>100.66</v>
      </c>
      <c r="F24" s="5">
        <v>99.17</v>
      </c>
      <c r="G24" s="5">
        <v>100.17</v>
      </c>
      <c r="H24" s="5">
        <v>102.04</v>
      </c>
      <c r="I24" s="5">
        <v>99.34</v>
      </c>
      <c r="J24" s="5">
        <v>98.62</v>
      </c>
      <c r="K24" s="4">
        <f t="shared" ref="K24:K30" si="9">AVERAGE(B24:J24)</f>
        <v>100.00111111111111</v>
      </c>
      <c r="L24" s="4">
        <f t="shared" ref="L24:L30" si="10">_xlfn.STDEV.P(B24:J24)</f>
        <v>1.4714425608485513</v>
      </c>
      <c r="M24" s="4"/>
      <c r="N24" s="2">
        <v>100.03973773097556</v>
      </c>
      <c r="O24" s="2">
        <v>99.046294456586537</v>
      </c>
      <c r="P24" s="2">
        <v>98.946950129147623</v>
      </c>
      <c r="Q24" s="5">
        <v>100.75471698113208</v>
      </c>
      <c r="R24" s="5">
        <v>99.481132075471692</v>
      </c>
      <c r="S24" s="5">
        <v>99.764150943396217</v>
      </c>
      <c r="T24" s="5">
        <v>99.939975990396164</v>
      </c>
      <c r="U24" s="5">
        <v>103.00120048019208</v>
      </c>
      <c r="V24" s="5">
        <v>97.058823529411768</v>
      </c>
      <c r="W24" s="3">
        <f t="shared" ref="W24:W30" si="11">AVERAGE(N24:V24)</f>
        <v>99.781442479634407</v>
      </c>
      <c r="X24" s="3">
        <f t="shared" ref="X24:X30" si="12">_xlfn.STDEV.P(N24:V24)</f>
        <v>1.4961399790170393</v>
      </c>
      <c r="Y24" s="6">
        <f t="shared" ref="Y24:Y30" si="13">100*(K24-W24)/K24</f>
        <v>0.2196661907412551</v>
      </c>
      <c r="Z24" s="6">
        <f t="shared" ref="Z24:Z30" si="14">SQRT((L24^2)+(X24^2))</f>
        <v>2.0984704064364714</v>
      </c>
      <c r="AA24" s="3">
        <f t="shared" ref="AA24:AA30" si="15">ABS(Y24*(SQRT((Z24/(K24-W24))^2+(L24/K24)^2)))</f>
        <v>2.0984495796456435</v>
      </c>
      <c r="AD24" s="8"/>
      <c r="AE24" s="4"/>
    </row>
    <row r="25" spans="1:31" x14ac:dyDescent="0.25">
      <c r="A25" s="4">
        <v>0.1</v>
      </c>
      <c r="B25" s="5">
        <v>91.08</v>
      </c>
      <c r="C25" s="5">
        <v>95.76</v>
      </c>
      <c r="D25" s="5">
        <v>97.51</v>
      </c>
      <c r="E25" s="5">
        <v>94.32</v>
      </c>
      <c r="F25" s="5">
        <v>94.57</v>
      </c>
      <c r="G25" s="5">
        <v>99.42</v>
      </c>
      <c r="H25" s="5">
        <v>89.8</v>
      </c>
      <c r="I25" s="5">
        <v>90.51</v>
      </c>
      <c r="J25" s="5">
        <v>90.37</v>
      </c>
      <c r="K25" s="4">
        <f t="shared" si="9"/>
        <v>93.704444444444434</v>
      </c>
      <c r="L25" s="4">
        <f t="shared" si="10"/>
        <v>3.2652823975580536</v>
      </c>
      <c r="M25" s="4"/>
      <c r="N25" s="2">
        <v>94.97317703159149</v>
      </c>
      <c r="O25" s="2">
        <v>98.648917146830911</v>
      </c>
      <c r="P25" s="2">
        <v>81.164315517583958</v>
      </c>
      <c r="Q25" s="5">
        <v>91.698113207547166</v>
      </c>
      <c r="R25" s="5">
        <v>94.669811320754718</v>
      </c>
      <c r="S25" s="5">
        <v>89.575471698113191</v>
      </c>
      <c r="T25" s="5">
        <v>109.6638655462185</v>
      </c>
      <c r="U25" s="5">
        <v>87.334933973589429</v>
      </c>
      <c r="V25" s="5">
        <v>97.959183673469383</v>
      </c>
      <c r="W25" s="3">
        <f t="shared" si="11"/>
        <v>93.965309901744305</v>
      </c>
      <c r="X25" s="3">
        <f t="shared" si="12"/>
        <v>7.5871395190250581</v>
      </c>
      <c r="Y25" s="6">
        <f t="shared" si="13"/>
        <v>-0.27839176556298112</v>
      </c>
      <c r="Z25" s="6">
        <f t="shared" si="14"/>
        <v>8.2599488628534647</v>
      </c>
      <c r="AA25" s="3">
        <f t="shared" si="15"/>
        <v>8.8149008447366022</v>
      </c>
      <c r="AD25" s="8"/>
      <c r="AE25" s="4"/>
    </row>
    <row r="26" spans="1:31" x14ac:dyDescent="0.25">
      <c r="A26" s="4">
        <v>1</v>
      </c>
      <c r="B26" s="5">
        <v>88.45</v>
      </c>
      <c r="C26" s="5">
        <v>92.54</v>
      </c>
      <c r="D26" s="5">
        <v>96.78</v>
      </c>
      <c r="E26" s="5">
        <v>89.48</v>
      </c>
      <c r="F26" s="5">
        <v>84.51</v>
      </c>
      <c r="G26" s="5">
        <v>88.11</v>
      </c>
      <c r="H26" s="5">
        <v>82.12</v>
      </c>
      <c r="I26" s="5">
        <v>77.989999999999995</v>
      </c>
      <c r="J26" s="5">
        <v>80.98</v>
      </c>
      <c r="K26" s="4">
        <f t="shared" si="9"/>
        <v>86.773333333333341</v>
      </c>
      <c r="L26" s="4">
        <f t="shared" si="10"/>
        <v>5.6055290165653018</v>
      </c>
      <c r="M26" s="4"/>
      <c r="N26" s="2">
        <v>83.349890721239831</v>
      </c>
      <c r="O26" s="2">
        <v>74.110868269421815</v>
      </c>
      <c r="P26" s="2">
        <v>45.599046294456585</v>
      </c>
      <c r="Q26" s="5">
        <v>77.547169811320742</v>
      </c>
      <c r="R26" s="5">
        <v>78.113207547169807</v>
      </c>
      <c r="S26" s="5">
        <v>80.094339622641513</v>
      </c>
      <c r="T26" s="5">
        <v>84.813925570228093</v>
      </c>
      <c r="U26" s="5">
        <v>82.472989195678267</v>
      </c>
      <c r="V26" s="5">
        <v>85.894357743097245</v>
      </c>
      <c r="W26" s="3">
        <f t="shared" si="11"/>
        <v>76.888421641694862</v>
      </c>
      <c r="X26" s="3">
        <f t="shared" si="12"/>
        <v>11.622823557966845</v>
      </c>
      <c r="Y26" s="6">
        <f t="shared" si="13"/>
        <v>11.391646848077533</v>
      </c>
      <c r="Z26" s="6">
        <f t="shared" si="14"/>
        <v>12.90395222461648</v>
      </c>
      <c r="AA26" s="3">
        <f t="shared" si="15"/>
        <v>14.889070105495197</v>
      </c>
      <c r="AD26" s="8"/>
      <c r="AE26" s="4"/>
    </row>
    <row r="27" spans="1:31" x14ac:dyDescent="0.25">
      <c r="A27" s="4">
        <v>10</v>
      </c>
      <c r="B27" s="5">
        <v>53.51</v>
      </c>
      <c r="C27" s="5">
        <v>52.49</v>
      </c>
      <c r="D27" s="5">
        <v>51.61</v>
      </c>
      <c r="E27" s="5">
        <v>44.37</v>
      </c>
      <c r="F27" s="5">
        <v>43</v>
      </c>
      <c r="G27" s="5">
        <v>45.98</v>
      </c>
      <c r="H27" s="5">
        <v>29.74</v>
      </c>
      <c r="I27" s="5">
        <v>25.47</v>
      </c>
      <c r="J27" s="5">
        <v>17.079999999999998</v>
      </c>
      <c r="K27" s="4">
        <f t="shared" si="9"/>
        <v>40.361111111111114</v>
      </c>
      <c r="L27" s="4">
        <f t="shared" si="10"/>
        <v>12.372509351555182</v>
      </c>
      <c r="M27" s="4"/>
      <c r="N27" s="2">
        <v>23.345916948142261</v>
      </c>
      <c r="O27" s="2">
        <v>27.518378700576196</v>
      </c>
      <c r="P27" s="2">
        <v>28.611166302404133</v>
      </c>
      <c r="Q27" s="5">
        <v>31.981132075471695</v>
      </c>
      <c r="R27" s="5">
        <v>32.547169811320757</v>
      </c>
      <c r="S27" s="5">
        <v>30.849056603773583</v>
      </c>
      <c r="T27" s="5">
        <v>15.126050420168069</v>
      </c>
      <c r="U27" s="5">
        <v>14.675870348139256</v>
      </c>
      <c r="V27" s="5">
        <v>19.447779111644657</v>
      </c>
      <c r="W27" s="3">
        <f t="shared" si="11"/>
        <v>24.900280035737843</v>
      </c>
      <c r="X27" s="3">
        <f t="shared" si="12"/>
        <v>6.6403344793679704</v>
      </c>
      <c r="Y27" s="6">
        <f t="shared" si="13"/>
        <v>38.306257309940655</v>
      </c>
      <c r="Z27" s="6">
        <f t="shared" si="14"/>
        <v>14.041831420872546</v>
      </c>
      <c r="AA27" s="3">
        <f t="shared" si="15"/>
        <v>36.718761776383829</v>
      </c>
      <c r="AD27" s="8"/>
      <c r="AE27" s="4"/>
    </row>
    <row r="28" spans="1:31" x14ac:dyDescent="0.25">
      <c r="A28" s="4">
        <v>50</v>
      </c>
      <c r="B28" s="5">
        <v>39.18</v>
      </c>
      <c r="C28" s="5">
        <v>34.94</v>
      </c>
      <c r="D28" s="5">
        <v>44.15</v>
      </c>
      <c r="E28" s="5">
        <v>20.51</v>
      </c>
      <c r="F28" s="5">
        <v>17.27</v>
      </c>
      <c r="G28" s="5">
        <v>20.38</v>
      </c>
      <c r="H28" s="5">
        <v>17.36</v>
      </c>
      <c r="I28" s="5">
        <v>16.510000000000002</v>
      </c>
      <c r="J28" s="5">
        <v>17.22</v>
      </c>
      <c r="K28" s="4">
        <f t="shared" si="9"/>
        <v>25.28</v>
      </c>
      <c r="L28" s="4">
        <f t="shared" si="10"/>
        <v>10.317883073145925</v>
      </c>
      <c r="M28" s="4"/>
      <c r="N28" s="2">
        <v>12.716073912179615</v>
      </c>
      <c r="O28" s="2">
        <v>11.623286310351679</v>
      </c>
      <c r="P28" s="2">
        <v>10.629843035962647</v>
      </c>
      <c r="Q28" s="5">
        <v>13.839622641509433</v>
      </c>
      <c r="R28" s="5">
        <v>14.575471698113207</v>
      </c>
      <c r="S28" s="5">
        <v>14.716981132075471</v>
      </c>
      <c r="T28" s="5">
        <v>5.2040816326530619</v>
      </c>
      <c r="U28" s="5">
        <v>6.2665066026410559</v>
      </c>
      <c r="V28" s="5">
        <v>6.1044417767106847</v>
      </c>
      <c r="W28" s="3">
        <f t="shared" si="11"/>
        <v>10.630700971355205</v>
      </c>
      <c r="X28" s="3">
        <f t="shared" si="12"/>
        <v>3.6035707422489116</v>
      </c>
      <c r="Y28" s="6">
        <f t="shared" si="13"/>
        <v>57.948176537360737</v>
      </c>
      <c r="Z28" s="6">
        <f t="shared" si="14"/>
        <v>10.929063692993264</v>
      </c>
      <c r="AA28" s="3">
        <f t="shared" si="15"/>
        <v>49.278699565174996</v>
      </c>
      <c r="AD28" s="8"/>
      <c r="AE28" s="4"/>
    </row>
    <row r="29" spans="1:31" x14ac:dyDescent="0.25">
      <c r="A29" s="4">
        <v>200</v>
      </c>
      <c r="B29" s="5">
        <v>22.66</v>
      </c>
      <c r="C29" s="5">
        <v>23.1</v>
      </c>
      <c r="D29" s="5">
        <v>27.34</v>
      </c>
      <c r="E29" s="5">
        <v>16.78</v>
      </c>
      <c r="F29" s="5">
        <v>18.64</v>
      </c>
      <c r="G29" s="5">
        <v>16.899999999999999</v>
      </c>
      <c r="H29" s="5">
        <v>15.51</v>
      </c>
      <c r="I29" s="5">
        <v>17.22</v>
      </c>
      <c r="J29" s="5">
        <v>15.94</v>
      </c>
      <c r="K29" s="4">
        <f t="shared" si="9"/>
        <v>19.343333333333334</v>
      </c>
      <c r="L29" s="4">
        <f t="shared" si="10"/>
        <v>3.8424587036022739</v>
      </c>
      <c r="M29" s="4"/>
      <c r="N29" s="2">
        <v>8.5436121597456776</v>
      </c>
      <c r="O29" s="2">
        <v>7.9475461951122597</v>
      </c>
      <c r="P29" s="2">
        <v>8.4442678323067764</v>
      </c>
      <c r="Q29" s="5">
        <v>10.443396226415093</v>
      </c>
      <c r="R29" s="5">
        <v>10.966981132075471</v>
      </c>
      <c r="S29" s="5">
        <v>10.415094339622641</v>
      </c>
      <c r="T29" s="5">
        <v>4.5378151260504209</v>
      </c>
      <c r="U29" s="5">
        <v>4.5558223289315727</v>
      </c>
      <c r="V29" s="5">
        <v>5.1500600240096039</v>
      </c>
      <c r="W29" s="3">
        <f t="shared" si="11"/>
        <v>7.8893994849188358</v>
      </c>
      <c r="X29" s="3">
        <f t="shared" si="12"/>
        <v>2.4258476605081429</v>
      </c>
      <c r="Y29" s="6">
        <f t="shared" si="13"/>
        <v>59.213857565472154</v>
      </c>
      <c r="Z29" s="6">
        <f t="shared" si="14"/>
        <v>4.5441419168949491</v>
      </c>
      <c r="AA29" s="3">
        <f t="shared" si="15"/>
        <v>26.272285137244651</v>
      </c>
      <c r="AD29" s="8"/>
      <c r="AE29" s="4"/>
    </row>
    <row r="30" spans="1:31" x14ac:dyDescent="0.25">
      <c r="A30" s="4">
        <v>1000</v>
      </c>
      <c r="B30" s="5">
        <v>20.03</v>
      </c>
      <c r="C30" s="5">
        <v>16.96</v>
      </c>
      <c r="D30" s="5">
        <v>20.03</v>
      </c>
      <c r="E30" s="5">
        <v>19.64</v>
      </c>
      <c r="F30" s="5">
        <v>18.52</v>
      </c>
      <c r="G30" s="5">
        <v>18.64</v>
      </c>
      <c r="H30" s="5">
        <v>16.510000000000002</v>
      </c>
      <c r="I30" s="5">
        <v>16.79</v>
      </c>
      <c r="J30" s="5">
        <v>30.46</v>
      </c>
      <c r="K30" s="4">
        <f t="shared" si="9"/>
        <v>19.731111111111108</v>
      </c>
      <c r="L30" s="4">
        <f t="shared" si="10"/>
        <v>4.0091297045187382</v>
      </c>
      <c r="M30" s="4"/>
      <c r="N30" s="2">
        <v>8.6429564871845823</v>
      </c>
      <c r="O30" s="2">
        <v>8.1462348499900656</v>
      </c>
      <c r="P30" s="2">
        <v>6.6560699384065174</v>
      </c>
      <c r="Q30" s="5">
        <v>10.132075471698112</v>
      </c>
      <c r="R30" s="5">
        <v>9.1981132075471699</v>
      </c>
      <c r="S30" s="5">
        <v>9.5094339622641488</v>
      </c>
      <c r="T30" s="5">
        <v>7.1848739495798331</v>
      </c>
      <c r="U30" s="5">
        <v>6.7166866746698677</v>
      </c>
      <c r="V30" s="5">
        <v>7.7971188475390152</v>
      </c>
      <c r="W30" s="3">
        <f t="shared" si="11"/>
        <v>8.2203959320977003</v>
      </c>
      <c r="X30" s="3">
        <f t="shared" si="12"/>
        <v>1.1745378607431478</v>
      </c>
      <c r="Y30" s="6">
        <f t="shared" si="13"/>
        <v>58.337896503615653</v>
      </c>
      <c r="Z30" s="6">
        <f t="shared" si="14"/>
        <v>4.1776381095032145</v>
      </c>
      <c r="AA30" s="3">
        <f t="shared" si="15"/>
        <v>24.265133566511746</v>
      </c>
      <c r="AD30" s="8"/>
      <c r="AE30" s="4"/>
    </row>
    <row r="31" spans="1:31" x14ac:dyDescent="0.25">
      <c r="A31" s="4"/>
      <c r="B31" s="5"/>
      <c r="C31" s="5"/>
      <c r="D31" s="5"/>
      <c r="E31" s="5"/>
      <c r="F31" s="5"/>
      <c r="G31" s="5"/>
      <c r="H31" s="5"/>
      <c r="I31" s="5"/>
      <c r="J31" s="5"/>
      <c r="K31" s="4"/>
      <c r="L31" s="4"/>
      <c r="M31" s="4"/>
      <c r="N31" s="2"/>
      <c r="O31" s="2"/>
      <c r="P31" s="2"/>
      <c r="Q31" s="5"/>
      <c r="R31" s="5"/>
      <c r="S31" s="5"/>
      <c r="T31" s="5"/>
      <c r="U31" s="5"/>
      <c r="V31" s="5"/>
      <c r="W31" s="3"/>
      <c r="X31" s="3"/>
      <c r="Y31" s="6"/>
      <c r="Z31" s="6"/>
      <c r="AA31" s="3"/>
      <c r="AD31" s="8"/>
      <c r="AE31" s="4"/>
    </row>
    <row r="32" spans="1:31" x14ac:dyDescent="0.25">
      <c r="A32" s="4"/>
      <c r="B32" s="5"/>
      <c r="C32" s="5"/>
      <c r="D32" s="5"/>
      <c r="E32" s="5"/>
      <c r="F32" s="5"/>
      <c r="G32" s="5"/>
      <c r="H32" s="5"/>
      <c r="I32" s="5"/>
      <c r="J32" s="5"/>
      <c r="K32" s="4"/>
      <c r="L32" s="4"/>
      <c r="M32" s="4"/>
      <c r="N32" s="2"/>
      <c r="O32" s="2"/>
      <c r="P32" s="2"/>
      <c r="Q32" s="5"/>
      <c r="R32" s="5"/>
      <c r="S32" s="5"/>
      <c r="T32" s="5"/>
      <c r="U32" s="5"/>
      <c r="V32" s="5"/>
      <c r="W32" s="3"/>
      <c r="X32" s="3"/>
      <c r="Y32" s="6"/>
      <c r="Z32" s="6"/>
      <c r="AA32" s="3"/>
      <c r="AD32" s="8"/>
      <c r="AE32" s="4"/>
    </row>
    <row r="33" spans="1:27" x14ac:dyDescent="0.25">
      <c r="A33" t="s">
        <v>4</v>
      </c>
      <c r="B33" s="2"/>
      <c r="C33" s="2"/>
      <c r="D33" s="2"/>
      <c r="E33" s="2"/>
      <c r="F33" s="2"/>
      <c r="G33" s="2"/>
      <c r="H33" s="2"/>
      <c r="I33" s="2"/>
      <c r="J33" s="2"/>
      <c r="K33" s="4"/>
      <c r="L33" s="4"/>
      <c r="N33" s="2" t="s">
        <v>6</v>
      </c>
      <c r="O33" s="2"/>
      <c r="P33" s="2"/>
      <c r="Q33" s="2"/>
      <c r="R33" s="2"/>
      <c r="S33" s="2"/>
      <c r="T33" s="2"/>
      <c r="U33" s="2"/>
      <c r="V33" s="2"/>
      <c r="W33" s="3"/>
      <c r="X33" s="3"/>
      <c r="Y33" s="6"/>
      <c r="Z33" s="6"/>
      <c r="AA33" s="3"/>
    </row>
    <row r="34" spans="1:27" x14ac:dyDescent="0.25">
      <c r="A34" s="4">
        <v>0</v>
      </c>
      <c r="B34" s="5">
        <v>98.25</v>
      </c>
      <c r="C34" s="5">
        <v>102.78</v>
      </c>
      <c r="D34" s="5">
        <v>98.98</v>
      </c>
      <c r="E34" s="5">
        <v>100.66</v>
      </c>
      <c r="F34" s="5">
        <v>99.17</v>
      </c>
      <c r="G34" s="5">
        <v>100.17</v>
      </c>
      <c r="H34" s="5">
        <v>102.04</v>
      </c>
      <c r="I34" s="5">
        <v>99.34</v>
      </c>
      <c r="J34" s="5">
        <v>98.62</v>
      </c>
      <c r="K34" s="4">
        <f t="shared" ref="K34:K40" si="16">AVERAGE(B34:J34)</f>
        <v>100.00111111111111</v>
      </c>
      <c r="L34" s="4">
        <f t="shared" ref="L34:L40" si="17">_xlfn.STDEV.P(B34:J34)</f>
        <v>1.4714425608485513</v>
      </c>
      <c r="M34" s="4"/>
      <c r="N34" s="2">
        <v>100.89320388349515</v>
      </c>
      <c r="O34" s="2">
        <v>99.961165048543691</v>
      </c>
      <c r="P34" s="2">
        <v>92.621359223300985</v>
      </c>
      <c r="Q34" s="5">
        <v>95.614415979157627</v>
      </c>
      <c r="R34" s="5">
        <v>103.69083803734259</v>
      </c>
      <c r="S34" s="5">
        <v>100.69474598349979</v>
      </c>
      <c r="T34" s="5">
        <v>100</v>
      </c>
      <c r="U34" s="5">
        <v>101.79425837320575</v>
      </c>
      <c r="V34" s="5">
        <v>98.205741626794264</v>
      </c>
      <c r="W34" s="3">
        <f t="shared" ref="W34:W40" si="18">AVERAGE(N34:V34)</f>
        <v>99.275080906148858</v>
      </c>
      <c r="X34" s="3">
        <f t="shared" ref="X34:X40" si="19">_xlfn.STDEV.P(N34:V34)</f>
        <v>3.1673880341840581</v>
      </c>
      <c r="Y34" s="6">
        <f t="shared" ref="Y34:Y40" si="20">100*(K34-W34)/K34</f>
        <v>0.72602213804961169</v>
      </c>
      <c r="Z34" s="6">
        <f t="shared" ref="Z34:Z40" si="21">SQRT((L34^2)+(X34^2))</f>
        <v>3.4924905395675583</v>
      </c>
      <c r="AA34" s="3">
        <f t="shared" ref="AA34:AA40" si="22">ABS(Y34*(SQRT((Z34/(K34-W34))^2+(L34/K34)^2)))</f>
        <v>3.4924680731647806</v>
      </c>
    </row>
    <row r="35" spans="1:27" x14ac:dyDescent="0.25">
      <c r="A35" s="4">
        <v>0.1</v>
      </c>
      <c r="B35" s="5">
        <v>91.08</v>
      </c>
      <c r="C35" s="5">
        <v>95.76</v>
      </c>
      <c r="D35" s="5">
        <v>97.51</v>
      </c>
      <c r="E35" s="5">
        <v>94.32</v>
      </c>
      <c r="F35" s="5">
        <v>94.57</v>
      </c>
      <c r="G35" s="5">
        <v>99.42</v>
      </c>
      <c r="H35" s="5">
        <v>89.8</v>
      </c>
      <c r="I35" s="5">
        <v>90.51</v>
      </c>
      <c r="J35" s="5">
        <v>90.37</v>
      </c>
      <c r="K35" s="4">
        <f t="shared" si="16"/>
        <v>93.704444444444434</v>
      </c>
      <c r="L35" s="4">
        <f t="shared" si="17"/>
        <v>3.2652823975580536</v>
      </c>
      <c r="M35" s="4"/>
      <c r="N35" s="2">
        <v>97.281553398058264</v>
      </c>
      <c r="O35" s="2">
        <v>95.067961165048544</v>
      </c>
      <c r="P35" s="2">
        <v>87.844660194174779</v>
      </c>
      <c r="Q35" s="5">
        <v>101.47633521493704</v>
      </c>
      <c r="R35" s="5">
        <v>102.38818931828048</v>
      </c>
      <c r="S35" s="5">
        <v>102.51845419018673</v>
      </c>
      <c r="T35" s="5">
        <v>96.291866028708142</v>
      </c>
      <c r="U35" s="5">
        <v>87.559808612440207</v>
      </c>
      <c r="V35" s="5">
        <v>98.205741626794264</v>
      </c>
      <c r="W35" s="3">
        <f t="shared" si="18"/>
        <v>96.51495219429205</v>
      </c>
      <c r="X35" s="3">
        <f t="shared" si="19"/>
        <v>5.3344876743735981</v>
      </c>
      <c r="Y35" s="6">
        <f t="shared" si="20"/>
        <v>-2.9993323865378789</v>
      </c>
      <c r="Z35" s="6">
        <f t="shared" si="21"/>
        <v>6.2545046073886867</v>
      </c>
      <c r="AA35" s="3">
        <f t="shared" si="22"/>
        <v>6.6755332387712647</v>
      </c>
    </row>
    <row r="36" spans="1:27" x14ac:dyDescent="0.25">
      <c r="A36" s="4">
        <v>1</v>
      </c>
      <c r="B36" s="5">
        <v>88.45</v>
      </c>
      <c r="C36" s="5">
        <v>92.54</v>
      </c>
      <c r="D36" s="5">
        <v>96.78</v>
      </c>
      <c r="E36" s="5">
        <v>89.48</v>
      </c>
      <c r="F36" s="5">
        <v>84.51</v>
      </c>
      <c r="G36" s="5">
        <v>88.11</v>
      </c>
      <c r="H36" s="5">
        <v>82.12</v>
      </c>
      <c r="I36" s="5">
        <v>77.989999999999995</v>
      </c>
      <c r="J36" s="5">
        <v>80.98</v>
      </c>
      <c r="K36" s="4">
        <f t="shared" si="16"/>
        <v>86.773333333333341</v>
      </c>
      <c r="L36" s="4">
        <f t="shared" si="17"/>
        <v>5.6055290165653018</v>
      </c>
      <c r="M36" s="4"/>
      <c r="N36" s="2">
        <v>88.310679611650485</v>
      </c>
      <c r="O36" s="2">
        <v>89.242718446601941</v>
      </c>
      <c r="P36" s="2">
        <v>87.961165048543705</v>
      </c>
      <c r="Q36" s="5">
        <v>85.974815458098135</v>
      </c>
      <c r="R36" s="5">
        <v>85.714285714285708</v>
      </c>
      <c r="S36" s="5">
        <v>83.630047763786379</v>
      </c>
      <c r="T36" s="5">
        <v>85.406698564593313</v>
      </c>
      <c r="U36" s="5">
        <v>84.090909090909093</v>
      </c>
      <c r="V36" s="5">
        <v>80.980861244019138</v>
      </c>
      <c r="W36" s="3">
        <f t="shared" si="18"/>
        <v>85.701353438054213</v>
      </c>
      <c r="X36" s="3">
        <f t="shared" si="19"/>
        <v>2.4446143226594406</v>
      </c>
      <c r="Y36" s="6">
        <f t="shared" si="20"/>
        <v>1.2353794121993638</v>
      </c>
      <c r="Z36" s="6">
        <f t="shared" si="21"/>
        <v>6.1153981670948649</v>
      </c>
      <c r="AA36" s="3">
        <f t="shared" si="22"/>
        <v>7.048006574900592</v>
      </c>
    </row>
    <row r="37" spans="1:27" x14ac:dyDescent="0.25">
      <c r="A37" s="4">
        <v>10</v>
      </c>
      <c r="B37" s="5">
        <v>53.51</v>
      </c>
      <c r="C37" s="5">
        <v>52.49</v>
      </c>
      <c r="D37" s="5">
        <v>51.61</v>
      </c>
      <c r="E37" s="5">
        <v>44.37</v>
      </c>
      <c r="F37" s="5">
        <v>43</v>
      </c>
      <c r="G37" s="5">
        <v>45.98</v>
      </c>
      <c r="H37" s="5">
        <v>29.74</v>
      </c>
      <c r="I37" s="5">
        <v>25.47</v>
      </c>
      <c r="J37" s="5">
        <v>17.079999999999998</v>
      </c>
      <c r="K37" s="4">
        <f t="shared" si="16"/>
        <v>40.361111111111114</v>
      </c>
      <c r="L37" s="4">
        <f t="shared" si="17"/>
        <v>12.372509351555182</v>
      </c>
      <c r="M37" s="4"/>
      <c r="N37" s="2">
        <v>68.504854368932044</v>
      </c>
      <c r="O37" s="2">
        <v>68.271844660194176</v>
      </c>
      <c r="P37" s="2">
        <v>65.825242718446603</v>
      </c>
      <c r="Q37" s="5">
        <v>37.516283108988283</v>
      </c>
      <c r="R37" s="5">
        <v>39.209726443769</v>
      </c>
      <c r="S37" s="5">
        <v>37.646547980894482</v>
      </c>
      <c r="T37" s="5">
        <v>38.397129186602875</v>
      </c>
      <c r="U37" s="5">
        <v>42.58373205741627</v>
      </c>
      <c r="V37" s="5">
        <v>43.540669856459331</v>
      </c>
      <c r="W37" s="3">
        <f t="shared" si="18"/>
        <v>49.055114486855899</v>
      </c>
      <c r="X37" s="3">
        <f t="shared" si="19"/>
        <v>13.228439593610652</v>
      </c>
      <c r="Y37" s="6">
        <f t="shared" si="20"/>
        <v>-21.54054518422658</v>
      </c>
      <c r="Z37" s="6">
        <f t="shared" si="21"/>
        <v>18.112719335763096</v>
      </c>
      <c r="AA37" s="3">
        <f t="shared" si="22"/>
        <v>45.359854566039033</v>
      </c>
    </row>
    <row r="38" spans="1:27" x14ac:dyDescent="0.25">
      <c r="A38" s="4">
        <v>50</v>
      </c>
      <c r="B38" s="5">
        <v>39.18</v>
      </c>
      <c r="C38" s="5">
        <v>34.94</v>
      </c>
      <c r="D38" s="5">
        <v>44.15</v>
      </c>
      <c r="E38" s="5">
        <v>20.51</v>
      </c>
      <c r="F38" s="5">
        <v>17.27</v>
      </c>
      <c r="G38" s="5">
        <v>20.38</v>
      </c>
      <c r="H38" s="5">
        <v>17.36</v>
      </c>
      <c r="I38" s="5">
        <v>16.510000000000002</v>
      </c>
      <c r="J38" s="5">
        <v>17.22</v>
      </c>
      <c r="K38" s="4">
        <f t="shared" si="16"/>
        <v>25.28</v>
      </c>
      <c r="L38" s="4">
        <f t="shared" si="17"/>
        <v>10.317883073145925</v>
      </c>
      <c r="M38" s="4"/>
      <c r="N38" s="2">
        <v>55.456310679611654</v>
      </c>
      <c r="O38" s="2">
        <v>52.893203883495147</v>
      </c>
      <c r="P38" s="2">
        <v>50.446601941747574</v>
      </c>
      <c r="Q38" s="5">
        <v>20.712114633087278</v>
      </c>
      <c r="R38" s="5">
        <v>20.451584889274859</v>
      </c>
      <c r="S38" s="5">
        <v>19.018671298306554</v>
      </c>
      <c r="T38" s="5">
        <v>22.2488038277512</v>
      </c>
      <c r="U38" s="5">
        <v>24.282296650717704</v>
      </c>
      <c r="V38" s="5">
        <v>21.172248803827749</v>
      </c>
      <c r="W38" s="3">
        <f t="shared" si="18"/>
        <v>31.853537400868859</v>
      </c>
      <c r="X38" s="3">
        <f t="shared" si="19"/>
        <v>15.011087202492689</v>
      </c>
      <c r="Y38" s="6">
        <f t="shared" si="20"/>
        <v>-26.002916933816685</v>
      </c>
      <c r="Z38" s="6">
        <f t="shared" si="21"/>
        <v>18.215143428256365</v>
      </c>
      <c r="AA38" s="3">
        <f t="shared" si="22"/>
        <v>72.830981873092696</v>
      </c>
    </row>
    <row r="39" spans="1:27" x14ac:dyDescent="0.25">
      <c r="A39" s="4">
        <v>200</v>
      </c>
      <c r="B39" s="5">
        <v>22.66</v>
      </c>
      <c r="C39" s="5">
        <v>23.1</v>
      </c>
      <c r="D39" s="5">
        <v>27.34</v>
      </c>
      <c r="E39" s="5">
        <v>16.78</v>
      </c>
      <c r="F39" s="5">
        <v>18.64</v>
      </c>
      <c r="G39" s="5">
        <v>16.899999999999999</v>
      </c>
      <c r="H39" s="5">
        <v>15.51</v>
      </c>
      <c r="I39" s="5">
        <v>17.22</v>
      </c>
      <c r="J39" s="5">
        <v>15.94</v>
      </c>
      <c r="K39" s="4">
        <f t="shared" si="16"/>
        <v>19.343333333333334</v>
      </c>
      <c r="L39" s="4">
        <f t="shared" si="17"/>
        <v>3.8424587036022739</v>
      </c>
      <c r="M39" s="4"/>
      <c r="N39" s="2">
        <v>45.786407766990287</v>
      </c>
      <c r="O39" s="2">
        <v>47.417475728155345</v>
      </c>
      <c r="P39" s="2">
        <v>44.854368932038838</v>
      </c>
      <c r="Q39" s="5">
        <v>16.152844116369952</v>
      </c>
      <c r="R39" s="5">
        <v>18.888406426400348</v>
      </c>
      <c r="S39" s="5">
        <v>19.018671298306554</v>
      </c>
      <c r="T39" s="5">
        <v>17.344497607655505</v>
      </c>
      <c r="U39" s="5">
        <v>19.736842105263158</v>
      </c>
      <c r="V39" s="5">
        <v>23.325358851674643</v>
      </c>
      <c r="W39" s="3">
        <f t="shared" si="18"/>
        <v>28.058319203650512</v>
      </c>
      <c r="X39" s="3">
        <f t="shared" si="19"/>
        <v>12.845864408267678</v>
      </c>
      <c r="Y39" s="6">
        <f t="shared" si="20"/>
        <v>-45.054209221009025</v>
      </c>
      <c r="Z39" s="6">
        <f t="shared" si="21"/>
        <v>13.408233339425712</v>
      </c>
      <c r="AA39" s="3">
        <f t="shared" si="22"/>
        <v>69.892461079148433</v>
      </c>
    </row>
    <row r="40" spans="1:27" x14ac:dyDescent="0.25">
      <c r="A40" s="4">
        <v>1000</v>
      </c>
      <c r="B40" s="5">
        <v>20.03</v>
      </c>
      <c r="C40" s="5">
        <v>16.96</v>
      </c>
      <c r="D40" s="5">
        <v>20.03</v>
      </c>
      <c r="E40" s="5">
        <v>19.64</v>
      </c>
      <c r="F40" s="5">
        <v>18.52</v>
      </c>
      <c r="G40" s="5">
        <v>18.64</v>
      </c>
      <c r="H40" s="5">
        <v>16.510000000000002</v>
      </c>
      <c r="I40" s="5">
        <v>16.79</v>
      </c>
      <c r="J40" s="5">
        <v>30.46</v>
      </c>
      <c r="K40" s="4">
        <f t="shared" si="16"/>
        <v>19.731111111111108</v>
      </c>
      <c r="L40" s="4">
        <f t="shared" si="17"/>
        <v>4.0091297045187382</v>
      </c>
      <c r="M40" s="4"/>
      <c r="N40" s="2">
        <v>40.310679611650492</v>
      </c>
      <c r="O40" s="2">
        <v>39.844660194174764</v>
      </c>
      <c r="P40" s="2">
        <v>38.563106796116507</v>
      </c>
      <c r="Q40" s="5">
        <v>19.800260529743813</v>
      </c>
      <c r="R40" s="5">
        <v>19.669995657837603</v>
      </c>
      <c r="S40" s="5">
        <v>18.758141554494141</v>
      </c>
      <c r="T40" s="5">
        <v>22.129186602870814</v>
      </c>
      <c r="U40" s="5">
        <v>21.411483253588518</v>
      </c>
      <c r="V40" s="5">
        <v>21.411483253588518</v>
      </c>
      <c r="W40" s="3">
        <f t="shared" si="18"/>
        <v>26.877666383785019</v>
      </c>
      <c r="X40" s="3">
        <f t="shared" si="19"/>
        <v>9.0394907742161639</v>
      </c>
      <c r="Y40" s="6">
        <f t="shared" si="20"/>
        <v>-36.219730518113082</v>
      </c>
      <c r="Z40" s="6">
        <f t="shared" si="21"/>
        <v>9.8886558462105274</v>
      </c>
      <c r="AA40" s="3">
        <f t="shared" si="22"/>
        <v>50.654539419156769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75548-5756-4E4A-95F3-9BEAF0D33A6C}">
  <dimension ref="B2:L31"/>
  <sheetViews>
    <sheetView tabSelected="1" workbookViewId="0">
      <selection activeCell="N11" sqref="N11"/>
    </sheetView>
  </sheetViews>
  <sheetFormatPr defaultRowHeight="15" x14ac:dyDescent="0.25"/>
  <cols>
    <col min="2" max="2" width="35.85546875" bestFit="1" customWidth="1"/>
    <col min="3" max="3" width="35.5703125" bestFit="1" customWidth="1"/>
    <col min="5" max="5" width="35.85546875" bestFit="1" customWidth="1"/>
    <col min="6" max="6" width="30.85546875" bestFit="1" customWidth="1"/>
    <col min="8" max="8" width="35.85546875" bestFit="1" customWidth="1"/>
    <col min="9" max="9" width="40.28515625" bestFit="1" customWidth="1"/>
    <col min="11" max="11" width="35.85546875" bestFit="1" customWidth="1"/>
    <col min="12" max="12" width="38.28515625" bestFit="1" customWidth="1"/>
  </cols>
  <sheetData>
    <row r="2" spans="2:12" x14ac:dyDescent="0.25">
      <c r="C2" t="s">
        <v>55</v>
      </c>
      <c r="F2" t="s">
        <v>46</v>
      </c>
      <c r="I2" t="s">
        <v>62</v>
      </c>
      <c r="L2" t="s">
        <v>4</v>
      </c>
    </row>
    <row r="3" spans="2:12" x14ac:dyDescent="0.25">
      <c r="B3" s="8" t="s">
        <v>13</v>
      </c>
      <c r="C3" s="4" t="s">
        <v>14</v>
      </c>
      <c r="E3" s="8" t="s">
        <v>13</v>
      </c>
      <c r="F3" s="4" t="s">
        <v>47</v>
      </c>
      <c r="H3" s="8" t="s">
        <v>13</v>
      </c>
      <c r="I3" s="4" t="s">
        <v>56</v>
      </c>
      <c r="K3" s="8" t="s">
        <v>13</v>
      </c>
      <c r="L3" s="4" t="s">
        <v>63</v>
      </c>
    </row>
    <row r="4" spans="2:12" x14ac:dyDescent="0.25">
      <c r="B4" s="8"/>
      <c r="C4" s="4"/>
      <c r="E4" s="8"/>
      <c r="F4" s="4"/>
      <c r="H4" s="8"/>
      <c r="I4" s="4"/>
      <c r="K4" s="8"/>
      <c r="L4" s="4"/>
    </row>
    <row r="5" spans="2:12" x14ac:dyDescent="0.25">
      <c r="B5" s="8" t="s">
        <v>15</v>
      </c>
      <c r="C5" s="4" t="s">
        <v>16</v>
      </c>
      <c r="E5" s="8" t="s">
        <v>15</v>
      </c>
      <c r="F5" s="4" t="s">
        <v>48</v>
      </c>
      <c r="H5" s="8" t="s">
        <v>15</v>
      </c>
      <c r="I5" s="4" t="s">
        <v>16</v>
      </c>
      <c r="K5" s="8" t="s">
        <v>15</v>
      </c>
      <c r="L5" s="4" t="s">
        <v>48</v>
      </c>
    </row>
    <row r="6" spans="2:12" x14ac:dyDescent="0.25">
      <c r="B6" s="8" t="s">
        <v>17</v>
      </c>
      <c r="C6" s="4" t="s">
        <v>17</v>
      </c>
      <c r="E6" s="8" t="s">
        <v>17</v>
      </c>
      <c r="F6" s="4" t="s">
        <v>17</v>
      </c>
      <c r="H6" s="8" t="s">
        <v>17</v>
      </c>
      <c r="I6" s="4" t="s">
        <v>17</v>
      </c>
      <c r="K6" s="8" t="s">
        <v>17</v>
      </c>
      <c r="L6" s="4" t="s">
        <v>17</v>
      </c>
    </row>
    <row r="7" spans="2:12" x14ac:dyDescent="0.25">
      <c r="B7" s="8" t="s">
        <v>18</v>
      </c>
      <c r="C7" s="4" t="s">
        <v>19</v>
      </c>
      <c r="E7" s="8" t="s">
        <v>18</v>
      </c>
      <c r="F7" s="4" t="s">
        <v>19</v>
      </c>
      <c r="H7" s="8" t="s">
        <v>18</v>
      </c>
      <c r="I7" s="4" t="s">
        <v>19</v>
      </c>
      <c r="K7" s="8" t="s">
        <v>18</v>
      </c>
      <c r="L7" s="4" t="s">
        <v>19</v>
      </c>
    </row>
    <row r="8" spans="2:12" x14ac:dyDescent="0.25">
      <c r="B8" s="8"/>
      <c r="C8" s="4"/>
      <c r="E8" s="8"/>
      <c r="F8" s="4"/>
      <c r="H8" s="8"/>
      <c r="I8" s="4"/>
      <c r="K8" s="8"/>
      <c r="L8" s="4"/>
    </row>
    <row r="9" spans="2:12" x14ac:dyDescent="0.25">
      <c r="B9" s="8" t="s">
        <v>20</v>
      </c>
      <c r="C9" s="4"/>
      <c r="E9" s="8" t="s">
        <v>20</v>
      </c>
      <c r="F9" s="4"/>
      <c r="H9" s="8" t="s">
        <v>20</v>
      </c>
      <c r="I9" s="4"/>
      <c r="K9" s="8" t="s">
        <v>20</v>
      </c>
      <c r="L9" s="4"/>
    </row>
    <row r="10" spans="2:12" x14ac:dyDescent="0.25">
      <c r="B10" s="8" t="s">
        <v>21</v>
      </c>
      <c r="C10" s="4">
        <v>1.11E-2</v>
      </c>
      <c r="E10" s="8" t="s">
        <v>21</v>
      </c>
      <c r="F10" s="4" t="s">
        <v>49</v>
      </c>
      <c r="H10" s="8" t="s">
        <v>21</v>
      </c>
      <c r="I10" s="4" t="s">
        <v>49</v>
      </c>
      <c r="K10" s="8" t="s">
        <v>21</v>
      </c>
      <c r="L10" s="4" t="s">
        <v>49</v>
      </c>
    </row>
    <row r="11" spans="2:12" x14ac:dyDescent="0.25">
      <c r="B11" s="8" t="s">
        <v>22</v>
      </c>
      <c r="C11" s="4" t="s">
        <v>23</v>
      </c>
      <c r="E11" s="8" t="s">
        <v>22</v>
      </c>
      <c r="F11" s="4" t="s">
        <v>50</v>
      </c>
      <c r="H11" s="8" t="s">
        <v>22</v>
      </c>
      <c r="I11" s="4" t="s">
        <v>50</v>
      </c>
      <c r="K11" s="8" t="s">
        <v>22</v>
      </c>
      <c r="L11" s="4" t="s">
        <v>50</v>
      </c>
    </row>
    <row r="12" spans="2:12" x14ac:dyDescent="0.25">
      <c r="B12" s="8" t="s">
        <v>24</v>
      </c>
      <c r="C12" s="4" t="s">
        <v>25</v>
      </c>
      <c r="E12" s="8" t="s">
        <v>24</v>
      </c>
      <c r="F12" s="4" t="s">
        <v>25</v>
      </c>
      <c r="H12" s="8" t="s">
        <v>24</v>
      </c>
      <c r="I12" s="4" t="s">
        <v>25</v>
      </c>
      <c r="K12" s="8" t="s">
        <v>24</v>
      </c>
      <c r="L12" s="4" t="s">
        <v>25</v>
      </c>
    </row>
    <row r="13" spans="2:12" x14ac:dyDescent="0.25">
      <c r="B13" s="8" t="s">
        <v>26</v>
      </c>
      <c r="C13" s="4" t="s">
        <v>27</v>
      </c>
      <c r="E13" s="8" t="s">
        <v>26</v>
      </c>
      <c r="F13" s="4" t="s">
        <v>27</v>
      </c>
      <c r="H13" s="8" t="s">
        <v>26</v>
      </c>
      <c r="I13" s="4" t="s">
        <v>27</v>
      </c>
      <c r="K13" s="8" t="s">
        <v>26</v>
      </c>
      <c r="L13" s="4" t="s">
        <v>27</v>
      </c>
    </row>
    <row r="14" spans="2:12" x14ac:dyDescent="0.25">
      <c r="B14" s="8" t="s">
        <v>28</v>
      </c>
      <c r="C14" s="4" t="s">
        <v>29</v>
      </c>
      <c r="E14" s="8" t="s">
        <v>28</v>
      </c>
      <c r="F14" s="4" t="s">
        <v>51</v>
      </c>
      <c r="H14" s="8" t="s">
        <v>28</v>
      </c>
      <c r="I14" s="4" t="s">
        <v>57</v>
      </c>
      <c r="K14" s="8" t="s">
        <v>28</v>
      </c>
      <c r="L14" s="4" t="s">
        <v>64</v>
      </c>
    </row>
    <row r="15" spans="2:12" x14ac:dyDescent="0.25">
      <c r="B15" s="8"/>
      <c r="C15" s="4"/>
      <c r="E15" s="8"/>
      <c r="F15" s="4"/>
      <c r="H15" s="8"/>
      <c r="I15" s="4"/>
      <c r="K15" s="8"/>
      <c r="L15" s="4"/>
    </row>
    <row r="16" spans="2:12" x14ac:dyDescent="0.25">
      <c r="B16" s="8" t="s">
        <v>30</v>
      </c>
      <c r="C16" s="4"/>
      <c r="E16" s="8" t="s">
        <v>30</v>
      </c>
      <c r="F16" s="4"/>
      <c r="H16" s="8" t="s">
        <v>30</v>
      </c>
      <c r="I16" s="4"/>
      <c r="K16" s="8" t="s">
        <v>30</v>
      </c>
      <c r="L16" s="4"/>
    </row>
    <row r="17" spans="2:12" x14ac:dyDescent="0.25">
      <c r="B17" s="8" t="s">
        <v>31</v>
      </c>
      <c r="C17" s="4">
        <v>44.85</v>
      </c>
      <c r="E17" s="8" t="s">
        <v>31</v>
      </c>
      <c r="F17" s="4">
        <v>1</v>
      </c>
      <c r="H17" s="8" t="s">
        <v>31</v>
      </c>
      <c r="I17" s="4">
        <v>61.57</v>
      </c>
      <c r="K17" s="8" t="s">
        <v>31</v>
      </c>
      <c r="L17" s="4">
        <v>1</v>
      </c>
    </row>
    <row r="18" spans="2:12" x14ac:dyDescent="0.25">
      <c r="B18" s="8" t="s">
        <v>32</v>
      </c>
      <c r="C18" s="4">
        <v>23.06</v>
      </c>
      <c r="E18" s="8" t="s">
        <v>32</v>
      </c>
      <c r="F18" s="4">
        <v>67.59</v>
      </c>
      <c r="H18" s="8" t="s">
        <v>32</v>
      </c>
      <c r="I18" s="4">
        <v>1.24</v>
      </c>
      <c r="K18" s="8" t="s">
        <v>32</v>
      </c>
      <c r="L18" s="4">
        <v>59.21</v>
      </c>
    </row>
    <row r="19" spans="2:12" x14ac:dyDescent="0.25">
      <c r="B19" s="8" t="s">
        <v>33</v>
      </c>
      <c r="C19" s="4" t="s">
        <v>34</v>
      </c>
      <c r="E19" s="8" t="s">
        <v>33</v>
      </c>
      <c r="F19" s="4" t="s">
        <v>52</v>
      </c>
      <c r="H19" s="8" t="s">
        <v>33</v>
      </c>
      <c r="I19" s="4" t="s">
        <v>58</v>
      </c>
      <c r="K19" s="8" t="s">
        <v>33</v>
      </c>
      <c r="L19" s="4" t="s">
        <v>65</v>
      </c>
    </row>
    <row r="20" spans="2:12" x14ac:dyDescent="0.25">
      <c r="B20" s="8" t="s">
        <v>35</v>
      </c>
      <c r="C20" s="4" t="s">
        <v>36</v>
      </c>
      <c r="E20" s="8" t="s">
        <v>35</v>
      </c>
      <c r="F20" s="4" t="s">
        <v>53</v>
      </c>
      <c r="H20" s="8" t="s">
        <v>35</v>
      </c>
      <c r="I20" s="4" t="s">
        <v>59</v>
      </c>
      <c r="K20" s="8" t="s">
        <v>35</v>
      </c>
      <c r="L20" s="4" t="s">
        <v>66</v>
      </c>
    </row>
    <row r="21" spans="2:12" x14ac:dyDescent="0.25">
      <c r="B21" s="8" t="s">
        <v>37</v>
      </c>
      <c r="C21" s="4">
        <v>0.3402</v>
      </c>
      <c r="E21" s="8" t="s">
        <v>37</v>
      </c>
      <c r="F21" s="4">
        <v>0.90939999999999999</v>
      </c>
      <c r="H21" s="8" t="s">
        <v>37</v>
      </c>
      <c r="I21" s="4">
        <v>0.76049999999999995</v>
      </c>
      <c r="K21" s="8" t="s">
        <v>37</v>
      </c>
      <c r="L21" s="4">
        <v>0.73</v>
      </c>
    </row>
    <row r="22" spans="2:12" x14ac:dyDescent="0.25">
      <c r="B22" s="8"/>
      <c r="C22" s="4"/>
      <c r="E22" s="8"/>
      <c r="F22" s="4"/>
      <c r="H22" s="8"/>
      <c r="I22" s="4"/>
      <c r="K22" s="8"/>
      <c r="L22" s="4"/>
    </row>
    <row r="23" spans="2:12" x14ac:dyDescent="0.25">
      <c r="B23" s="8" t="s">
        <v>38</v>
      </c>
      <c r="C23" s="4"/>
      <c r="E23" s="8" t="s">
        <v>38</v>
      </c>
      <c r="F23" s="4"/>
      <c r="H23" s="8" t="s">
        <v>38</v>
      </c>
      <c r="I23" s="4"/>
      <c r="K23" s="8" t="s">
        <v>38</v>
      </c>
      <c r="L23" s="4"/>
    </row>
    <row r="24" spans="2:12" x14ac:dyDescent="0.25">
      <c r="B24" s="8" t="s">
        <v>39</v>
      </c>
      <c r="C24" s="4" t="s">
        <v>40</v>
      </c>
      <c r="E24" s="8" t="s">
        <v>39</v>
      </c>
      <c r="F24" s="4" t="s">
        <v>54</v>
      </c>
      <c r="H24" s="8" t="s">
        <v>39</v>
      </c>
      <c r="I24" s="4" t="s">
        <v>60</v>
      </c>
      <c r="K24" s="8" t="s">
        <v>39</v>
      </c>
      <c r="L24" s="4" t="s">
        <v>67</v>
      </c>
    </row>
    <row r="25" spans="2:12" x14ac:dyDescent="0.25">
      <c r="B25" s="8" t="s">
        <v>21</v>
      </c>
      <c r="C25" s="4">
        <v>0.14960000000000001</v>
      </c>
      <c r="E25" s="8" t="s">
        <v>21</v>
      </c>
      <c r="F25" s="4">
        <v>1.0500000000000001E-2</v>
      </c>
      <c r="H25" s="8" t="s">
        <v>21</v>
      </c>
      <c r="I25" s="4">
        <v>2E-3</v>
      </c>
      <c r="K25" s="8" t="s">
        <v>21</v>
      </c>
      <c r="L25" s="4" t="s">
        <v>49</v>
      </c>
    </row>
    <row r="26" spans="2:12" x14ac:dyDescent="0.25">
      <c r="B26" s="8" t="s">
        <v>22</v>
      </c>
      <c r="C26" s="4" t="s">
        <v>41</v>
      </c>
      <c r="E26" s="8" t="s">
        <v>22</v>
      </c>
      <c r="F26" s="4" t="s">
        <v>23</v>
      </c>
      <c r="H26" s="8" t="s">
        <v>22</v>
      </c>
      <c r="I26" s="4" t="s">
        <v>61</v>
      </c>
      <c r="K26" s="8" t="s">
        <v>22</v>
      </c>
      <c r="L26" s="4" t="s">
        <v>50</v>
      </c>
    </row>
    <row r="27" spans="2:12" x14ac:dyDescent="0.25">
      <c r="B27" s="8" t="s">
        <v>24</v>
      </c>
      <c r="C27" s="4" t="s">
        <v>42</v>
      </c>
      <c r="E27" s="8" t="s">
        <v>24</v>
      </c>
      <c r="F27" s="4" t="s">
        <v>25</v>
      </c>
      <c r="H27" s="8" t="s">
        <v>24</v>
      </c>
      <c r="I27" s="4" t="s">
        <v>25</v>
      </c>
      <c r="K27" s="8" t="s">
        <v>24</v>
      </c>
      <c r="L27" s="4" t="s">
        <v>25</v>
      </c>
    </row>
    <row r="28" spans="2:12" x14ac:dyDescent="0.25">
      <c r="B28" s="8"/>
      <c r="C28" s="4"/>
      <c r="E28" s="8"/>
      <c r="F28" s="4"/>
      <c r="H28" s="8"/>
      <c r="I28" s="4"/>
      <c r="K28" s="8"/>
      <c r="L28" s="4"/>
    </row>
    <row r="29" spans="2:12" x14ac:dyDescent="0.25">
      <c r="B29" s="8" t="s">
        <v>43</v>
      </c>
      <c r="C29" s="4"/>
      <c r="E29" s="8" t="s">
        <v>43</v>
      </c>
      <c r="F29" s="4"/>
      <c r="H29" s="8" t="s">
        <v>43</v>
      </c>
      <c r="I29" s="4"/>
      <c r="K29" s="8" t="s">
        <v>43</v>
      </c>
      <c r="L29" s="4"/>
    </row>
    <row r="30" spans="2:12" x14ac:dyDescent="0.25">
      <c r="B30" s="8" t="s">
        <v>44</v>
      </c>
      <c r="C30" s="4">
        <v>9</v>
      </c>
      <c r="E30" s="8" t="s">
        <v>44</v>
      </c>
      <c r="F30" s="4">
        <v>9</v>
      </c>
      <c r="H30" s="8" t="s">
        <v>44</v>
      </c>
      <c r="I30" s="4">
        <v>9</v>
      </c>
      <c r="K30" s="8" t="s">
        <v>44</v>
      </c>
      <c r="L30" s="4">
        <v>9</v>
      </c>
    </row>
    <row r="31" spans="2:12" x14ac:dyDescent="0.25">
      <c r="B31" s="8" t="s">
        <v>45</v>
      </c>
      <c r="C31" s="4">
        <v>9</v>
      </c>
      <c r="E31" s="8" t="s">
        <v>45</v>
      </c>
      <c r="F31" s="4">
        <v>9</v>
      </c>
      <c r="H31" s="8" t="s">
        <v>45</v>
      </c>
      <c r="I31" s="4">
        <v>9</v>
      </c>
      <c r="K31" s="8" t="s">
        <v>45</v>
      </c>
      <c r="L31" s="4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TRAIL Sensitization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Greenlee</dc:creator>
  <cp:lastModifiedBy>Joshua Greenlee</cp:lastModifiedBy>
  <dcterms:created xsi:type="dcterms:W3CDTF">2021-07-09T17:30:01Z</dcterms:created>
  <dcterms:modified xsi:type="dcterms:W3CDTF">2021-07-09T17:39:49Z</dcterms:modified>
</cp:coreProperties>
</file>