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3826EF2F-6EAF-41D8-955B-CDD06FC2B4AB}" xr6:coauthVersionLast="47" xr6:coauthVersionMax="47" xr10:uidLastSave="{00000000-0000-0000-0000-000000000000}"/>
  <bookViews>
    <workbookView xWindow="-120" yWindow="-120" windowWidth="29040" windowHeight="15840" xr2:uid="{AA289B5A-BF3E-4C5A-A1F2-0D397C7FA3AA}"/>
  </bookViews>
  <sheets>
    <sheet name="Resveratrol DR5 coloc" sheetId="1" r:id="rId1"/>
    <sheet name="Nystatin DR5 coloc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2" l="1"/>
  <c r="P60" i="2"/>
  <c r="P55" i="2"/>
  <c r="P61" i="2"/>
  <c r="O56" i="2"/>
  <c r="O60" i="2"/>
  <c r="O55" i="2"/>
  <c r="O61" i="2"/>
  <c r="M56" i="2"/>
  <c r="M60" i="2"/>
  <c r="M55" i="2"/>
  <c r="M61" i="2"/>
  <c r="L56" i="2"/>
  <c r="L60" i="2"/>
  <c r="L55" i="2"/>
  <c r="L61" i="2"/>
  <c r="P57" i="2"/>
  <c r="P58" i="2"/>
  <c r="O57" i="2"/>
  <c r="O58" i="2"/>
  <c r="M57" i="2"/>
  <c r="M58" i="2"/>
  <c r="L57" i="2"/>
  <c r="L58" i="2"/>
  <c r="F56" i="2"/>
  <c r="F60" i="2"/>
  <c r="F55" i="2"/>
  <c r="F61" i="2"/>
  <c r="E56" i="2"/>
  <c r="E60" i="2"/>
  <c r="E55" i="2"/>
  <c r="E61" i="2"/>
  <c r="C56" i="2"/>
  <c r="C60" i="2"/>
  <c r="C55" i="2"/>
  <c r="C61" i="2"/>
  <c r="B56" i="2"/>
  <c r="B60" i="2"/>
  <c r="B55" i="2"/>
  <c r="B61" i="2"/>
  <c r="F57" i="2"/>
  <c r="F58" i="2"/>
  <c r="E57" i="2"/>
  <c r="E58" i="2"/>
  <c r="C57" i="2"/>
  <c r="C58" i="2"/>
  <c r="B57" i="2"/>
  <c r="B58" i="2"/>
  <c r="P56" i="1"/>
  <c r="P60" i="1"/>
  <c r="P55" i="1"/>
  <c r="P61" i="1"/>
  <c r="O56" i="1"/>
  <c r="O60" i="1"/>
  <c r="O55" i="1"/>
  <c r="O61" i="1"/>
  <c r="M56" i="1"/>
  <c r="M60" i="1"/>
  <c r="M55" i="1"/>
  <c r="M61" i="1"/>
  <c r="L56" i="1"/>
  <c r="L60" i="1"/>
  <c r="L55" i="1"/>
  <c r="L61" i="1"/>
  <c r="P57" i="1"/>
  <c r="P58" i="1"/>
  <c r="O57" i="1"/>
  <c r="O58" i="1"/>
  <c r="M57" i="1"/>
  <c r="M58" i="1"/>
  <c r="L57" i="1"/>
  <c r="L58" i="1"/>
  <c r="F56" i="1"/>
  <c r="F60" i="1"/>
  <c r="F55" i="1"/>
  <c r="F61" i="1"/>
  <c r="E56" i="1"/>
  <c r="E60" i="1"/>
  <c r="E55" i="1"/>
  <c r="E61" i="1"/>
  <c r="C56" i="1"/>
  <c r="C60" i="1"/>
  <c r="C55" i="1"/>
  <c r="C61" i="1"/>
  <c r="B56" i="1"/>
  <c r="B60" i="1"/>
  <c r="B55" i="1"/>
  <c r="B61" i="1"/>
  <c r="F57" i="1"/>
  <c r="F58" i="1"/>
  <c r="E57" i="1"/>
  <c r="E58" i="1"/>
  <c r="C57" i="1"/>
  <c r="C58" i="1"/>
  <c r="B57" i="1"/>
  <c r="B58" i="1"/>
</calcChain>
</file>

<file path=xl/sharedStrings.xml><?xml version="1.0" encoding="utf-8"?>
<sst xmlns="http://schemas.openxmlformats.org/spreadsheetml/2006/main" count="212" uniqueCount="65">
  <si>
    <t>data</t>
  </si>
  <si>
    <t>cleaned</t>
  </si>
  <si>
    <t>Parental</t>
  </si>
  <si>
    <t>Resveratrol</t>
  </si>
  <si>
    <t>Avg</t>
  </si>
  <si>
    <t>Std</t>
  </si>
  <si>
    <t>N</t>
  </si>
  <si>
    <t>SEM</t>
  </si>
  <si>
    <t>STDx3</t>
  </si>
  <si>
    <t>Plus mean</t>
  </si>
  <si>
    <t>HCT116</t>
  </si>
  <si>
    <t>SW620</t>
  </si>
  <si>
    <t>OxR Cont</t>
  </si>
  <si>
    <t>Nystatin</t>
  </si>
  <si>
    <t>Table Analyzed</t>
  </si>
  <si>
    <t>Column B</t>
  </si>
  <si>
    <t>vs.</t>
  </si>
  <si>
    <t>Column A</t>
  </si>
  <si>
    <t>Control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</si>
  <si>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</si>
  <si>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</si>
  <si>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</si>
  <si>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</si>
  <si>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</si>
  <si>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</si>
  <si>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</si>
  <si>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</si>
  <si>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</si>
  <si>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</si>
  <si>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</si>
  <si>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</si>
  <si>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</si>
  <si>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</si>
  <si>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</si>
  <si>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</si>
  <si>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</si>
  <si>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</si>
  <si>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</si>
  <si>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Unpaired t test with Welch's correction</t>
  </si>
  <si>
    <t>Welch-corrected t, df</t>
  </si>
  <si>
    <t>Figure 5- figure supplement 1</t>
  </si>
  <si>
    <t>DR5 Coloc</t>
  </si>
  <si>
    <t>DR5 HCT 116 Par vs Resveratrol</t>
  </si>
  <si>
    <t>ns</t>
  </si>
  <si>
    <t>No</t>
  </si>
  <si>
    <t>t=1.923, df=48.05</t>
  </si>
  <si>
    <t>0.1044 ± 0.05431</t>
  </si>
  <si>
    <t>-0.004758 to 0.2136</t>
  </si>
  <si>
    <t>6.247, 37, 39</t>
  </si>
  <si>
    <t>DR5 SW620 Par vs Resveratrol</t>
  </si>
  <si>
    <t>t=0.5494, df=75.60</t>
  </si>
  <si>
    <t>-0.09092 ± 0.1655</t>
  </si>
  <si>
    <t>-0.4206 to 0.2387</t>
  </si>
  <si>
    <t>1.158, 38, 38</t>
  </si>
  <si>
    <t>DR5 HCT 116 OxR vs Nystatin</t>
  </si>
  <si>
    <t>t=0.6129, df=75.01</t>
  </si>
  <si>
    <t>-0.06544 ± 0.1068</t>
  </si>
  <si>
    <t>-0.2781 to 0.1472</t>
  </si>
  <si>
    <t>1.259, 38, 38</t>
  </si>
  <si>
    <t>DR5 SW620 OxR vs Nystatin</t>
  </si>
  <si>
    <t>*</t>
  </si>
  <si>
    <t>t=2.611, df=51.15</t>
  </si>
  <si>
    <t>0.5923 ± 0.2268</t>
  </si>
  <si>
    <t>0.1370 to 1.048</t>
  </si>
  <si>
    <t>5.601, 38, 38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</si>
</sst>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6914-B736-43C8-9D2C-08FF984838C8}">
  <dimension ref="A1:S61"/>
  <sheetViews>
    <sheetView tabSelected="1" workbookViewId="0">
      <selection activeCell="K10" sqref="K10"/>
    </sheetView>
  </sheetViews>
  <sheetFormatPr defaultRowHeight="15" x14ac:dyDescent="0.25"/>
  <cols>
    <col min="3" max="3" width="12" bestFit="1" customWidth="1"/>
    <col min="6" max="6" width="12" bestFit="1" customWidth="1"/>
    <col min="8" max="8" width="35.85546875" bestFit="1" customWidth="1"/>
    <col min="9" max="9" width="33.42578125" bestFit="1" customWidth="1"/>
    <col min="13" max="13" width="12" bestFit="1" customWidth="1"/>
    <col min="16" max="16" width="12" bestFit="1" customWidth="1"/>
    <col min="18" max="18" width="35.85546875" bestFit="1" customWidth="1"/>
    <col min="19" max="19" width="32.42578125" bestFit="1" customWidth="1"/>
  </cols>
  <sheetData>
    <row r="1" spans="1:19" x14ac:dyDescent="0.25">
      <c r="A1" s="3" t="s">
        <v>40</v>
      </c>
      <c r="D1" s="3"/>
    </row>
    <row r="2" spans="1:19" x14ac:dyDescent="0.25">
      <c r="B2" s="7" t="s">
        <v>10</v>
      </c>
      <c r="C2" s="7"/>
      <c r="D2" s="7"/>
      <c r="E2" s="7"/>
      <c r="F2" s="7"/>
      <c r="H2" s="5"/>
      <c r="I2" s="4"/>
      <c r="L2" s="7" t="s">
        <v>11</v>
      </c>
      <c r="M2" s="7"/>
      <c r="N2" s="7"/>
      <c r="O2" s="7"/>
      <c r="P2" s="7"/>
      <c r="R2" s="5"/>
      <c r="S2" s="4"/>
    </row>
    <row r="3" spans="1:19" x14ac:dyDescent="0.25">
      <c r="B3" s="1" t="s">
        <v>0</v>
      </c>
      <c r="C3" s="1"/>
      <c r="E3" t="s">
        <v>1</v>
      </c>
      <c r="H3" s="12" t="s">
        <v>14</v>
      </c>
      <c r="I3" s="11" t="s">
        <v>42</v>
      </c>
      <c r="L3" s="1" t="s">
        <v>0</v>
      </c>
      <c r="M3" s="1"/>
      <c r="O3" t="s">
        <v>1</v>
      </c>
      <c r="R3" s="12" t="s">
        <v>14</v>
      </c>
      <c r="S3" s="11" t="s">
        <v>49</v>
      </c>
    </row>
    <row r="4" spans="1:19" x14ac:dyDescent="0.25">
      <c r="B4" s="6" t="s">
        <v>41</v>
      </c>
      <c r="C4" s="6"/>
      <c r="E4" s="6" t="s">
        <v>41</v>
      </c>
      <c r="F4" s="6"/>
      <c r="H4" s="12"/>
      <c r="I4" s="11"/>
      <c r="L4" s="6" t="s">
        <v>41</v>
      </c>
      <c r="M4" s="6"/>
      <c r="O4" s="6" t="s">
        <v>41</v>
      </c>
      <c r="P4" s="6"/>
      <c r="R4" s="12"/>
      <c r="S4" s="11"/>
    </row>
    <row r="5" spans="1:19" x14ac:dyDescent="0.25">
      <c r="B5" s="2" t="s">
        <v>2</v>
      </c>
      <c r="C5" s="2" t="s">
        <v>3</v>
      </c>
      <c r="E5" s="2" t="s">
        <v>2</v>
      </c>
      <c r="F5" s="2" t="s">
        <v>3</v>
      </c>
      <c r="H5" s="12" t="s">
        <v>15</v>
      </c>
      <c r="I5" s="11" t="s">
        <v>3</v>
      </c>
      <c r="L5" s="2" t="s">
        <v>2</v>
      </c>
      <c r="M5" s="2" t="s">
        <v>3</v>
      </c>
      <c r="O5" s="2" t="s">
        <v>2</v>
      </c>
      <c r="P5" s="2" t="s">
        <v>3</v>
      </c>
      <c r="R5" s="12" t="s">
        <v>15</v>
      </c>
      <c r="S5" s="11" t="s">
        <v>3</v>
      </c>
    </row>
    <row r="6" spans="1:19" x14ac:dyDescent="0.25">
      <c r="B6">
        <v>6.9000000000000006E-2</v>
      </c>
      <c r="C6">
        <v>3.5000000000000003E-2</v>
      </c>
      <c r="E6">
        <v>6.9000000000000006E-2</v>
      </c>
      <c r="F6">
        <v>3.5000000000000003E-2</v>
      </c>
      <c r="H6" s="12" t="s">
        <v>16</v>
      </c>
      <c r="I6" s="11" t="s">
        <v>16</v>
      </c>
      <c r="L6">
        <v>8.6999999999999994E-2</v>
      </c>
      <c r="M6">
        <v>0.27800000000000002</v>
      </c>
      <c r="O6">
        <v>8.6999999999999994E-2</v>
      </c>
      <c r="P6">
        <v>0.27800000000000002</v>
      </c>
      <c r="R6" s="12" t="s">
        <v>16</v>
      </c>
      <c r="S6" s="11" t="s">
        <v>16</v>
      </c>
    </row>
    <row r="7" spans="1:19" x14ac:dyDescent="0.25">
      <c r="B7">
        <v>0</v>
      </c>
      <c r="C7">
        <v>1.7000000000000001E-2</v>
      </c>
      <c r="E7">
        <v>0</v>
      </c>
      <c r="F7">
        <v>1.7000000000000001E-2</v>
      </c>
      <c r="H7" s="12" t="s">
        <v>17</v>
      </c>
      <c r="I7" s="11" t="s">
        <v>18</v>
      </c>
      <c r="L7">
        <v>0.20799999999999999</v>
      </c>
      <c r="M7">
        <v>0.39900000000000002</v>
      </c>
      <c r="O7">
        <v>0.20799999999999999</v>
      </c>
      <c r="P7">
        <v>0.39900000000000002</v>
      </c>
      <c r="R7" s="12" t="s">
        <v>17</v>
      </c>
      <c r="S7" s="11" t="s">
        <v>18</v>
      </c>
    </row>
    <row r="8" spans="1:19" x14ac:dyDescent="0.25">
      <c r="B8">
        <v>1.7000000000000001E-2</v>
      </c>
      <c r="C8">
        <v>1.7000000000000001E-2</v>
      </c>
      <c r="E8">
        <v>1.7000000000000001E-2</v>
      </c>
      <c r="F8">
        <v>1.7000000000000001E-2</v>
      </c>
      <c r="H8" s="12"/>
      <c r="I8" s="11"/>
      <c r="L8">
        <v>0</v>
      </c>
      <c r="M8">
        <v>0</v>
      </c>
      <c r="O8">
        <v>0</v>
      </c>
      <c r="P8">
        <v>0</v>
      </c>
      <c r="R8" s="12"/>
      <c r="S8" s="11"/>
    </row>
    <row r="9" spans="1:19" x14ac:dyDescent="0.25">
      <c r="B9">
        <v>6.9000000000000006E-2</v>
      </c>
      <c r="C9">
        <v>6.9000000000000006E-2</v>
      </c>
      <c r="E9">
        <v>6.9000000000000006E-2</v>
      </c>
      <c r="F9">
        <v>6.9000000000000006E-2</v>
      </c>
      <c r="H9" s="12" t="s">
        <v>38</v>
      </c>
      <c r="I9" s="11"/>
      <c r="L9">
        <v>5.1999999999999998E-2</v>
      </c>
      <c r="M9">
        <v>1.181</v>
      </c>
      <c r="O9">
        <v>5.1999999999999998E-2</v>
      </c>
      <c r="P9">
        <v>1.181</v>
      </c>
      <c r="R9" s="12" t="s">
        <v>38</v>
      </c>
      <c r="S9" s="11"/>
    </row>
    <row r="10" spans="1:19" x14ac:dyDescent="0.25">
      <c r="B10">
        <v>0</v>
      </c>
      <c r="C10">
        <v>0</v>
      </c>
      <c r="E10">
        <v>0</v>
      </c>
      <c r="F10">
        <v>0</v>
      </c>
      <c r="H10" s="12" t="s">
        <v>19</v>
      </c>
      <c r="I10" s="11">
        <v>6.0400000000000002E-2</v>
      </c>
      <c r="L10">
        <v>0.122</v>
      </c>
      <c r="M10">
        <v>0.17399999999999999</v>
      </c>
      <c r="O10">
        <v>0.122</v>
      </c>
      <c r="P10">
        <v>0.17399999999999999</v>
      </c>
      <c r="R10" s="12" t="s">
        <v>19</v>
      </c>
      <c r="S10" s="11">
        <v>0.58440000000000003</v>
      </c>
    </row>
    <row r="11" spans="1:19" x14ac:dyDescent="0.25">
      <c r="B11">
        <v>1.7000000000000001E-2</v>
      </c>
      <c r="C11">
        <v>0</v>
      </c>
      <c r="E11">
        <v>1.7000000000000001E-2</v>
      </c>
      <c r="F11">
        <v>0</v>
      </c>
      <c r="H11" s="12" t="s">
        <v>21</v>
      </c>
      <c r="I11" s="11" t="s">
        <v>43</v>
      </c>
      <c r="L11">
        <v>1.7000000000000001E-2</v>
      </c>
      <c r="M11">
        <v>1.1120000000000001</v>
      </c>
      <c r="O11">
        <v>1.7000000000000001E-2</v>
      </c>
      <c r="P11">
        <v>1.1120000000000001</v>
      </c>
      <c r="R11" s="12" t="s">
        <v>21</v>
      </c>
      <c r="S11" s="11" t="s">
        <v>43</v>
      </c>
    </row>
    <row r="12" spans="1:19" x14ac:dyDescent="0.25">
      <c r="B12">
        <v>0</v>
      </c>
      <c r="C12">
        <v>0.104</v>
      </c>
      <c r="E12">
        <v>0</v>
      </c>
      <c r="F12">
        <v>0.104</v>
      </c>
      <c r="H12" s="12" t="s">
        <v>23</v>
      </c>
      <c r="I12" s="11" t="s">
        <v>44</v>
      </c>
      <c r="L12">
        <v>0.13900000000000001</v>
      </c>
      <c r="M12">
        <v>0</v>
      </c>
      <c r="O12">
        <v>0.13900000000000001</v>
      </c>
      <c r="P12">
        <v>0</v>
      </c>
      <c r="R12" s="12" t="s">
        <v>23</v>
      </c>
      <c r="S12" s="11" t="s">
        <v>44</v>
      </c>
    </row>
    <row r="13" spans="1:19" x14ac:dyDescent="0.25">
      <c r="B13">
        <v>0</v>
      </c>
      <c r="C13">
        <v>0.434</v>
      </c>
      <c r="E13">
        <v>0</v>
      </c>
      <c r="F13">
        <v>0.434</v>
      </c>
      <c r="H13" s="12" t="s">
        <v>25</v>
      </c>
      <c r="I13" s="11" t="s">
        <v>26</v>
      </c>
      <c r="L13">
        <v>0.20799999999999999</v>
      </c>
      <c r="M13">
        <v>0.122</v>
      </c>
      <c r="O13">
        <v>0.20799999999999999</v>
      </c>
      <c r="P13">
        <v>0.122</v>
      </c>
      <c r="R13" s="12" t="s">
        <v>25</v>
      </c>
      <c r="S13" s="11" t="s">
        <v>26</v>
      </c>
    </row>
    <row r="14" spans="1:19" x14ac:dyDescent="0.25">
      <c r="B14">
        <v>0.191</v>
      </c>
      <c r="C14">
        <v>1.9359999999999999</v>
      </c>
      <c r="E14">
        <v>0.191</v>
      </c>
      <c r="H14" s="12" t="s">
        <v>39</v>
      </c>
      <c r="I14" s="11" t="s">
        <v>45</v>
      </c>
      <c r="L14">
        <v>1.1120000000000001</v>
      </c>
      <c r="M14">
        <v>2.7440000000000002</v>
      </c>
      <c r="O14">
        <v>1.1120000000000001</v>
      </c>
      <c r="P14">
        <v>2.7440000000000002</v>
      </c>
      <c r="R14" s="12" t="s">
        <v>39</v>
      </c>
      <c r="S14" s="11" t="s">
        <v>50</v>
      </c>
    </row>
    <row r="15" spans="1:19" x14ac:dyDescent="0.25">
      <c r="B15">
        <v>5.1999999999999998E-2</v>
      </c>
      <c r="C15">
        <v>0.52100000000000002</v>
      </c>
      <c r="E15">
        <v>5.1999999999999998E-2</v>
      </c>
      <c r="F15">
        <v>0.52100000000000002</v>
      </c>
      <c r="H15" s="12"/>
      <c r="I15" s="11"/>
      <c r="L15">
        <v>1.337</v>
      </c>
      <c r="M15">
        <v>0.13900000000000001</v>
      </c>
      <c r="O15">
        <v>1.337</v>
      </c>
      <c r="P15">
        <v>0.13900000000000001</v>
      </c>
      <c r="R15" s="12"/>
      <c r="S15" s="11"/>
    </row>
    <row r="16" spans="1:19" x14ac:dyDescent="0.25">
      <c r="B16">
        <v>0</v>
      </c>
      <c r="C16">
        <v>8.6999999999999994E-2</v>
      </c>
      <c r="E16">
        <v>0</v>
      </c>
      <c r="F16">
        <v>8.6999999999999994E-2</v>
      </c>
      <c r="H16" s="12" t="s">
        <v>27</v>
      </c>
      <c r="I16" s="11"/>
      <c r="L16">
        <v>0.92100000000000004</v>
      </c>
      <c r="M16">
        <v>2.0150000000000001</v>
      </c>
      <c r="O16">
        <v>0.92100000000000004</v>
      </c>
      <c r="P16">
        <v>2.0150000000000001</v>
      </c>
      <c r="R16" s="12" t="s">
        <v>27</v>
      </c>
      <c r="S16" s="11"/>
    </row>
    <row r="17" spans="2:19" x14ac:dyDescent="0.25">
      <c r="B17">
        <v>3.5000000000000003E-2</v>
      </c>
      <c r="C17">
        <v>0.20799999999999999</v>
      </c>
      <c r="E17">
        <v>3.5000000000000003E-2</v>
      </c>
      <c r="F17">
        <v>0.20799999999999999</v>
      </c>
      <c r="H17" s="12" t="s">
        <v>28</v>
      </c>
      <c r="I17" s="11">
        <v>7.4649999999999994E-2</v>
      </c>
      <c r="L17">
        <v>1.0249999999999999</v>
      </c>
      <c r="M17">
        <v>2.8140000000000001</v>
      </c>
      <c r="O17">
        <v>1.0249999999999999</v>
      </c>
      <c r="P17">
        <v>2.8140000000000001</v>
      </c>
      <c r="R17" s="12" t="s">
        <v>28</v>
      </c>
      <c r="S17" s="11">
        <v>0.5393</v>
      </c>
    </row>
    <row r="18" spans="2:19" x14ac:dyDescent="0.25">
      <c r="B18">
        <v>0</v>
      </c>
      <c r="C18">
        <v>0.104</v>
      </c>
      <c r="E18">
        <v>0</v>
      </c>
      <c r="F18">
        <v>0.104</v>
      </c>
      <c r="H18" s="12" t="s">
        <v>29</v>
      </c>
      <c r="I18" s="11">
        <v>0.17910000000000001</v>
      </c>
      <c r="L18">
        <v>0.46899999999999997</v>
      </c>
      <c r="M18">
        <v>1.7000000000000001E-2</v>
      </c>
      <c r="O18">
        <v>0.46899999999999997</v>
      </c>
      <c r="P18">
        <v>1.7000000000000001E-2</v>
      </c>
      <c r="R18" s="12" t="s">
        <v>29</v>
      </c>
      <c r="S18" s="11">
        <v>0.44840000000000002</v>
      </c>
    </row>
    <row r="19" spans="2:19" x14ac:dyDescent="0.25">
      <c r="B19">
        <v>5.1999999999999998E-2</v>
      </c>
      <c r="C19">
        <v>5.1999999999999998E-2</v>
      </c>
      <c r="E19">
        <v>5.1999999999999998E-2</v>
      </c>
      <c r="F19">
        <v>5.1999999999999998E-2</v>
      </c>
      <c r="H19" s="12" t="s">
        <v>30</v>
      </c>
      <c r="I19" s="11" t="s">
        <v>46</v>
      </c>
      <c r="L19">
        <v>6.9000000000000006E-2</v>
      </c>
      <c r="M19">
        <v>1.4239999999999999</v>
      </c>
      <c r="O19">
        <v>6.9000000000000006E-2</v>
      </c>
      <c r="P19">
        <v>1.4239999999999999</v>
      </c>
      <c r="R19" s="12" t="s">
        <v>30</v>
      </c>
      <c r="S19" s="11" t="s">
        <v>51</v>
      </c>
    </row>
    <row r="20" spans="2:19" x14ac:dyDescent="0.25">
      <c r="B20">
        <v>0</v>
      </c>
      <c r="C20">
        <v>1.633</v>
      </c>
      <c r="E20">
        <v>0</v>
      </c>
      <c r="F20">
        <v>1.633</v>
      </c>
      <c r="H20" s="12" t="s">
        <v>31</v>
      </c>
      <c r="I20" s="11" t="s">
        <v>47</v>
      </c>
      <c r="L20">
        <v>0.26100000000000001</v>
      </c>
      <c r="M20">
        <v>6.9000000000000006E-2</v>
      </c>
      <c r="O20">
        <v>0.26100000000000001</v>
      </c>
      <c r="P20">
        <v>6.9000000000000006E-2</v>
      </c>
      <c r="R20" s="12" t="s">
        <v>31</v>
      </c>
      <c r="S20" s="11" t="s">
        <v>52</v>
      </c>
    </row>
    <row r="21" spans="2:19" x14ac:dyDescent="0.25">
      <c r="B21">
        <v>0</v>
      </c>
      <c r="C21">
        <v>2.605</v>
      </c>
      <c r="E21">
        <v>0</v>
      </c>
      <c r="H21" s="12" t="s">
        <v>32</v>
      </c>
      <c r="I21" s="11">
        <v>7.145E-2</v>
      </c>
      <c r="L21">
        <v>0</v>
      </c>
      <c r="M21">
        <v>2.0670000000000002</v>
      </c>
      <c r="O21">
        <v>0</v>
      </c>
      <c r="P21">
        <v>2.0670000000000002</v>
      </c>
      <c r="R21" s="12" t="s">
        <v>32</v>
      </c>
      <c r="S21" s="11">
        <v>3.9760000000000004E-3</v>
      </c>
    </row>
    <row r="22" spans="2:19" x14ac:dyDescent="0.25">
      <c r="B22">
        <v>3.5000000000000003E-2</v>
      </c>
      <c r="C22">
        <v>8.6999999999999994E-2</v>
      </c>
      <c r="E22">
        <v>3.5000000000000003E-2</v>
      </c>
      <c r="F22">
        <v>8.6999999999999994E-2</v>
      </c>
      <c r="H22" s="12"/>
      <c r="I22" s="11"/>
      <c r="L22">
        <v>0</v>
      </c>
      <c r="M22">
        <v>3.5000000000000003E-2</v>
      </c>
      <c r="O22">
        <v>0</v>
      </c>
      <c r="P22">
        <v>3.5000000000000003E-2</v>
      </c>
      <c r="R22" s="12"/>
      <c r="S22" s="11"/>
    </row>
    <row r="23" spans="2:19" x14ac:dyDescent="0.25">
      <c r="B23">
        <v>0</v>
      </c>
      <c r="C23">
        <v>0.13900000000000001</v>
      </c>
      <c r="E23">
        <v>0</v>
      </c>
      <c r="F23">
        <v>0.13900000000000001</v>
      </c>
      <c r="H23" s="12" t="s">
        <v>33</v>
      </c>
      <c r="I23" s="11"/>
      <c r="L23">
        <v>0.122</v>
      </c>
      <c r="M23">
        <v>5.1999999999999998E-2</v>
      </c>
      <c r="O23">
        <v>0.122</v>
      </c>
      <c r="P23">
        <v>5.1999999999999998E-2</v>
      </c>
      <c r="R23" s="12" t="s">
        <v>33</v>
      </c>
      <c r="S23" s="11"/>
    </row>
    <row r="24" spans="2:19" x14ac:dyDescent="0.25">
      <c r="B24">
        <v>0.22600000000000001</v>
      </c>
      <c r="C24">
        <v>5.1999999999999998E-2</v>
      </c>
      <c r="E24">
        <v>0.22600000000000001</v>
      </c>
      <c r="F24">
        <v>5.1999999999999998E-2</v>
      </c>
      <c r="H24" s="12" t="s">
        <v>34</v>
      </c>
      <c r="I24" s="11" t="s">
        <v>48</v>
      </c>
      <c r="L24">
        <v>8.6999999999999994E-2</v>
      </c>
      <c r="M24">
        <v>1.7000000000000001E-2</v>
      </c>
      <c r="O24">
        <v>8.6999999999999994E-2</v>
      </c>
      <c r="P24">
        <v>1.7000000000000001E-2</v>
      </c>
      <c r="R24" s="12" t="s">
        <v>34</v>
      </c>
      <c r="S24" s="11" t="s">
        <v>53</v>
      </c>
    </row>
    <row r="25" spans="2:19" x14ac:dyDescent="0.25">
      <c r="B25">
        <v>5.1999999999999998E-2</v>
      </c>
      <c r="C25">
        <v>0.48599999999999999</v>
      </c>
      <c r="E25">
        <v>5.1999999999999998E-2</v>
      </c>
      <c r="F25">
        <v>0.48599999999999999</v>
      </c>
      <c r="H25" s="12" t="s">
        <v>19</v>
      </c>
      <c r="I25" s="11" t="s">
        <v>20</v>
      </c>
      <c r="L25">
        <v>6.9000000000000006E-2</v>
      </c>
      <c r="M25">
        <v>5.1999999999999998E-2</v>
      </c>
      <c r="O25">
        <v>6.9000000000000006E-2</v>
      </c>
      <c r="P25">
        <v>5.1999999999999998E-2</v>
      </c>
      <c r="R25" s="12" t="s">
        <v>19</v>
      </c>
      <c r="S25" s="11">
        <v>0.65380000000000005</v>
      </c>
    </row>
    <row r="26" spans="2:19" x14ac:dyDescent="0.25">
      <c r="B26">
        <v>0</v>
      </c>
      <c r="C26">
        <v>0</v>
      </c>
      <c r="E26">
        <v>0</v>
      </c>
      <c r="F26">
        <v>0</v>
      </c>
      <c r="H26" s="12" t="s">
        <v>21</v>
      </c>
      <c r="I26" s="11" t="s">
        <v>22</v>
      </c>
      <c r="L26">
        <v>6.9000000000000006E-2</v>
      </c>
      <c r="M26">
        <v>1.7000000000000001E-2</v>
      </c>
      <c r="O26">
        <v>6.9000000000000006E-2</v>
      </c>
      <c r="P26">
        <v>1.7000000000000001E-2</v>
      </c>
      <c r="R26" s="12" t="s">
        <v>21</v>
      </c>
      <c r="S26" s="11" t="s">
        <v>43</v>
      </c>
    </row>
    <row r="27" spans="2:19" x14ac:dyDescent="0.25">
      <c r="B27">
        <v>0.41699999999999998</v>
      </c>
      <c r="C27">
        <v>0.22600000000000001</v>
      </c>
      <c r="E27">
        <v>0.41699999999999998</v>
      </c>
      <c r="F27">
        <v>0.22600000000000001</v>
      </c>
      <c r="H27" s="12" t="s">
        <v>23</v>
      </c>
      <c r="I27" s="11" t="s">
        <v>24</v>
      </c>
      <c r="L27">
        <v>0.122</v>
      </c>
      <c r="M27">
        <v>8.6999999999999994E-2</v>
      </c>
      <c r="O27">
        <v>0.122</v>
      </c>
      <c r="P27">
        <v>8.6999999999999994E-2</v>
      </c>
      <c r="R27" s="12" t="s">
        <v>23</v>
      </c>
      <c r="S27" s="11" t="s">
        <v>44</v>
      </c>
    </row>
    <row r="28" spans="2:19" x14ac:dyDescent="0.25">
      <c r="B28">
        <v>0.64300000000000002</v>
      </c>
      <c r="C28">
        <v>0.93799999999999994</v>
      </c>
      <c r="E28">
        <v>0.64300000000000002</v>
      </c>
      <c r="F28">
        <v>0.93799999999999994</v>
      </c>
      <c r="H28" s="12"/>
      <c r="I28" s="11"/>
      <c r="L28">
        <v>0.13900000000000001</v>
      </c>
      <c r="M28">
        <v>5.1999999999999998E-2</v>
      </c>
      <c r="O28">
        <v>0.13900000000000001</v>
      </c>
      <c r="P28">
        <v>5.1999999999999998E-2</v>
      </c>
      <c r="R28" s="12"/>
      <c r="S28" s="11"/>
    </row>
    <row r="29" spans="2:19" x14ac:dyDescent="0.25">
      <c r="B29">
        <v>3.5000000000000003E-2</v>
      </c>
      <c r="C29">
        <v>0</v>
      </c>
      <c r="E29">
        <v>3.5000000000000003E-2</v>
      </c>
      <c r="F29">
        <v>0</v>
      </c>
      <c r="H29" s="12" t="s">
        <v>35</v>
      </c>
      <c r="I29" s="11"/>
      <c r="L29">
        <v>0.104</v>
      </c>
      <c r="M29">
        <v>3.5000000000000003E-2</v>
      </c>
      <c r="O29">
        <v>0.104</v>
      </c>
      <c r="P29">
        <v>3.5000000000000003E-2</v>
      </c>
      <c r="R29" s="12" t="s">
        <v>35</v>
      </c>
      <c r="S29" s="11"/>
    </row>
    <row r="30" spans="2:19" x14ac:dyDescent="0.25">
      <c r="B30">
        <v>1.7000000000000001E-2</v>
      </c>
      <c r="C30">
        <v>1.7000000000000001E-2</v>
      </c>
      <c r="E30">
        <v>1.7000000000000001E-2</v>
      </c>
      <c r="F30">
        <v>1.7000000000000001E-2</v>
      </c>
      <c r="H30" s="12" t="s">
        <v>36</v>
      </c>
      <c r="I30" s="11">
        <v>40</v>
      </c>
      <c r="L30">
        <v>1.129</v>
      </c>
      <c r="M30">
        <v>0.60799999999999998</v>
      </c>
      <c r="O30">
        <v>1.129</v>
      </c>
      <c r="P30">
        <v>0.60799999999999998</v>
      </c>
      <c r="R30" s="12" t="s">
        <v>36</v>
      </c>
      <c r="S30" s="11">
        <v>39</v>
      </c>
    </row>
    <row r="31" spans="2:19" x14ac:dyDescent="0.25">
      <c r="B31">
        <v>0.17399999999999999</v>
      </c>
      <c r="C31">
        <v>0.22600000000000001</v>
      </c>
      <c r="E31">
        <v>0.17399999999999999</v>
      </c>
      <c r="F31">
        <v>0.22600000000000001</v>
      </c>
      <c r="H31" s="12" t="s">
        <v>37</v>
      </c>
      <c r="I31" s="11">
        <v>38</v>
      </c>
      <c r="L31">
        <v>0.191</v>
      </c>
      <c r="M31">
        <v>3.5000000000000003E-2</v>
      </c>
      <c r="O31">
        <v>0.191</v>
      </c>
      <c r="P31">
        <v>3.5000000000000003E-2</v>
      </c>
      <c r="R31" s="12" t="s">
        <v>37</v>
      </c>
      <c r="S31" s="11">
        <v>39</v>
      </c>
    </row>
    <row r="32" spans="2:19" x14ac:dyDescent="0.25">
      <c r="B32">
        <v>0</v>
      </c>
      <c r="C32">
        <v>0</v>
      </c>
      <c r="E32">
        <v>0</v>
      </c>
      <c r="F32">
        <v>0</v>
      </c>
      <c r="L32">
        <v>0.38200000000000001</v>
      </c>
      <c r="M32">
        <v>5.1999999999999998E-2</v>
      </c>
      <c r="O32">
        <v>0.38200000000000001</v>
      </c>
      <c r="P32">
        <v>5.1999999999999998E-2</v>
      </c>
    </row>
    <row r="33" spans="2:16" x14ac:dyDescent="0.25">
      <c r="B33">
        <v>0.13900000000000001</v>
      </c>
      <c r="C33">
        <v>0</v>
      </c>
      <c r="E33">
        <v>0.13900000000000001</v>
      </c>
      <c r="F33">
        <v>0</v>
      </c>
      <c r="L33">
        <v>1.754</v>
      </c>
      <c r="M33">
        <v>0.46899999999999997</v>
      </c>
      <c r="O33">
        <v>1.754</v>
      </c>
      <c r="P33">
        <v>0.46899999999999997</v>
      </c>
    </row>
    <row r="34" spans="2:16" x14ac:dyDescent="0.25">
      <c r="B34">
        <v>0</v>
      </c>
      <c r="C34">
        <v>0</v>
      </c>
      <c r="E34">
        <v>0</v>
      </c>
      <c r="F34">
        <v>0</v>
      </c>
      <c r="L34">
        <v>0.92100000000000004</v>
      </c>
      <c r="M34">
        <v>0.156</v>
      </c>
      <c r="O34">
        <v>0.92100000000000004</v>
      </c>
      <c r="P34">
        <v>0.156</v>
      </c>
    </row>
    <row r="35" spans="2:16" x14ac:dyDescent="0.25">
      <c r="B35">
        <v>0</v>
      </c>
      <c r="C35">
        <v>6.9000000000000006E-2</v>
      </c>
      <c r="E35">
        <v>0</v>
      </c>
      <c r="F35">
        <v>6.9000000000000006E-2</v>
      </c>
      <c r="L35">
        <v>0.46899999999999997</v>
      </c>
      <c r="M35">
        <v>1.7000000000000001E-2</v>
      </c>
      <c r="O35">
        <v>0.46899999999999997</v>
      </c>
      <c r="P35">
        <v>1.7000000000000001E-2</v>
      </c>
    </row>
    <row r="36" spans="2:16" x14ac:dyDescent="0.25">
      <c r="B36">
        <v>0</v>
      </c>
      <c r="C36">
        <v>0.104</v>
      </c>
      <c r="E36">
        <v>0</v>
      </c>
      <c r="F36">
        <v>0.104</v>
      </c>
      <c r="L36">
        <v>0.122</v>
      </c>
      <c r="M36">
        <v>0.104</v>
      </c>
      <c r="O36">
        <v>0.122</v>
      </c>
      <c r="P36">
        <v>0.104</v>
      </c>
    </row>
    <row r="37" spans="2:16" x14ac:dyDescent="0.25">
      <c r="B37">
        <v>0</v>
      </c>
      <c r="C37">
        <v>1.7000000000000001E-2</v>
      </c>
      <c r="E37">
        <v>0</v>
      </c>
      <c r="F37">
        <v>1.7000000000000001E-2</v>
      </c>
      <c r="L37">
        <v>0.156</v>
      </c>
      <c r="M37">
        <v>1.7000000000000001E-2</v>
      </c>
      <c r="O37">
        <v>0.156</v>
      </c>
      <c r="P37">
        <v>1.7000000000000001E-2</v>
      </c>
    </row>
    <row r="38" spans="2:16" x14ac:dyDescent="0.25">
      <c r="B38">
        <v>8.6999999999999994E-2</v>
      </c>
      <c r="C38">
        <v>3.5000000000000003E-2</v>
      </c>
      <c r="E38">
        <v>8.6999999999999994E-2</v>
      </c>
      <c r="F38">
        <v>3.5000000000000003E-2</v>
      </c>
      <c r="L38">
        <v>3.734</v>
      </c>
      <c r="M38">
        <v>0.13900000000000001</v>
      </c>
      <c r="P38">
        <v>0.13900000000000001</v>
      </c>
    </row>
    <row r="39" spans="2:16" x14ac:dyDescent="0.25">
      <c r="B39">
        <v>8.6999999999999994E-2</v>
      </c>
      <c r="C39">
        <v>0</v>
      </c>
      <c r="E39">
        <v>8.6999999999999994E-2</v>
      </c>
      <c r="F39">
        <v>0</v>
      </c>
      <c r="L39">
        <v>1.407</v>
      </c>
      <c r="M39">
        <v>0.27800000000000002</v>
      </c>
      <c r="O39">
        <v>1.407</v>
      </c>
      <c r="P39">
        <v>0.27800000000000002</v>
      </c>
    </row>
    <row r="40" spans="2:16" x14ac:dyDescent="0.25">
      <c r="B40">
        <v>6.9000000000000006E-2</v>
      </c>
      <c r="C40">
        <v>0</v>
      </c>
      <c r="E40">
        <v>6.9000000000000006E-2</v>
      </c>
      <c r="F40">
        <v>0</v>
      </c>
      <c r="L40">
        <v>0.88600000000000001</v>
      </c>
      <c r="M40">
        <v>0.104</v>
      </c>
      <c r="O40">
        <v>0.88600000000000001</v>
      </c>
      <c r="P40">
        <v>0.104</v>
      </c>
    </row>
    <row r="41" spans="2:16" x14ac:dyDescent="0.25">
      <c r="B41">
        <v>5.1999999999999998E-2</v>
      </c>
      <c r="C41">
        <v>0.191</v>
      </c>
      <c r="E41">
        <v>5.1999999999999998E-2</v>
      </c>
      <c r="F41">
        <v>0.191</v>
      </c>
      <c r="L41">
        <v>0.55600000000000005</v>
      </c>
      <c r="M41">
        <v>0.191</v>
      </c>
      <c r="O41">
        <v>0.55600000000000005</v>
      </c>
      <c r="P41">
        <v>0.191</v>
      </c>
    </row>
    <row r="42" spans="2:16" x14ac:dyDescent="0.25">
      <c r="B42">
        <v>6.9000000000000006E-2</v>
      </c>
      <c r="C42">
        <v>0.104</v>
      </c>
      <c r="E42">
        <v>6.9000000000000006E-2</v>
      </c>
      <c r="F42">
        <v>0.104</v>
      </c>
      <c r="L42">
        <v>1.3029999999999999</v>
      </c>
      <c r="M42">
        <v>0.27800000000000002</v>
      </c>
      <c r="O42">
        <v>1.3029999999999999</v>
      </c>
      <c r="P42">
        <v>0.27800000000000002</v>
      </c>
    </row>
    <row r="43" spans="2:16" x14ac:dyDescent="0.25">
      <c r="B43">
        <v>0.191</v>
      </c>
      <c r="C43">
        <v>0.39900000000000002</v>
      </c>
      <c r="E43">
        <v>0.191</v>
      </c>
      <c r="F43">
        <v>0.39900000000000002</v>
      </c>
      <c r="L43">
        <v>0.48599999999999999</v>
      </c>
      <c r="M43">
        <v>6.9000000000000006E-2</v>
      </c>
      <c r="O43">
        <v>0.48599999999999999</v>
      </c>
      <c r="P43">
        <v>6.9000000000000006E-2</v>
      </c>
    </row>
    <row r="44" spans="2:16" x14ac:dyDescent="0.25">
      <c r="B44">
        <v>0.122</v>
      </c>
      <c r="C44">
        <v>0.36499999999999999</v>
      </c>
      <c r="E44">
        <v>0.122</v>
      </c>
      <c r="F44">
        <v>0.36499999999999999</v>
      </c>
      <c r="L44">
        <v>3.6469999999999998</v>
      </c>
      <c r="M44">
        <v>6.9000000000000006E-2</v>
      </c>
      <c r="O44">
        <v>3.6469999999999998</v>
      </c>
      <c r="P44">
        <v>6.9000000000000006E-2</v>
      </c>
    </row>
    <row r="45" spans="2:16" x14ac:dyDescent="0.25">
      <c r="B45">
        <v>6.9000000000000006E-2</v>
      </c>
      <c r="C45">
        <v>6.9000000000000006E-2</v>
      </c>
      <c r="E45">
        <v>6.9000000000000006E-2</v>
      </c>
      <c r="F45">
        <v>6.9000000000000006E-2</v>
      </c>
      <c r="L45">
        <v>0.88600000000000001</v>
      </c>
      <c r="O45">
        <v>0.88600000000000001</v>
      </c>
    </row>
    <row r="54" spans="1:16" x14ac:dyDescent="0.25">
      <c r="B54" s="10"/>
      <c r="C54" s="10"/>
      <c r="D54" s="10"/>
      <c r="E54" s="10"/>
      <c r="F54" s="10"/>
    </row>
    <row r="55" spans="1:16" x14ac:dyDescent="0.25">
      <c r="A55" t="s">
        <v>4</v>
      </c>
      <c r="B55">
        <f t="shared" ref="B55:F55" si="0">AVERAGE(B6:B54)</f>
        <v>7.4650000000000008E-2</v>
      </c>
      <c r="C55">
        <f t="shared" si="0"/>
        <v>0.28365000000000007</v>
      </c>
      <c r="E55">
        <f t="shared" si="0"/>
        <v>7.4650000000000008E-2</v>
      </c>
      <c r="F55">
        <f t="shared" si="0"/>
        <v>0.17907894736842109</v>
      </c>
      <c r="K55" t="s">
        <v>4</v>
      </c>
      <c r="L55">
        <f t="shared" ref="L55:M55" si="1">AVERAGE(L6:L54)</f>
        <v>0.61919999999999997</v>
      </c>
      <c r="M55">
        <f t="shared" si="1"/>
        <v>0.44841025641025611</v>
      </c>
      <c r="O55">
        <f t="shared" ref="O55:P55" si="2">AVERAGE(O6:O54)</f>
        <v>0.53933333333333333</v>
      </c>
      <c r="P55">
        <f t="shared" si="2"/>
        <v>0.44841025641025611</v>
      </c>
    </row>
    <row r="56" spans="1:16" x14ac:dyDescent="0.25">
      <c r="A56" t="s">
        <v>5</v>
      </c>
      <c r="B56">
        <f t="shared" ref="B56:F56" si="3">_xlfn.STDEV.P(B6:B53)</f>
        <v>0.12321252980115295</v>
      </c>
      <c r="C56">
        <f t="shared" si="3"/>
        <v>0.55076531072681023</v>
      </c>
      <c r="E56">
        <f t="shared" si="3"/>
        <v>0.12321252980115295</v>
      </c>
      <c r="F56">
        <f t="shared" si="3"/>
        <v>0.30776087620944903</v>
      </c>
      <c r="K56" t="s">
        <v>5</v>
      </c>
      <c r="L56">
        <f t="shared" ref="L56:M56" si="4">_xlfn.STDEV.P(L6:L53)</f>
        <v>0.8480108843641101</v>
      </c>
      <c r="M56">
        <f t="shared" si="4"/>
        <v>0.7473516564217576</v>
      </c>
      <c r="O56">
        <f t="shared" ref="O56:P56" si="5">_xlfn.STDEV.P(O6:O53)</f>
        <v>0.69456037869872744</v>
      </c>
      <c r="P56">
        <f t="shared" si="5"/>
        <v>0.7473516564217576</v>
      </c>
    </row>
    <row r="57" spans="1:16" x14ac:dyDescent="0.25">
      <c r="A57" t="s">
        <v>6</v>
      </c>
      <c r="B57">
        <f t="shared" ref="B57:F57" si="6">COUNT(B6:B53)</f>
        <v>40</v>
      </c>
      <c r="C57">
        <f t="shared" si="6"/>
        <v>40</v>
      </c>
      <c r="E57">
        <f t="shared" si="6"/>
        <v>40</v>
      </c>
      <c r="F57">
        <f t="shared" si="6"/>
        <v>38</v>
      </c>
      <c r="K57" t="s">
        <v>6</v>
      </c>
      <c r="L57">
        <f t="shared" ref="L57:M57" si="7">COUNT(L6:L53)</f>
        <v>40</v>
      </c>
      <c r="M57">
        <f t="shared" si="7"/>
        <v>39</v>
      </c>
      <c r="O57">
        <f t="shared" ref="O57:P57" si="8">COUNT(O6:O53)</f>
        <v>39</v>
      </c>
      <c r="P57">
        <f t="shared" si="8"/>
        <v>39</v>
      </c>
    </row>
    <row r="58" spans="1:16" x14ac:dyDescent="0.25">
      <c r="A58" t="s">
        <v>7</v>
      </c>
      <c r="B58">
        <f t="shared" ref="B58:F58" si="9">B56/(SQRT(B57))</f>
        <v>1.9481611522150832E-2</v>
      </c>
      <c r="C58">
        <f t="shared" si="9"/>
        <v>8.7083641905354392E-2</v>
      </c>
      <c r="E58">
        <f t="shared" si="9"/>
        <v>1.9481611522150832E-2</v>
      </c>
      <c r="F58">
        <f t="shared" si="9"/>
        <v>4.9925406707145514E-2</v>
      </c>
      <c r="K58" t="s">
        <v>7</v>
      </c>
      <c r="L58">
        <f t="shared" ref="L58:M58" si="10">L56/(SQRT(L57))</f>
        <v>0.1340822937602128</v>
      </c>
      <c r="M58">
        <f t="shared" si="10"/>
        <v>0.11967204098598984</v>
      </c>
      <c r="O58">
        <f t="shared" ref="O58:P58" si="11">O56/(SQRT(O57))</f>
        <v>0.11121867114718939</v>
      </c>
      <c r="P58">
        <f t="shared" si="11"/>
        <v>0.11967204098598984</v>
      </c>
    </row>
    <row r="60" spans="1:16" x14ac:dyDescent="0.25">
      <c r="A60" t="s">
        <v>8</v>
      </c>
      <c r="B60">
        <f t="shared" ref="B60:F60" si="12">B56*3</f>
        <v>0.36963758940345887</v>
      </c>
      <c r="C60">
        <f t="shared" si="12"/>
        <v>1.6522959321804307</v>
      </c>
      <c r="E60">
        <f t="shared" si="12"/>
        <v>0.36963758940345887</v>
      </c>
      <c r="F60">
        <f t="shared" si="12"/>
        <v>0.92328262862834709</v>
      </c>
      <c r="K60" t="s">
        <v>8</v>
      </c>
      <c r="L60">
        <f t="shared" ref="L60:M60" si="13">L56*3</f>
        <v>2.5440326530923301</v>
      </c>
      <c r="M60">
        <f t="shared" si="13"/>
        <v>2.2420549692652729</v>
      </c>
      <c r="O60">
        <f t="shared" ref="O60:P60" si="14">O56*3</f>
        <v>2.0836811360961822</v>
      </c>
      <c r="P60">
        <f t="shared" si="14"/>
        <v>2.2420549692652729</v>
      </c>
    </row>
    <row r="61" spans="1:16" x14ac:dyDescent="0.25">
      <c r="A61" t="s">
        <v>9</v>
      </c>
      <c r="B61">
        <f t="shared" ref="B61:F61" si="15">B60+B55</f>
        <v>0.44428758940345886</v>
      </c>
      <c r="C61">
        <f t="shared" si="15"/>
        <v>1.9359459321804309</v>
      </c>
      <c r="E61">
        <f t="shared" si="15"/>
        <v>0.44428758940345886</v>
      </c>
      <c r="F61">
        <f t="shared" si="15"/>
        <v>1.1023615759967682</v>
      </c>
      <c r="K61" t="s">
        <v>9</v>
      </c>
      <c r="L61">
        <f t="shared" ref="L61:M61" si="16">L60+L55</f>
        <v>3.1632326530923303</v>
      </c>
      <c r="M61">
        <f t="shared" si="16"/>
        <v>2.690465225675529</v>
      </c>
      <c r="O61">
        <f t="shared" ref="O61:P61" si="17">O60+O55</f>
        <v>2.6230144694295157</v>
      </c>
      <c r="P61">
        <f t="shared" si="17"/>
        <v>2.690465225675529</v>
      </c>
    </row>
  </sheetData>
  <mergeCells count="6">
    <mergeCell ref="B4:C4"/>
    <mergeCell ref="E4:F4"/>
    <mergeCell ref="B2:F2"/>
    <mergeCell ref="L4:M4"/>
    <mergeCell ref="O4:P4"/>
    <mergeCell ref="L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A7DC-3F9C-4EFB-9B22-5995765385C6}">
  <dimension ref="A1:S61"/>
  <sheetViews>
    <sheetView workbookViewId="0">
      <selection activeCell="L20" sqref="L20"/>
    </sheetView>
  </sheetViews>
  <sheetFormatPr defaultRowHeight="15" x14ac:dyDescent="0.25"/>
  <cols>
    <col min="8" max="8" width="35.85546875" bestFit="1" customWidth="1"/>
    <col min="9" max="9" width="32" bestFit="1" customWidth="1"/>
    <col min="18" max="18" width="35.85546875" bestFit="1" customWidth="1"/>
    <col min="19" max="19" width="31" bestFit="1" customWidth="1"/>
  </cols>
  <sheetData>
    <row r="1" spans="1:19" x14ac:dyDescent="0.25">
      <c r="A1" s="3" t="s">
        <v>40</v>
      </c>
    </row>
    <row r="2" spans="1:19" x14ac:dyDescent="0.25">
      <c r="B2" s="7" t="s">
        <v>10</v>
      </c>
      <c r="C2" s="7"/>
      <c r="D2" s="7"/>
      <c r="E2" s="7"/>
      <c r="F2" s="7"/>
      <c r="H2" s="5"/>
      <c r="I2" s="4"/>
      <c r="L2" s="7" t="s">
        <v>11</v>
      </c>
      <c r="M2" s="7"/>
      <c r="N2" s="7"/>
      <c r="O2" s="7"/>
      <c r="P2" s="7"/>
      <c r="R2" s="5"/>
      <c r="S2" s="4"/>
    </row>
    <row r="3" spans="1:19" x14ac:dyDescent="0.25">
      <c r="B3" s="1" t="s">
        <v>0</v>
      </c>
      <c r="C3" s="1"/>
      <c r="E3" t="s">
        <v>1</v>
      </c>
      <c r="H3" s="12" t="s">
        <v>14</v>
      </c>
      <c r="I3" s="11" t="s">
        <v>54</v>
      </c>
      <c r="L3" s="1" t="s">
        <v>0</v>
      </c>
      <c r="M3" s="1"/>
      <c r="O3" t="s">
        <v>1</v>
      </c>
      <c r="R3" s="12" t="s">
        <v>14</v>
      </c>
      <c r="S3" s="11" t="s">
        <v>59</v>
      </c>
    </row>
    <row r="4" spans="1:19" x14ac:dyDescent="0.25">
      <c r="B4" s="8" t="s">
        <v>41</v>
      </c>
      <c r="C4" s="9"/>
      <c r="E4" s="8" t="s">
        <v>41</v>
      </c>
      <c r="F4" s="9"/>
      <c r="H4" s="12"/>
      <c r="I4" s="11"/>
      <c r="L4" s="6" t="s">
        <v>41</v>
      </c>
      <c r="M4" s="6"/>
      <c r="O4" s="8" t="s">
        <v>41</v>
      </c>
      <c r="P4" s="9"/>
      <c r="R4" s="12"/>
      <c r="S4" s="11"/>
    </row>
    <row r="5" spans="1:19" x14ac:dyDescent="0.25">
      <c r="B5" s="2" t="s">
        <v>12</v>
      </c>
      <c r="C5" s="2" t="s">
        <v>13</v>
      </c>
      <c r="E5" s="2" t="s">
        <v>12</v>
      </c>
      <c r="F5" s="2" t="s">
        <v>13</v>
      </c>
      <c r="H5" s="12" t="s">
        <v>15</v>
      </c>
      <c r="I5" s="11" t="s">
        <v>13</v>
      </c>
      <c r="L5" s="2" t="s">
        <v>12</v>
      </c>
      <c r="M5" s="2" t="s">
        <v>13</v>
      </c>
      <c r="O5" s="2" t="s">
        <v>12</v>
      </c>
      <c r="P5" s="2" t="s">
        <v>13</v>
      </c>
      <c r="R5" s="12" t="s">
        <v>15</v>
      </c>
      <c r="S5" s="11" t="s">
        <v>13</v>
      </c>
    </row>
    <row r="6" spans="1:19" x14ac:dyDescent="0.25">
      <c r="B6">
        <v>0.104</v>
      </c>
      <c r="C6">
        <v>5.1999999999999998E-2</v>
      </c>
      <c r="E6">
        <v>0.104</v>
      </c>
      <c r="F6">
        <v>5.1999999999999998E-2</v>
      </c>
      <c r="H6" s="12" t="s">
        <v>16</v>
      </c>
      <c r="I6" s="11" t="s">
        <v>16</v>
      </c>
      <c r="L6">
        <v>0.24299999999999999</v>
      </c>
      <c r="M6">
        <v>2.6920000000000002</v>
      </c>
      <c r="O6">
        <v>0.24299999999999999</v>
      </c>
      <c r="P6">
        <v>2.6920000000000002</v>
      </c>
      <c r="R6" s="12" t="s">
        <v>16</v>
      </c>
      <c r="S6" s="11" t="s">
        <v>16</v>
      </c>
    </row>
    <row r="7" spans="1:19" x14ac:dyDescent="0.25">
      <c r="B7">
        <v>0.122</v>
      </c>
      <c r="C7">
        <v>0.69499999999999995</v>
      </c>
      <c r="E7">
        <v>0.122</v>
      </c>
      <c r="F7">
        <v>0.69499999999999995</v>
      </c>
      <c r="H7" s="12" t="s">
        <v>17</v>
      </c>
      <c r="I7" s="11" t="s">
        <v>18</v>
      </c>
      <c r="L7">
        <v>1.7000000000000001E-2</v>
      </c>
      <c r="M7">
        <v>0.191</v>
      </c>
      <c r="O7">
        <v>1.7000000000000001E-2</v>
      </c>
      <c r="P7">
        <v>0.191</v>
      </c>
      <c r="R7" s="12" t="s">
        <v>17</v>
      </c>
      <c r="S7" s="11" t="s">
        <v>18</v>
      </c>
    </row>
    <row r="8" spans="1:19" x14ac:dyDescent="0.25">
      <c r="B8">
        <v>0.13900000000000001</v>
      </c>
      <c r="C8">
        <v>1.7370000000000001</v>
      </c>
      <c r="E8">
        <v>0.13900000000000001</v>
      </c>
      <c r="F8">
        <v>1.7370000000000001</v>
      </c>
      <c r="H8" s="12"/>
      <c r="I8" s="11"/>
      <c r="L8">
        <v>0.34699999999999998</v>
      </c>
      <c r="M8">
        <v>6.9000000000000006E-2</v>
      </c>
      <c r="O8">
        <v>0.34699999999999998</v>
      </c>
      <c r="P8">
        <v>6.9000000000000006E-2</v>
      </c>
      <c r="R8" s="12"/>
      <c r="S8" s="11"/>
    </row>
    <row r="9" spans="1:19" x14ac:dyDescent="0.25">
      <c r="B9">
        <v>0.156</v>
      </c>
      <c r="C9">
        <v>0.55600000000000005</v>
      </c>
      <c r="E9">
        <v>0.156</v>
      </c>
      <c r="F9">
        <v>0.55600000000000005</v>
      </c>
      <c r="H9" s="12" t="s">
        <v>38</v>
      </c>
      <c r="I9" s="11"/>
      <c r="L9">
        <v>0</v>
      </c>
      <c r="M9">
        <v>6.9000000000000006E-2</v>
      </c>
      <c r="O9">
        <v>0</v>
      </c>
      <c r="P9">
        <v>6.9000000000000006E-2</v>
      </c>
      <c r="R9" s="12" t="s">
        <v>38</v>
      </c>
      <c r="S9" s="11"/>
    </row>
    <row r="10" spans="1:19" x14ac:dyDescent="0.25">
      <c r="B10">
        <v>0</v>
      </c>
      <c r="C10">
        <v>0.85099999999999998</v>
      </c>
      <c r="E10">
        <v>0</v>
      </c>
      <c r="F10">
        <v>0.85099999999999998</v>
      </c>
      <c r="H10" s="12" t="s">
        <v>19</v>
      </c>
      <c r="I10" s="11">
        <v>0.54179999999999995</v>
      </c>
      <c r="L10">
        <v>0.191</v>
      </c>
      <c r="M10">
        <v>0</v>
      </c>
      <c r="O10">
        <v>0.191</v>
      </c>
      <c r="P10">
        <v>0</v>
      </c>
      <c r="R10" s="12" t="s">
        <v>19</v>
      </c>
      <c r="S10" s="11">
        <v>1.18E-2</v>
      </c>
    </row>
    <row r="11" spans="1:19" x14ac:dyDescent="0.25">
      <c r="B11">
        <v>0</v>
      </c>
      <c r="C11">
        <v>0.122</v>
      </c>
      <c r="E11">
        <v>0</v>
      </c>
      <c r="F11">
        <v>0.122</v>
      </c>
      <c r="H11" s="12" t="s">
        <v>21</v>
      </c>
      <c r="I11" s="11" t="s">
        <v>43</v>
      </c>
      <c r="L11">
        <v>0</v>
      </c>
      <c r="M11">
        <v>2.2749999999999999</v>
      </c>
      <c r="O11">
        <v>0</v>
      </c>
      <c r="P11">
        <v>2.2749999999999999</v>
      </c>
      <c r="R11" s="12" t="s">
        <v>21</v>
      </c>
      <c r="S11" s="11" t="s">
        <v>60</v>
      </c>
    </row>
    <row r="12" spans="1:19" x14ac:dyDescent="0.25">
      <c r="B12">
        <v>0</v>
      </c>
      <c r="C12">
        <v>0.17399999999999999</v>
      </c>
      <c r="E12">
        <v>0</v>
      </c>
      <c r="F12">
        <v>0.17399999999999999</v>
      </c>
      <c r="H12" s="12" t="s">
        <v>23</v>
      </c>
      <c r="I12" s="11" t="s">
        <v>44</v>
      </c>
      <c r="L12">
        <v>1.7000000000000001E-2</v>
      </c>
      <c r="M12">
        <v>0.24299999999999999</v>
      </c>
      <c r="O12">
        <v>1.7000000000000001E-2</v>
      </c>
      <c r="P12">
        <v>0.24299999999999999</v>
      </c>
      <c r="R12" s="12" t="s">
        <v>23</v>
      </c>
      <c r="S12" s="11" t="s">
        <v>24</v>
      </c>
    </row>
    <row r="13" spans="1:19" x14ac:dyDescent="0.25">
      <c r="B13">
        <v>0.52100000000000002</v>
      </c>
      <c r="C13">
        <v>0.24299999999999999</v>
      </c>
      <c r="E13">
        <v>0.52100000000000002</v>
      </c>
      <c r="F13">
        <v>0.24299999999999999</v>
      </c>
      <c r="H13" s="12" t="s">
        <v>25</v>
      </c>
      <c r="I13" s="11" t="s">
        <v>26</v>
      </c>
      <c r="L13">
        <v>0.17399999999999999</v>
      </c>
      <c r="M13">
        <v>0</v>
      </c>
      <c r="O13">
        <v>0.17399999999999999</v>
      </c>
      <c r="P13">
        <v>0</v>
      </c>
      <c r="R13" s="12" t="s">
        <v>25</v>
      </c>
      <c r="S13" s="11" t="s">
        <v>26</v>
      </c>
    </row>
    <row r="14" spans="1:19" x14ac:dyDescent="0.25">
      <c r="B14">
        <v>1.129</v>
      </c>
      <c r="C14">
        <v>6.9000000000000006E-2</v>
      </c>
      <c r="E14">
        <v>1.129</v>
      </c>
      <c r="F14">
        <v>6.9000000000000006E-2</v>
      </c>
      <c r="H14" s="12" t="s">
        <v>39</v>
      </c>
      <c r="I14" s="11" t="s">
        <v>55</v>
      </c>
      <c r="L14">
        <v>0.72899999999999998</v>
      </c>
      <c r="M14">
        <v>0.434</v>
      </c>
      <c r="O14">
        <v>0.72899999999999998</v>
      </c>
      <c r="P14">
        <v>0.434</v>
      </c>
      <c r="R14" s="12" t="s">
        <v>39</v>
      </c>
      <c r="S14" s="11" t="s">
        <v>61</v>
      </c>
    </row>
    <row r="15" spans="1:19" x14ac:dyDescent="0.25">
      <c r="B15">
        <v>0.27800000000000002</v>
      </c>
      <c r="C15">
        <v>0.57299999999999995</v>
      </c>
      <c r="E15">
        <v>0.27800000000000002</v>
      </c>
      <c r="F15">
        <v>0.57299999999999995</v>
      </c>
      <c r="H15" s="12"/>
      <c r="I15" s="11"/>
      <c r="L15">
        <v>3.4910000000000001</v>
      </c>
      <c r="M15">
        <v>0.22600000000000001</v>
      </c>
      <c r="P15">
        <v>0.22600000000000001</v>
      </c>
      <c r="R15" s="12"/>
      <c r="S15" s="11"/>
    </row>
    <row r="16" spans="1:19" x14ac:dyDescent="0.25">
      <c r="B16">
        <v>0.747</v>
      </c>
      <c r="C16">
        <v>0.313</v>
      </c>
      <c r="E16">
        <v>0.747</v>
      </c>
      <c r="F16">
        <v>0.313</v>
      </c>
      <c r="H16" s="12" t="s">
        <v>27</v>
      </c>
      <c r="I16" s="11"/>
      <c r="L16">
        <v>2.1880000000000002</v>
      </c>
      <c r="M16">
        <v>0.67700000000000005</v>
      </c>
      <c r="O16">
        <v>2.1880000000000002</v>
      </c>
      <c r="P16">
        <v>0.67700000000000005</v>
      </c>
      <c r="R16" s="12" t="s">
        <v>27</v>
      </c>
      <c r="S16" s="11"/>
    </row>
    <row r="17" spans="2:19" x14ac:dyDescent="0.25">
      <c r="B17">
        <v>1.129</v>
      </c>
      <c r="C17">
        <v>3.5000000000000003E-2</v>
      </c>
      <c r="E17">
        <v>1.129</v>
      </c>
      <c r="F17">
        <v>3.5000000000000003E-2</v>
      </c>
      <c r="H17" s="12" t="s">
        <v>28</v>
      </c>
      <c r="I17" s="11">
        <v>0.44040000000000001</v>
      </c>
      <c r="L17">
        <v>0.27800000000000002</v>
      </c>
      <c r="M17">
        <v>19.331</v>
      </c>
      <c r="O17">
        <v>0.27800000000000002</v>
      </c>
      <c r="R17" s="12" t="s">
        <v>28</v>
      </c>
      <c r="S17" s="11">
        <v>0.40739999999999998</v>
      </c>
    </row>
    <row r="18" spans="2:19" x14ac:dyDescent="0.25">
      <c r="B18">
        <v>0.504</v>
      </c>
      <c r="C18">
        <v>0.122</v>
      </c>
      <c r="E18">
        <v>0.504</v>
      </c>
      <c r="F18">
        <v>0.122</v>
      </c>
      <c r="H18" s="12" t="s">
        <v>29</v>
      </c>
      <c r="I18" s="11">
        <v>0.375</v>
      </c>
      <c r="L18">
        <v>0</v>
      </c>
      <c r="M18">
        <v>0.34699999999999998</v>
      </c>
      <c r="O18">
        <v>0</v>
      </c>
      <c r="P18">
        <v>0.34699999999999998</v>
      </c>
      <c r="R18" s="12" t="s">
        <v>29</v>
      </c>
      <c r="S18" s="11">
        <v>0.99970000000000003</v>
      </c>
    </row>
    <row r="19" spans="2:19" x14ac:dyDescent="0.25">
      <c r="B19">
        <v>0.122</v>
      </c>
      <c r="C19">
        <v>5.1999999999999998E-2</v>
      </c>
      <c r="E19">
        <v>0.122</v>
      </c>
      <c r="F19">
        <v>5.1999999999999998E-2</v>
      </c>
      <c r="H19" s="12" t="s">
        <v>30</v>
      </c>
      <c r="I19" s="11" t="s">
        <v>56</v>
      </c>
      <c r="L19">
        <v>1.1639999999999999</v>
      </c>
      <c r="M19">
        <v>0.92100000000000004</v>
      </c>
      <c r="O19">
        <v>1.1639999999999999</v>
      </c>
      <c r="P19">
        <v>0.92100000000000004</v>
      </c>
      <c r="R19" s="12" t="s">
        <v>30</v>
      </c>
      <c r="S19" s="11" t="s">
        <v>62</v>
      </c>
    </row>
    <row r="20" spans="2:19" x14ac:dyDescent="0.25">
      <c r="B20">
        <v>0.66</v>
      </c>
      <c r="C20">
        <v>0.122</v>
      </c>
      <c r="E20">
        <v>0.66</v>
      </c>
      <c r="F20">
        <v>0.122</v>
      </c>
      <c r="H20" s="12" t="s">
        <v>31</v>
      </c>
      <c r="I20" s="11" t="s">
        <v>57</v>
      </c>
      <c r="L20">
        <v>0.29499999999999998</v>
      </c>
      <c r="M20">
        <v>0.156</v>
      </c>
      <c r="O20">
        <v>0.29499999999999998</v>
      </c>
      <c r="P20">
        <v>0.156</v>
      </c>
      <c r="R20" s="12" t="s">
        <v>31</v>
      </c>
      <c r="S20" s="11" t="s">
        <v>63</v>
      </c>
    </row>
    <row r="21" spans="2:19" x14ac:dyDescent="0.25">
      <c r="B21">
        <v>0.59099999999999997</v>
      </c>
      <c r="C21">
        <v>0.57299999999999995</v>
      </c>
      <c r="E21">
        <v>0.59099999999999997</v>
      </c>
      <c r="F21">
        <v>0.57299999999999995</v>
      </c>
      <c r="H21" s="12" t="s">
        <v>32</v>
      </c>
      <c r="I21" s="11">
        <v>4.9839999999999997E-3</v>
      </c>
      <c r="L21">
        <v>1.7000000000000001E-2</v>
      </c>
      <c r="M21">
        <v>0.33</v>
      </c>
      <c r="O21">
        <v>1.7000000000000001E-2</v>
      </c>
      <c r="P21">
        <v>0.33</v>
      </c>
      <c r="R21" s="12" t="s">
        <v>32</v>
      </c>
      <c r="S21" s="11">
        <v>0.1176</v>
      </c>
    </row>
    <row r="22" spans="2:19" x14ac:dyDescent="0.25">
      <c r="B22">
        <v>0.34699999999999998</v>
      </c>
      <c r="C22">
        <v>0</v>
      </c>
      <c r="E22">
        <v>0.34699999999999998</v>
      </c>
      <c r="F22">
        <v>0</v>
      </c>
      <c r="H22" s="12"/>
      <c r="I22" s="11"/>
      <c r="L22">
        <v>1.0589999999999999</v>
      </c>
      <c r="M22">
        <v>0.90300000000000002</v>
      </c>
      <c r="O22">
        <v>1.0589999999999999</v>
      </c>
      <c r="P22">
        <v>0.90300000000000002</v>
      </c>
      <c r="R22" s="12"/>
      <c r="S22" s="11"/>
    </row>
    <row r="23" spans="2:19" x14ac:dyDescent="0.25">
      <c r="B23">
        <v>2.8140000000000001</v>
      </c>
      <c r="C23">
        <v>0.27800000000000002</v>
      </c>
      <c r="F23">
        <v>0.27800000000000002</v>
      </c>
      <c r="H23" s="12" t="s">
        <v>33</v>
      </c>
      <c r="I23" s="11"/>
      <c r="L23">
        <v>0.36499999999999999</v>
      </c>
      <c r="M23">
        <v>0.33</v>
      </c>
      <c r="O23">
        <v>0.36499999999999999</v>
      </c>
      <c r="P23">
        <v>0.33</v>
      </c>
      <c r="R23" s="12" t="s">
        <v>33</v>
      </c>
      <c r="S23" s="11"/>
    </row>
    <row r="24" spans="2:19" x14ac:dyDescent="0.25">
      <c r="B24">
        <v>0.20799999999999999</v>
      </c>
      <c r="C24">
        <v>0</v>
      </c>
      <c r="E24">
        <v>0.20799999999999999</v>
      </c>
      <c r="F24">
        <v>0</v>
      </c>
      <c r="H24" s="12" t="s">
        <v>34</v>
      </c>
      <c r="I24" s="11" t="s">
        <v>58</v>
      </c>
      <c r="L24">
        <v>0.434</v>
      </c>
      <c r="M24">
        <v>0.90300000000000002</v>
      </c>
      <c r="O24">
        <v>0.434</v>
      </c>
      <c r="P24">
        <v>0.90300000000000002</v>
      </c>
      <c r="R24" s="12" t="s">
        <v>34</v>
      </c>
      <c r="S24" s="11" t="s">
        <v>64</v>
      </c>
    </row>
    <row r="25" spans="2:19" x14ac:dyDescent="0.25">
      <c r="B25">
        <v>0.122</v>
      </c>
      <c r="C25">
        <v>0.33</v>
      </c>
      <c r="E25">
        <v>0.122</v>
      </c>
      <c r="F25">
        <v>0.33</v>
      </c>
      <c r="H25" s="12" t="s">
        <v>19</v>
      </c>
      <c r="I25" s="11">
        <v>0.48080000000000001</v>
      </c>
      <c r="L25">
        <v>0.20799999999999999</v>
      </c>
      <c r="M25">
        <v>0.71199999999999997</v>
      </c>
      <c r="O25">
        <v>0.20799999999999999</v>
      </c>
      <c r="P25">
        <v>0.71199999999999997</v>
      </c>
      <c r="R25" s="12" t="s">
        <v>19</v>
      </c>
      <c r="S25" s="11" t="s">
        <v>20</v>
      </c>
    </row>
    <row r="26" spans="2:19" x14ac:dyDescent="0.25">
      <c r="B26">
        <v>0.313</v>
      </c>
      <c r="C26">
        <v>3.5000000000000003E-2</v>
      </c>
      <c r="E26">
        <v>0.313</v>
      </c>
      <c r="F26">
        <v>3.5000000000000003E-2</v>
      </c>
      <c r="H26" s="12" t="s">
        <v>21</v>
      </c>
      <c r="I26" s="11" t="s">
        <v>43</v>
      </c>
      <c r="L26">
        <v>0.26100000000000001</v>
      </c>
      <c r="M26">
        <v>2.4660000000000002</v>
      </c>
      <c r="O26">
        <v>0.26100000000000001</v>
      </c>
      <c r="P26">
        <v>2.4660000000000002</v>
      </c>
      <c r="R26" s="12" t="s">
        <v>21</v>
      </c>
      <c r="S26" s="11" t="s">
        <v>22</v>
      </c>
    </row>
    <row r="27" spans="2:19" x14ac:dyDescent="0.25">
      <c r="B27">
        <v>0.20799999999999999</v>
      </c>
      <c r="C27">
        <v>0.26100000000000001</v>
      </c>
      <c r="E27">
        <v>0.20799999999999999</v>
      </c>
      <c r="F27">
        <v>0.26100000000000001</v>
      </c>
      <c r="H27" s="12" t="s">
        <v>23</v>
      </c>
      <c r="I27" s="11" t="s">
        <v>44</v>
      </c>
      <c r="L27">
        <v>0.27800000000000002</v>
      </c>
      <c r="M27">
        <v>1.6850000000000001</v>
      </c>
      <c r="O27">
        <v>0.27800000000000002</v>
      </c>
      <c r="P27">
        <v>1.6850000000000001</v>
      </c>
      <c r="R27" s="12" t="s">
        <v>23</v>
      </c>
      <c r="S27" s="11" t="s">
        <v>24</v>
      </c>
    </row>
    <row r="28" spans="2:19" x14ac:dyDescent="0.25">
      <c r="B28">
        <v>1.7000000000000001E-2</v>
      </c>
      <c r="C28">
        <v>3.5000000000000003E-2</v>
      </c>
      <c r="E28">
        <v>1.7000000000000001E-2</v>
      </c>
      <c r="F28">
        <v>3.5000000000000003E-2</v>
      </c>
      <c r="H28" s="12"/>
      <c r="I28" s="11"/>
      <c r="L28">
        <v>0.191</v>
      </c>
      <c r="M28">
        <v>0.71199999999999997</v>
      </c>
      <c r="O28">
        <v>0.191</v>
      </c>
      <c r="P28">
        <v>0.71199999999999997</v>
      </c>
      <c r="R28" s="12"/>
      <c r="S28" s="11"/>
    </row>
    <row r="29" spans="2:19" x14ac:dyDescent="0.25">
      <c r="B29">
        <v>0.90300000000000002</v>
      </c>
      <c r="C29">
        <v>0.747</v>
      </c>
      <c r="E29">
        <v>0.90300000000000002</v>
      </c>
      <c r="F29">
        <v>0.747</v>
      </c>
      <c r="H29" s="12" t="s">
        <v>35</v>
      </c>
      <c r="I29" s="11"/>
      <c r="L29">
        <v>2.2400000000000002</v>
      </c>
      <c r="M29">
        <v>0.33</v>
      </c>
      <c r="O29">
        <v>2.2400000000000002</v>
      </c>
      <c r="P29">
        <v>0.33</v>
      </c>
      <c r="R29" s="12" t="s">
        <v>35</v>
      </c>
      <c r="S29" s="11"/>
    </row>
    <row r="30" spans="2:19" x14ac:dyDescent="0.25">
      <c r="B30">
        <v>0.313</v>
      </c>
      <c r="C30">
        <v>2.1019999999999999</v>
      </c>
      <c r="E30">
        <v>0.313</v>
      </c>
      <c r="H30" s="12" t="s">
        <v>36</v>
      </c>
      <c r="I30" s="11">
        <v>39</v>
      </c>
      <c r="L30">
        <v>0.53800000000000003</v>
      </c>
      <c r="M30">
        <v>2.7440000000000002</v>
      </c>
      <c r="O30">
        <v>0.53800000000000003</v>
      </c>
      <c r="P30">
        <v>2.7440000000000002</v>
      </c>
      <c r="R30" s="12" t="s">
        <v>36</v>
      </c>
      <c r="S30" s="11">
        <v>39</v>
      </c>
    </row>
    <row r="31" spans="2:19" x14ac:dyDescent="0.25">
      <c r="B31">
        <v>0.104</v>
      </c>
      <c r="C31">
        <v>1.528</v>
      </c>
      <c r="E31">
        <v>0.104</v>
      </c>
      <c r="F31">
        <v>1.528</v>
      </c>
      <c r="H31" s="12" t="s">
        <v>37</v>
      </c>
      <c r="I31" s="11">
        <v>39</v>
      </c>
      <c r="L31">
        <v>0</v>
      </c>
      <c r="M31">
        <v>4.8280000000000003</v>
      </c>
      <c r="O31">
        <v>0</v>
      </c>
      <c r="P31">
        <v>4.8280000000000003</v>
      </c>
      <c r="R31" s="12" t="s">
        <v>37</v>
      </c>
      <c r="S31" s="11">
        <v>39</v>
      </c>
    </row>
    <row r="32" spans="2:19" x14ac:dyDescent="0.25">
      <c r="B32">
        <v>1.702</v>
      </c>
      <c r="C32">
        <v>0.39900000000000002</v>
      </c>
      <c r="E32">
        <v>1.702</v>
      </c>
      <c r="F32">
        <v>0.39900000000000002</v>
      </c>
      <c r="L32">
        <v>8.6999999999999994E-2</v>
      </c>
      <c r="M32">
        <v>0</v>
      </c>
      <c r="O32">
        <v>8.6999999999999994E-2</v>
      </c>
      <c r="P32">
        <v>0</v>
      </c>
    </row>
    <row r="33" spans="2:16" x14ac:dyDescent="0.25">
      <c r="B33">
        <v>0.53800000000000003</v>
      </c>
      <c r="C33">
        <v>0.88600000000000001</v>
      </c>
      <c r="E33">
        <v>0.53800000000000003</v>
      </c>
      <c r="F33">
        <v>0.88600000000000001</v>
      </c>
      <c r="L33">
        <v>6.9000000000000006E-2</v>
      </c>
      <c r="M33">
        <v>0.99</v>
      </c>
      <c r="O33">
        <v>6.9000000000000006E-2</v>
      </c>
      <c r="P33">
        <v>0.99</v>
      </c>
    </row>
    <row r="34" spans="2:16" x14ac:dyDescent="0.25">
      <c r="B34">
        <v>1.407</v>
      </c>
      <c r="C34">
        <v>1.7000000000000001E-2</v>
      </c>
      <c r="E34">
        <v>1.407</v>
      </c>
      <c r="F34">
        <v>1.7000000000000001E-2</v>
      </c>
      <c r="L34">
        <v>0.156</v>
      </c>
      <c r="M34">
        <v>3.5000000000000003E-2</v>
      </c>
      <c r="O34">
        <v>0.156</v>
      </c>
      <c r="P34">
        <v>3.5000000000000003E-2</v>
      </c>
    </row>
    <row r="35" spans="2:16" x14ac:dyDescent="0.25">
      <c r="B35">
        <v>0.625</v>
      </c>
      <c r="C35">
        <v>1.2849999999999999</v>
      </c>
      <c r="E35">
        <v>0.625</v>
      </c>
      <c r="F35">
        <v>1.2849999999999999</v>
      </c>
      <c r="L35">
        <v>8.6999999999999994E-2</v>
      </c>
      <c r="M35">
        <v>0.191</v>
      </c>
      <c r="O35">
        <v>8.6999999999999994E-2</v>
      </c>
      <c r="P35">
        <v>0.191</v>
      </c>
    </row>
    <row r="36" spans="2:16" x14ac:dyDescent="0.25">
      <c r="B36">
        <v>0.104</v>
      </c>
      <c r="C36">
        <v>0.625</v>
      </c>
      <c r="E36">
        <v>0.104</v>
      </c>
      <c r="F36">
        <v>0.625</v>
      </c>
      <c r="L36">
        <v>0</v>
      </c>
      <c r="M36">
        <v>5.1999999999999998E-2</v>
      </c>
      <c r="O36">
        <v>0</v>
      </c>
      <c r="P36">
        <v>5.1999999999999998E-2</v>
      </c>
    </row>
    <row r="37" spans="2:16" x14ac:dyDescent="0.25">
      <c r="B37">
        <v>0.38200000000000001</v>
      </c>
      <c r="C37">
        <v>1.8240000000000001</v>
      </c>
      <c r="E37">
        <v>0.38200000000000001</v>
      </c>
      <c r="F37">
        <v>1.8240000000000001</v>
      </c>
      <c r="L37">
        <v>6.9000000000000006E-2</v>
      </c>
      <c r="M37">
        <v>8.6999999999999994E-2</v>
      </c>
      <c r="O37">
        <v>6.9000000000000006E-2</v>
      </c>
      <c r="P37">
        <v>8.6999999999999994E-2</v>
      </c>
    </row>
    <row r="38" spans="2:16" x14ac:dyDescent="0.25">
      <c r="B38">
        <v>1.4419999999999999</v>
      </c>
      <c r="C38">
        <v>3.5000000000000003E-2</v>
      </c>
      <c r="E38">
        <v>1.4419999999999999</v>
      </c>
      <c r="F38">
        <v>3.5000000000000003E-2</v>
      </c>
      <c r="L38">
        <v>0.20799999999999999</v>
      </c>
      <c r="M38">
        <v>3.4910000000000001</v>
      </c>
      <c r="O38">
        <v>0.20799999999999999</v>
      </c>
      <c r="P38">
        <v>3.4910000000000001</v>
      </c>
    </row>
    <row r="39" spans="2:16" x14ac:dyDescent="0.25">
      <c r="B39">
        <v>3.5000000000000003E-2</v>
      </c>
      <c r="C39">
        <v>1.7000000000000001E-2</v>
      </c>
      <c r="E39">
        <v>3.5000000000000003E-2</v>
      </c>
      <c r="F39">
        <v>1.7000000000000001E-2</v>
      </c>
      <c r="L39">
        <v>0.26100000000000001</v>
      </c>
      <c r="M39">
        <v>4.8460000000000001</v>
      </c>
      <c r="O39">
        <v>0.26100000000000001</v>
      </c>
      <c r="P39">
        <v>4.8460000000000001</v>
      </c>
    </row>
    <row r="40" spans="2:16" x14ac:dyDescent="0.25">
      <c r="B40">
        <v>8.6999999999999994E-2</v>
      </c>
      <c r="C40">
        <v>0</v>
      </c>
      <c r="E40">
        <v>8.6999999999999994E-2</v>
      </c>
      <c r="F40">
        <v>0</v>
      </c>
      <c r="L40">
        <v>0.41699999999999998</v>
      </c>
      <c r="M40">
        <v>0.53800000000000003</v>
      </c>
      <c r="O40">
        <v>0.41699999999999998</v>
      </c>
      <c r="P40">
        <v>0.53800000000000003</v>
      </c>
    </row>
    <row r="41" spans="2:16" x14ac:dyDescent="0.25">
      <c r="B41">
        <v>0.747</v>
      </c>
      <c r="C41">
        <v>0</v>
      </c>
      <c r="E41">
        <v>0.747</v>
      </c>
      <c r="F41">
        <v>0</v>
      </c>
      <c r="L41">
        <v>0.434</v>
      </c>
      <c r="M41">
        <v>2.5880000000000001</v>
      </c>
      <c r="O41">
        <v>0.434</v>
      </c>
      <c r="P41">
        <v>2.5880000000000001</v>
      </c>
    </row>
    <row r="42" spans="2:16" x14ac:dyDescent="0.25">
      <c r="B42">
        <v>5.1999999999999998E-2</v>
      </c>
      <c r="C42">
        <v>1.7000000000000001E-2</v>
      </c>
      <c r="E42">
        <v>5.1999999999999998E-2</v>
      </c>
      <c r="F42">
        <v>1.7000000000000001E-2</v>
      </c>
      <c r="L42">
        <v>6.9000000000000006E-2</v>
      </c>
      <c r="M42">
        <v>1.7000000000000001E-2</v>
      </c>
      <c r="O42">
        <v>6.9000000000000006E-2</v>
      </c>
      <c r="P42">
        <v>1.7000000000000001E-2</v>
      </c>
    </row>
    <row r="43" spans="2:16" x14ac:dyDescent="0.25">
      <c r="B43">
        <v>0.24299999999999999</v>
      </c>
      <c r="C43">
        <v>0</v>
      </c>
      <c r="E43">
        <v>0.24299999999999999</v>
      </c>
      <c r="F43">
        <v>0</v>
      </c>
      <c r="L43">
        <v>0.20799999999999999</v>
      </c>
      <c r="M43">
        <v>1.7370000000000001</v>
      </c>
      <c r="O43">
        <v>0.20799999999999999</v>
      </c>
      <c r="P43">
        <v>1.7370000000000001</v>
      </c>
    </row>
    <row r="44" spans="2:16" x14ac:dyDescent="0.25">
      <c r="B44">
        <v>0.20799999999999999</v>
      </c>
      <c r="C44">
        <v>0</v>
      </c>
      <c r="E44">
        <v>0.20799999999999999</v>
      </c>
      <c r="F44">
        <v>0</v>
      </c>
      <c r="L44">
        <v>1.1459999999999999</v>
      </c>
      <c r="M44">
        <v>0.156</v>
      </c>
      <c r="O44">
        <v>1.1459999999999999</v>
      </c>
      <c r="P44">
        <v>0.156</v>
      </c>
    </row>
    <row r="45" spans="2:16" x14ac:dyDescent="0.25">
      <c r="B45">
        <v>0.86799999999999999</v>
      </c>
      <c r="C45">
        <v>1.7000000000000001E-2</v>
      </c>
      <c r="E45">
        <v>0.86799999999999999</v>
      </c>
      <c r="F45">
        <v>1.7000000000000001E-2</v>
      </c>
      <c r="L45">
        <v>1.4419999999999999</v>
      </c>
      <c r="M45">
        <v>1.7000000000000001E-2</v>
      </c>
      <c r="O45">
        <v>1.4419999999999999</v>
      </c>
      <c r="P45">
        <v>1.7000000000000001E-2</v>
      </c>
    </row>
    <row r="55" spans="1:16" x14ac:dyDescent="0.25">
      <c r="A55" t="s">
        <v>4</v>
      </c>
      <c r="B55">
        <f t="shared" ref="B55:C55" si="0">AVERAGE(B6:B54)</f>
        <v>0.49977499999999991</v>
      </c>
      <c r="C55">
        <f t="shared" si="0"/>
        <v>0.41817500000000002</v>
      </c>
      <c r="E55">
        <f t="shared" ref="E55:F55" si="1">AVERAGE(E6:E54)</f>
        <v>0.44043589743589734</v>
      </c>
      <c r="F55">
        <f t="shared" si="1"/>
        <v>0.37499999999999994</v>
      </c>
      <c r="K55" t="s">
        <v>4</v>
      </c>
      <c r="L55">
        <f t="shared" ref="L55:M55" si="2">AVERAGE(L6:L54)</f>
        <v>0.48444999999999999</v>
      </c>
      <c r="M55">
        <f t="shared" si="2"/>
        <v>1.4579750000000002</v>
      </c>
      <c r="O55">
        <f t="shared" ref="O55:P55" si="3">AVERAGE(O6:O54)</f>
        <v>0.40735897435897445</v>
      </c>
      <c r="P55">
        <f t="shared" si="3"/>
        <v>0.99969230769230766</v>
      </c>
    </row>
    <row r="56" spans="1:16" x14ac:dyDescent="0.25">
      <c r="A56" t="s">
        <v>5</v>
      </c>
      <c r="B56">
        <f t="shared" ref="B56:C56" si="4">_xlfn.STDEV.P(B6:B53)</f>
        <v>0.56940519349141894</v>
      </c>
      <c r="C56">
        <f t="shared" si="4"/>
        <v>0.55502413855164889</v>
      </c>
      <c r="E56">
        <f t="shared" ref="E56:F56" si="5">_xlfn.STDEV.P(E6:E53)</f>
        <v>0.43782473925204118</v>
      </c>
      <c r="F56">
        <f t="shared" si="5"/>
        <v>0.49131184937199851</v>
      </c>
      <c r="K56" t="s">
        <v>5</v>
      </c>
      <c r="L56">
        <f t="shared" ref="L56:M56" si="6">_xlfn.STDEV.P(L6:L53)</f>
        <v>0.72151001205804466</v>
      </c>
      <c r="M56">
        <f t="shared" si="6"/>
        <v>3.1318415468179417</v>
      </c>
      <c r="O56">
        <f t="shared" ref="O56:P56" si="7">_xlfn.STDEV.P(O6:O53)</f>
        <v>0.54424605517477764</v>
      </c>
      <c r="P56">
        <f t="shared" si="7"/>
        <v>1.2880251063376882</v>
      </c>
    </row>
    <row r="57" spans="1:16" x14ac:dyDescent="0.25">
      <c r="A57" t="s">
        <v>6</v>
      </c>
      <c r="B57">
        <f t="shared" ref="B57:C57" si="8">COUNT(B6:B53)</f>
        <v>40</v>
      </c>
      <c r="C57">
        <f t="shared" si="8"/>
        <v>40</v>
      </c>
      <c r="E57">
        <f t="shared" ref="E57:F57" si="9">COUNT(E6:E53)</f>
        <v>39</v>
      </c>
      <c r="F57">
        <f t="shared" si="9"/>
        <v>39</v>
      </c>
      <c r="K57" t="s">
        <v>6</v>
      </c>
      <c r="L57">
        <f t="shared" ref="L57:M57" si="10">COUNT(L6:L53)</f>
        <v>40</v>
      </c>
      <c r="M57">
        <f t="shared" si="10"/>
        <v>40</v>
      </c>
      <c r="O57">
        <f t="shared" ref="O57:P57" si="11">COUNT(O6:O53)</f>
        <v>39</v>
      </c>
      <c r="P57">
        <f t="shared" si="11"/>
        <v>39</v>
      </c>
    </row>
    <row r="58" spans="1:16" x14ac:dyDescent="0.25">
      <c r="A58" t="s">
        <v>7</v>
      </c>
      <c r="B58">
        <f t="shared" ref="B58:C58" si="12">B56/(SQRT(B57))</f>
        <v>9.0030866148088376E-2</v>
      </c>
      <c r="C58">
        <f t="shared" si="12"/>
        <v>8.7757021709803928E-2</v>
      </c>
      <c r="E58">
        <f t="shared" ref="E58:F58" si="13">E56/(SQRT(E57))</f>
        <v>7.0108067186623019E-2</v>
      </c>
      <c r="F58">
        <f t="shared" si="13"/>
        <v>7.8672859382501181E-2</v>
      </c>
      <c r="K58" t="s">
        <v>7</v>
      </c>
      <c r="L58">
        <f t="shared" ref="L58:M58" si="14">L56/(SQRT(L57))</f>
        <v>0.11408074963594862</v>
      </c>
      <c r="M58">
        <f t="shared" si="14"/>
        <v>0.4951876279344779</v>
      </c>
      <c r="O58">
        <f t="shared" ref="O58:P58" si="15">O56/(SQRT(O57))</f>
        <v>8.7149116030838733E-2</v>
      </c>
      <c r="P58">
        <f t="shared" si="15"/>
        <v>0.20624908233245504</v>
      </c>
    </row>
    <row r="60" spans="1:16" x14ac:dyDescent="0.25">
      <c r="A60" t="s">
        <v>8</v>
      </c>
      <c r="B60">
        <f t="shared" ref="B60:C60" si="16">B56*3</f>
        <v>1.7082155804742567</v>
      </c>
      <c r="C60">
        <f t="shared" si="16"/>
        <v>1.6650724156549468</v>
      </c>
      <c r="E60">
        <f t="shared" ref="E60:F60" si="17">E56*3</f>
        <v>1.3134742177561236</v>
      </c>
      <c r="F60">
        <f t="shared" si="17"/>
        <v>1.4739355481159955</v>
      </c>
      <c r="K60" t="s">
        <v>8</v>
      </c>
      <c r="L60">
        <f t="shared" ref="L60:M60" si="18">L56*3</f>
        <v>2.164530036174134</v>
      </c>
      <c r="M60">
        <f t="shared" si="18"/>
        <v>9.3955246404538251</v>
      </c>
      <c r="O60">
        <f t="shared" ref="O60:P60" si="19">O56*3</f>
        <v>1.6327381655243329</v>
      </c>
      <c r="P60">
        <f t="shared" si="19"/>
        <v>3.8640753190130646</v>
      </c>
    </row>
    <row r="61" spans="1:16" x14ac:dyDescent="0.25">
      <c r="A61" t="s">
        <v>9</v>
      </c>
      <c r="B61">
        <f t="shared" ref="B61:C61" si="20">B60+B55</f>
        <v>2.2079905804742568</v>
      </c>
      <c r="C61">
        <f t="shared" si="20"/>
        <v>2.083247415654947</v>
      </c>
      <c r="E61">
        <f t="shared" ref="E61:F61" si="21">E60+E55</f>
        <v>1.7539101151920209</v>
      </c>
      <c r="F61">
        <f t="shared" si="21"/>
        <v>1.8489355481159955</v>
      </c>
      <c r="K61" t="s">
        <v>9</v>
      </c>
      <c r="L61">
        <f t="shared" ref="L61:M61" si="22">L60+L55</f>
        <v>2.6489800361741338</v>
      </c>
      <c r="M61">
        <f t="shared" si="22"/>
        <v>10.853499640453826</v>
      </c>
      <c r="O61">
        <f t="shared" ref="O61:P61" si="23">O60+O55</f>
        <v>2.0400971398833074</v>
      </c>
      <c r="P61">
        <f t="shared" si="23"/>
        <v>4.8637676267053722</v>
      </c>
    </row>
  </sheetData>
  <mergeCells count="6">
    <mergeCell ref="B4:C4"/>
    <mergeCell ref="E4:F4"/>
    <mergeCell ref="B2:F2"/>
    <mergeCell ref="L2:P2"/>
    <mergeCell ref="L4:M4"/>
    <mergeCell ref="O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Resveratrol DR5 coloc</vt:lpstr>
      <vt:lpstr>Nystatin DR5 coloc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2021-07-09T17:10:18Z</dcterms:created>
  <dcterms:modified xsi:type="dcterms:W3CDTF">2021-07-09T20:46:22Z</dcterms:modified>
</cp:coreProperties>
</file>