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13_ncr:1_{093E3396-10F7-4B6A-A9C7-89252A468398}" xr6:coauthVersionLast="47" xr6:coauthVersionMax="47" xr10:uidLastSave="{00000000-0000-0000-0000-000000000000}"/>
  <bookViews>
    <workbookView xWindow="-120" yWindow="-120" windowWidth="29040" windowHeight="15840" activeTab="1" xr2:uid="{5C64E296-551B-4CC3-8529-CE967A8F4AB8}"/>
  </bookViews>
  <sheets>
    <sheet name="2BP cell viability" sheetId="1" r:id="rId1"/>
    <sheet name="2BP apoptosis" sheetId="3" r:id="rId2"/>
    <sheet name="TRAIL Sensitization" sheetId="2" r:id="rId3"/>
    <sheet name="Sheet4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3" l="1"/>
  <c r="W13" i="3"/>
  <c r="T13" i="3"/>
  <c r="Q13" i="3"/>
  <c r="M13" i="3"/>
  <c r="J13" i="3"/>
  <c r="G13" i="3"/>
  <c r="D13" i="3"/>
  <c r="Z12" i="3"/>
  <c r="W12" i="3"/>
  <c r="T12" i="3"/>
  <c r="Q12" i="3"/>
  <c r="M12" i="3"/>
  <c r="J12" i="3"/>
  <c r="G12" i="3"/>
  <c r="D12" i="3"/>
  <c r="Z11" i="3"/>
  <c r="W11" i="3"/>
  <c r="T11" i="3"/>
  <c r="Q11" i="3"/>
  <c r="M11" i="3"/>
  <c r="J11" i="3"/>
  <c r="G11" i="3"/>
  <c r="D11" i="3"/>
  <c r="Z10" i="3"/>
  <c r="W10" i="3"/>
  <c r="T10" i="3"/>
  <c r="Q10" i="3"/>
  <c r="M10" i="3"/>
  <c r="J10" i="3"/>
  <c r="G10" i="3"/>
  <c r="D10" i="3"/>
  <c r="Z9" i="3"/>
  <c r="W9" i="3"/>
  <c r="T9" i="3"/>
  <c r="Q9" i="3"/>
  <c r="M9" i="3"/>
  <c r="J9" i="3"/>
  <c r="G9" i="3"/>
  <c r="D9" i="3"/>
  <c r="Z8" i="3"/>
  <c r="W8" i="3"/>
  <c r="T8" i="3"/>
  <c r="Q8" i="3"/>
  <c r="M8" i="3"/>
  <c r="J8" i="3"/>
  <c r="G8" i="3"/>
  <c r="D8" i="3"/>
  <c r="Z7" i="3"/>
  <c r="W7" i="3"/>
  <c r="T7" i="3"/>
  <c r="Q7" i="3"/>
  <c r="M7" i="3"/>
  <c r="J7" i="3"/>
  <c r="G7" i="3"/>
  <c r="D7" i="3"/>
  <c r="Z6" i="3"/>
  <c r="W6" i="3"/>
  <c r="T6" i="3"/>
  <c r="Q6" i="3"/>
  <c r="M6" i="3"/>
  <c r="J6" i="3"/>
  <c r="G6" i="3"/>
  <c r="D6" i="3"/>
  <c r="Z5" i="3"/>
  <c r="W5" i="3"/>
  <c r="T5" i="3"/>
  <c r="Q5" i="3"/>
  <c r="M5" i="3"/>
  <c r="J5" i="3"/>
  <c r="G5" i="3"/>
  <c r="D5" i="3"/>
  <c r="K11" i="2"/>
  <c r="W11" i="2"/>
  <c r="Y11" i="2"/>
  <c r="L11" i="2"/>
  <c r="X11" i="2"/>
  <c r="Z11" i="2"/>
  <c r="AA11" i="2"/>
  <c r="K10" i="2"/>
  <c r="W10" i="2"/>
  <c r="Y10" i="2"/>
  <c r="L10" i="2"/>
  <c r="X10" i="2"/>
  <c r="Z10" i="2"/>
  <c r="AA10" i="2"/>
  <c r="K9" i="2"/>
  <c r="W9" i="2"/>
  <c r="Y9" i="2"/>
  <c r="L9" i="2"/>
  <c r="X9" i="2"/>
  <c r="Z9" i="2"/>
  <c r="AA9" i="2"/>
  <c r="K8" i="2"/>
  <c r="W8" i="2"/>
  <c r="Y8" i="2"/>
  <c r="L8" i="2"/>
  <c r="X8" i="2"/>
  <c r="Z8" i="2"/>
  <c r="AA8" i="2"/>
  <c r="K7" i="2"/>
  <c r="W7" i="2"/>
  <c r="Y7" i="2"/>
  <c r="L7" i="2"/>
  <c r="X7" i="2"/>
  <c r="Z7" i="2"/>
  <c r="AA7" i="2"/>
  <c r="K6" i="2"/>
  <c r="W6" i="2"/>
  <c r="Y6" i="2"/>
  <c r="L6" i="2"/>
  <c r="X6" i="2"/>
  <c r="Z6" i="2"/>
  <c r="AA6" i="2"/>
  <c r="K5" i="2"/>
  <c r="W5" i="2"/>
  <c r="Y5" i="2"/>
  <c r="L5" i="2"/>
  <c r="X5" i="2"/>
  <c r="Z5" i="2"/>
  <c r="AA5" i="2"/>
  <c r="U24" i="1"/>
  <c r="R39" i="1"/>
  <c r="S39" i="1"/>
  <c r="T39" i="1"/>
  <c r="V39" i="1"/>
  <c r="U39" i="1"/>
  <c r="M24" i="1"/>
  <c r="J39" i="1"/>
  <c r="K39" i="1"/>
  <c r="L39" i="1"/>
  <c r="N39" i="1"/>
  <c r="M39" i="1"/>
  <c r="E24" i="1"/>
  <c r="B39" i="1"/>
  <c r="C39" i="1"/>
  <c r="D39" i="1"/>
  <c r="F39" i="1"/>
  <c r="E39" i="1"/>
  <c r="R38" i="1"/>
  <c r="S38" i="1"/>
  <c r="T38" i="1"/>
  <c r="V38" i="1"/>
  <c r="U38" i="1"/>
  <c r="J38" i="1"/>
  <c r="K38" i="1"/>
  <c r="L38" i="1"/>
  <c r="N38" i="1"/>
  <c r="M38" i="1"/>
  <c r="B38" i="1"/>
  <c r="C38" i="1"/>
  <c r="D38" i="1"/>
  <c r="F38" i="1"/>
  <c r="E38" i="1"/>
  <c r="R37" i="1"/>
  <c r="S37" i="1"/>
  <c r="T37" i="1"/>
  <c r="V37" i="1"/>
  <c r="U37" i="1"/>
  <c r="J37" i="1"/>
  <c r="K37" i="1"/>
  <c r="L37" i="1"/>
  <c r="N37" i="1"/>
  <c r="M37" i="1"/>
  <c r="B37" i="1"/>
  <c r="C37" i="1"/>
  <c r="D37" i="1"/>
  <c r="F37" i="1"/>
  <c r="E37" i="1"/>
  <c r="R36" i="1"/>
  <c r="S36" i="1"/>
  <c r="T36" i="1"/>
  <c r="V36" i="1"/>
  <c r="U36" i="1"/>
  <c r="J36" i="1"/>
  <c r="K36" i="1"/>
  <c r="L36" i="1"/>
  <c r="N36" i="1"/>
  <c r="M36" i="1"/>
  <c r="B36" i="1"/>
  <c r="C36" i="1"/>
  <c r="D36" i="1"/>
  <c r="F36" i="1"/>
  <c r="E36" i="1"/>
  <c r="R35" i="1"/>
  <c r="S35" i="1"/>
  <c r="T35" i="1"/>
  <c r="V35" i="1"/>
  <c r="U35" i="1"/>
  <c r="J35" i="1"/>
  <c r="K35" i="1"/>
  <c r="L35" i="1"/>
  <c r="N35" i="1"/>
  <c r="M35" i="1"/>
  <c r="B35" i="1"/>
  <c r="C35" i="1"/>
  <c r="D35" i="1"/>
  <c r="F35" i="1"/>
  <c r="E35" i="1"/>
  <c r="R34" i="1"/>
  <c r="S34" i="1"/>
  <c r="T34" i="1"/>
  <c r="V34" i="1"/>
  <c r="U34" i="1"/>
  <c r="J34" i="1"/>
  <c r="K34" i="1"/>
  <c r="L34" i="1"/>
  <c r="N34" i="1"/>
  <c r="M34" i="1"/>
  <c r="B34" i="1"/>
  <c r="C34" i="1"/>
  <c r="D34" i="1"/>
  <c r="F34" i="1"/>
  <c r="E34" i="1"/>
  <c r="R33" i="1"/>
  <c r="S33" i="1"/>
  <c r="T33" i="1"/>
  <c r="V33" i="1"/>
  <c r="U33" i="1"/>
  <c r="J33" i="1"/>
  <c r="K33" i="1"/>
  <c r="L33" i="1"/>
  <c r="N33" i="1"/>
  <c r="M33" i="1"/>
  <c r="B33" i="1"/>
  <c r="C33" i="1"/>
  <c r="D33" i="1"/>
  <c r="F33" i="1"/>
  <c r="E33" i="1"/>
  <c r="U30" i="1"/>
  <c r="M30" i="1"/>
  <c r="E30" i="1"/>
  <c r="U29" i="1"/>
  <c r="M29" i="1"/>
  <c r="E29" i="1"/>
  <c r="U28" i="1"/>
  <c r="M28" i="1"/>
  <c r="E28" i="1"/>
  <c r="U27" i="1"/>
  <c r="M27" i="1"/>
  <c r="E27" i="1"/>
  <c r="U26" i="1"/>
  <c r="M26" i="1"/>
  <c r="E26" i="1"/>
  <c r="U25" i="1"/>
  <c r="M25" i="1"/>
  <c r="E25" i="1"/>
  <c r="U4" i="1"/>
  <c r="R19" i="1"/>
  <c r="S19" i="1"/>
  <c r="T19" i="1"/>
  <c r="V19" i="1"/>
  <c r="U19" i="1"/>
  <c r="M4" i="1"/>
  <c r="J19" i="1"/>
  <c r="K19" i="1"/>
  <c r="L19" i="1"/>
  <c r="N19" i="1"/>
  <c r="M19" i="1"/>
  <c r="E4" i="1"/>
  <c r="B19" i="1"/>
  <c r="C19" i="1"/>
  <c r="D19" i="1"/>
  <c r="F19" i="1"/>
  <c r="E19" i="1"/>
  <c r="R18" i="1"/>
  <c r="S18" i="1"/>
  <c r="T18" i="1"/>
  <c r="V18" i="1"/>
  <c r="U18" i="1"/>
  <c r="J18" i="1"/>
  <c r="K18" i="1"/>
  <c r="L18" i="1"/>
  <c r="N18" i="1"/>
  <c r="M18" i="1"/>
  <c r="B18" i="1"/>
  <c r="C18" i="1"/>
  <c r="D18" i="1"/>
  <c r="F18" i="1"/>
  <c r="E18" i="1"/>
  <c r="R17" i="1"/>
  <c r="S17" i="1"/>
  <c r="T17" i="1"/>
  <c r="V17" i="1"/>
  <c r="U17" i="1"/>
  <c r="J17" i="1"/>
  <c r="K17" i="1"/>
  <c r="L17" i="1"/>
  <c r="N17" i="1"/>
  <c r="M17" i="1"/>
  <c r="B17" i="1"/>
  <c r="C17" i="1"/>
  <c r="D17" i="1"/>
  <c r="F17" i="1"/>
  <c r="E17" i="1"/>
  <c r="R16" i="1"/>
  <c r="S16" i="1"/>
  <c r="T16" i="1"/>
  <c r="V16" i="1"/>
  <c r="U16" i="1"/>
  <c r="J16" i="1"/>
  <c r="K16" i="1"/>
  <c r="L16" i="1"/>
  <c r="N16" i="1"/>
  <c r="M16" i="1"/>
  <c r="B16" i="1"/>
  <c r="C16" i="1"/>
  <c r="D16" i="1"/>
  <c r="F16" i="1"/>
  <c r="E16" i="1"/>
  <c r="R15" i="1"/>
  <c r="S15" i="1"/>
  <c r="T15" i="1"/>
  <c r="V15" i="1"/>
  <c r="U15" i="1"/>
  <c r="J15" i="1"/>
  <c r="K15" i="1"/>
  <c r="L15" i="1"/>
  <c r="N15" i="1"/>
  <c r="M15" i="1"/>
  <c r="B15" i="1"/>
  <c r="C15" i="1"/>
  <c r="D15" i="1"/>
  <c r="F15" i="1"/>
  <c r="E15" i="1"/>
  <c r="R14" i="1"/>
  <c r="S14" i="1"/>
  <c r="T14" i="1"/>
  <c r="V14" i="1"/>
  <c r="U14" i="1"/>
  <c r="J14" i="1"/>
  <c r="K14" i="1"/>
  <c r="L14" i="1"/>
  <c r="N14" i="1"/>
  <c r="M14" i="1"/>
  <c r="B14" i="1"/>
  <c r="C14" i="1"/>
  <c r="D14" i="1"/>
  <c r="F14" i="1"/>
  <c r="E14" i="1"/>
  <c r="R13" i="1"/>
  <c r="S13" i="1"/>
  <c r="T13" i="1"/>
  <c r="V13" i="1"/>
  <c r="U13" i="1"/>
  <c r="J13" i="1"/>
  <c r="K13" i="1"/>
  <c r="L13" i="1"/>
  <c r="N13" i="1"/>
  <c r="M13" i="1"/>
  <c r="B13" i="1"/>
  <c r="C13" i="1"/>
  <c r="D13" i="1"/>
  <c r="F13" i="1"/>
  <c r="E13" i="1"/>
  <c r="U10" i="1"/>
  <c r="M10" i="1"/>
  <c r="E10" i="1"/>
  <c r="U9" i="1"/>
  <c r="M9" i="1"/>
  <c r="E9" i="1"/>
  <c r="U8" i="1"/>
  <c r="M8" i="1"/>
  <c r="E8" i="1"/>
  <c r="U7" i="1"/>
  <c r="M7" i="1"/>
  <c r="E7" i="1"/>
  <c r="U6" i="1"/>
  <c r="M6" i="1"/>
  <c r="E6" i="1"/>
  <c r="U5" i="1"/>
  <c r="M5" i="1"/>
  <c r="E5" i="1"/>
</calcChain>
</file>

<file path=xl/sharedStrings.xml><?xml version="1.0" encoding="utf-8"?>
<sst xmlns="http://schemas.openxmlformats.org/spreadsheetml/2006/main" count="312" uniqueCount="150">
  <si>
    <t>620 Par</t>
  </si>
  <si>
    <t>t1</t>
  </si>
  <si>
    <t>t2</t>
  </si>
  <si>
    <t>t3</t>
  </si>
  <si>
    <t>Avg</t>
  </si>
  <si>
    <t>Std</t>
  </si>
  <si>
    <t>620 OxR</t>
  </si>
  <si>
    <t>Figure 6 (related to panel E)</t>
  </si>
  <si>
    <t>Figure 6 (related to panel C)</t>
  </si>
  <si>
    <t>SW620 2BP</t>
  </si>
  <si>
    <t>SW620 OxR 2BP</t>
  </si>
  <si>
    <t>Dev</t>
  </si>
  <si>
    <t>% TRAIL Sensitization</t>
  </si>
  <si>
    <t>SDNUm</t>
  </si>
  <si>
    <t>TRAIL Sensitization SD</t>
  </si>
  <si>
    <t>SW620 Par</t>
  </si>
  <si>
    <t>SW620 OxR</t>
  </si>
  <si>
    <t>[TRAIL]</t>
  </si>
  <si>
    <t>0 +2bp</t>
  </si>
  <si>
    <t>1000+2bp</t>
  </si>
  <si>
    <t>Early apop</t>
  </si>
  <si>
    <t>Late apop</t>
  </si>
  <si>
    <t>Total apoptotic</t>
  </si>
  <si>
    <t>Table Analyzed</t>
  </si>
  <si>
    <t>Max TRAIL sensitization 2BP</t>
  </si>
  <si>
    <t>Column B</t>
  </si>
  <si>
    <t>SW620 OxR
+ 2BP</t>
  </si>
  <si>
    <t>vs.</t>
  </si>
  <si>
    <t>Column A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</si>
  <si>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</si>
  <si>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</si>
  <si>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</si>
  <si>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</si>
  <si>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</si>
  <si>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</si>
  <si>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</si>
  <si>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</si>
  <si>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</si>
  <si>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</si>
  <si>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t=9.620, df=13.51</t>
  </si>
  <si>
    <t>How big is the difference?</t>
  </si>
  <si>
    <t>Mean of column A</t>
  </si>
  <si>
    <t>Mean of column B</t>
  </si>
  <si>
    <t>Difference between means (B - A) ± SEM</t>
  </si>
  <si>
    <t>-44.43 ± 4.618</t>
  </si>
  <si>
    <t>95% confidence interval</t>
  </si>
  <si>
    <t>-54.37 to -34.49</t>
  </si>
  <si>
    <t>R squared (eta squared)</t>
  </si>
  <si>
    <t>F test to compare variances</t>
  </si>
  <si>
    <t>F, DFn, Dfd</t>
  </si>
  <si>
    <t>2.502, 8, 8</t>
  </si>
  <si>
    <t>ns</t>
  </si>
  <si>
    <t>No</t>
  </si>
  <si>
    <t>Data analyzed</t>
  </si>
  <si>
    <t>Sample size, column A</t>
  </si>
  <si>
    <t>Sample size, column B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</si>
  <si>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</si>
  <si>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</si>
  <si>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</si>
  <si>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</si>
  <si>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</si>
  <si>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</si>
  <si>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</si>
  <si>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</si>
  <si>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</si>
  <si>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0 vs. 0 +2bp</t>
  </si>
  <si>
    <t>-0.7676 to 8.979</t>
  </si>
  <si>
    <t>A-B</t>
  </si>
  <si>
    <t>0 vs. 1000</t>
  </si>
  <si>
    <t>-29.18 to -19.43</t>
  </si>
  <si>
    <t>A-C</t>
  </si>
  <si>
    <t>0 vs. 1000+2bp</t>
  </si>
  <si>
    <t>-12.93 to -3.185</t>
  </si>
  <si>
    <t>A-D</t>
  </si>
  <si>
    <t>0 vs. 0</t>
  </si>
  <si>
    <t>-5.423 to 4.323</t>
  </si>
  <si>
    <t>&gt;0.9999</t>
  </si>
  <si>
    <t>A-E</t>
  </si>
  <si>
    <t>0.9579 to 10.70</t>
  </si>
  <si>
    <t>**</t>
  </si>
  <si>
    <t>A-F</t>
  </si>
  <si>
    <t>-57.28 to -47.53</t>
  </si>
  <si>
    <t>A-G</t>
  </si>
  <si>
    <t>-18.47 to -8.721</t>
  </si>
  <si>
    <t>A-H</t>
  </si>
  <si>
    <t>0 +2bp vs. 1000</t>
  </si>
  <si>
    <t>-33.29 to -23.54</t>
  </si>
  <si>
    <t>B-C</t>
  </si>
  <si>
    <t>0 +2bp vs. 1000+2bp</t>
  </si>
  <si>
    <t>-17.04 to -7.290</t>
  </si>
  <si>
    <t>B-D</t>
  </si>
  <si>
    <t>0 +2bp vs. 0</t>
  </si>
  <si>
    <t>-9.529 to 0.2176</t>
  </si>
  <si>
    <t>B-E</t>
  </si>
  <si>
    <t>0 +2bp vs. 0 +2bp</t>
  </si>
  <si>
    <t>-3.148 to 6.599</t>
  </si>
  <si>
    <t>B-F</t>
  </si>
  <si>
    <t>-61.39 to -51.64</t>
  </si>
  <si>
    <t>B-G</t>
  </si>
  <si>
    <t>-22.57 to -12.83</t>
  </si>
  <si>
    <t>B-H</t>
  </si>
  <si>
    <t>1000 vs. 1000+2bp</t>
  </si>
  <si>
    <t>11.38 to 21.12</t>
  </si>
  <si>
    <t>C-D</t>
  </si>
  <si>
    <t>1000 vs. 0</t>
  </si>
  <si>
    <t>18.88 to 28.63</t>
  </si>
  <si>
    <t>C-E</t>
  </si>
  <si>
    <t>1000 vs. 0 +2bp</t>
  </si>
  <si>
    <t>25.27 to 35.01</t>
  </si>
  <si>
    <t>C-F</t>
  </si>
  <si>
    <t>1000 vs. 1000</t>
  </si>
  <si>
    <t>-32.97 to -23.23</t>
  </si>
  <si>
    <t>C-G</t>
  </si>
  <si>
    <t>5.840 to 15.59</t>
  </si>
  <si>
    <t>C-H</t>
  </si>
  <si>
    <t>1000+2bp vs. 0</t>
  </si>
  <si>
    <t>2.635 to 12.38</t>
  </si>
  <si>
    <t>***</t>
  </si>
  <si>
    <t>D-E</t>
  </si>
  <si>
    <t>1000+2bp vs. 0 +2bp</t>
  </si>
  <si>
    <t>9.016 to 18.76</t>
  </si>
  <si>
    <t>D-F</t>
  </si>
  <si>
    <t>1000+2bp vs. 1000</t>
  </si>
  <si>
    <t>-49.22 to -39.48</t>
  </si>
  <si>
    <t>D-G</t>
  </si>
  <si>
    <t>1000+2bp vs. 1000+2bp</t>
  </si>
  <si>
    <t>-10.41 to -0.6635</t>
  </si>
  <si>
    <t>*</t>
  </si>
  <si>
    <t>D-H</t>
  </si>
  <si>
    <t>1.508 to 11.25</t>
  </si>
  <si>
    <t>E-F</t>
  </si>
  <si>
    <t>-56.73 to -46.98</t>
  </si>
  <si>
    <t>E-G</t>
  </si>
  <si>
    <t>-17.92 to -8.171</t>
  </si>
  <si>
    <t>E-H</t>
  </si>
  <si>
    <t>-63.11 to -53.36</t>
  </si>
  <si>
    <t>F-G</t>
  </si>
  <si>
    <t>-24.30 to -14.55</t>
  </si>
  <si>
    <t>F-H</t>
  </si>
  <si>
    <t>33.94 to 43.69</t>
  </si>
  <si>
    <t>G-H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</si>
  <si>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</si>
  <si>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</si>
  <si>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</si>
  <si>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</si>
  <si>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</si>
  <si>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</si>
  <si>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</si>
  <si>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</si>
  <si>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Figure 6 (related to panel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</si>
</sst>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0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5359-ECEE-4830-AFB6-13CD583449A9}">
  <dimension ref="A1:V39"/>
  <sheetViews>
    <sheetView workbookViewId="0"/>
  </sheetViews>
  <sheetFormatPr defaultRowHeight="15" x14ac:dyDescent="0.25"/>
  <sheetData>
    <row r="1" spans="1:22" x14ac:dyDescent="0.25">
      <c r="A1" s="3" t="s">
        <v>7</v>
      </c>
    </row>
    <row r="3" spans="1:22" x14ac:dyDescent="0.25">
      <c r="A3" t="s">
        <v>0</v>
      </c>
      <c r="B3" t="s">
        <v>1</v>
      </c>
      <c r="I3" t="s">
        <v>0</v>
      </c>
      <c r="J3" t="s">
        <v>2</v>
      </c>
      <c r="Q3" t="s">
        <v>0</v>
      </c>
      <c r="R3" t="s">
        <v>3</v>
      </c>
    </row>
    <row r="4" spans="1:22" x14ac:dyDescent="0.25">
      <c r="A4" s="1">
        <v>0</v>
      </c>
      <c r="B4">
        <v>87.2</v>
      </c>
      <c r="C4">
        <v>90.9</v>
      </c>
      <c r="D4">
        <v>92.2</v>
      </c>
      <c r="E4">
        <f>AVERAGE(B4:D4)</f>
        <v>90.100000000000009</v>
      </c>
      <c r="I4" s="1">
        <v>0</v>
      </c>
      <c r="J4">
        <v>82.2</v>
      </c>
      <c r="K4">
        <v>85.7</v>
      </c>
      <c r="L4">
        <v>87.3</v>
      </c>
      <c r="M4">
        <f>AVERAGE(J4:L4)</f>
        <v>85.066666666666663</v>
      </c>
      <c r="Q4" s="1">
        <v>0</v>
      </c>
      <c r="R4">
        <v>85.4</v>
      </c>
      <c r="S4">
        <v>83.2</v>
      </c>
      <c r="T4">
        <v>94.5</v>
      </c>
      <c r="U4">
        <f>AVERAGE(R4:T4)</f>
        <v>87.7</v>
      </c>
    </row>
    <row r="5" spans="1:22" x14ac:dyDescent="0.25">
      <c r="A5" s="1">
        <v>0.1</v>
      </c>
      <c r="B5">
        <v>91.4</v>
      </c>
      <c r="C5">
        <v>90.6</v>
      </c>
      <c r="D5">
        <v>89.5</v>
      </c>
      <c r="E5">
        <f t="shared" ref="E5:E10" si="0">AVERAGE(B5:D5)</f>
        <v>90.5</v>
      </c>
      <c r="I5" s="1">
        <v>0.1</v>
      </c>
      <c r="J5">
        <v>89.1</v>
      </c>
      <c r="K5">
        <v>88.9</v>
      </c>
      <c r="L5">
        <v>82.2</v>
      </c>
      <c r="M5">
        <f t="shared" ref="M5:M10" si="1">AVERAGE(J5:L5)</f>
        <v>86.733333333333334</v>
      </c>
      <c r="Q5" s="1">
        <v>0.1</v>
      </c>
      <c r="R5">
        <v>88.7</v>
      </c>
      <c r="S5">
        <v>89</v>
      </c>
      <c r="T5">
        <v>80.900000000000006</v>
      </c>
      <c r="U5">
        <f t="shared" ref="U5:U10" si="2">AVERAGE(R5:T5)</f>
        <v>86.2</v>
      </c>
    </row>
    <row r="6" spans="1:22" x14ac:dyDescent="0.25">
      <c r="A6" s="1">
        <v>1</v>
      </c>
      <c r="B6">
        <v>90.1</v>
      </c>
      <c r="C6">
        <v>89.5</v>
      </c>
      <c r="D6">
        <v>91.2</v>
      </c>
      <c r="E6">
        <f t="shared" si="0"/>
        <v>90.266666666666666</v>
      </c>
      <c r="I6" s="1">
        <v>1</v>
      </c>
      <c r="J6">
        <v>83.8</v>
      </c>
      <c r="K6">
        <v>81.8</v>
      </c>
      <c r="L6">
        <v>80.3</v>
      </c>
      <c r="M6">
        <f t="shared" si="1"/>
        <v>81.966666666666654</v>
      </c>
      <c r="Q6" s="1">
        <v>1</v>
      </c>
      <c r="R6">
        <v>83.2</v>
      </c>
      <c r="S6">
        <v>81.900000000000006</v>
      </c>
      <c r="T6">
        <v>85.7</v>
      </c>
      <c r="U6">
        <f t="shared" si="2"/>
        <v>83.600000000000009</v>
      </c>
    </row>
    <row r="7" spans="1:22" x14ac:dyDescent="0.25">
      <c r="A7" s="1">
        <v>10</v>
      </c>
      <c r="B7">
        <v>88.7</v>
      </c>
      <c r="C7">
        <v>88.8</v>
      </c>
      <c r="D7">
        <v>87.2</v>
      </c>
      <c r="E7">
        <f t="shared" si="0"/>
        <v>88.233333333333334</v>
      </c>
      <c r="I7" s="1">
        <v>10</v>
      </c>
      <c r="J7">
        <v>83.4</v>
      </c>
      <c r="K7">
        <v>83.3</v>
      </c>
      <c r="L7">
        <v>79.3</v>
      </c>
      <c r="M7">
        <f t="shared" si="1"/>
        <v>82</v>
      </c>
      <c r="Q7" s="1">
        <v>10</v>
      </c>
      <c r="R7">
        <v>86.5</v>
      </c>
      <c r="S7">
        <v>84.4</v>
      </c>
      <c r="T7">
        <v>77.2</v>
      </c>
      <c r="U7">
        <f t="shared" si="2"/>
        <v>82.7</v>
      </c>
    </row>
    <row r="8" spans="1:22" x14ac:dyDescent="0.25">
      <c r="A8" s="1">
        <v>50</v>
      </c>
      <c r="B8">
        <v>82.2</v>
      </c>
      <c r="C8">
        <v>81.400000000000006</v>
      </c>
      <c r="D8">
        <v>80.5</v>
      </c>
      <c r="E8">
        <f t="shared" si="0"/>
        <v>81.366666666666674</v>
      </c>
      <c r="I8" s="1">
        <v>50</v>
      </c>
      <c r="J8">
        <v>72.3</v>
      </c>
      <c r="K8">
        <v>72.900000000000006</v>
      </c>
      <c r="L8">
        <v>76.900000000000006</v>
      </c>
      <c r="M8">
        <f t="shared" si="1"/>
        <v>74.033333333333331</v>
      </c>
      <c r="Q8" s="1">
        <v>50</v>
      </c>
      <c r="R8">
        <v>71.2</v>
      </c>
      <c r="S8">
        <v>74.5</v>
      </c>
      <c r="T8">
        <v>74.599999999999994</v>
      </c>
      <c r="U8">
        <f t="shared" si="2"/>
        <v>73.433333333333323</v>
      </c>
    </row>
    <row r="9" spans="1:22" x14ac:dyDescent="0.25">
      <c r="A9" s="1">
        <v>200</v>
      </c>
      <c r="B9">
        <v>81.400000000000006</v>
      </c>
      <c r="C9">
        <v>78.8</v>
      </c>
      <c r="D9">
        <v>74.900000000000006</v>
      </c>
      <c r="E9">
        <f t="shared" si="0"/>
        <v>78.36666666666666</v>
      </c>
      <c r="I9" s="1">
        <v>200</v>
      </c>
      <c r="J9">
        <v>69.900000000000006</v>
      </c>
      <c r="K9">
        <v>69.7</v>
      </c>
      <c r="L9">
        <v>69.2</v>
      </c>
      <c r="M9">
        <f t="shared" si="1"/>
        <v>69.600000000000009</v>
      </c>
      <c r="Q9" s="1">
        <v>200</v>
      </c>
      <c r="R9">
        <v>71.7</v>
      </c>
      <c r="S9">
        <v>72.099999999999994</v>
      </c>
      <c r="T9">
        <v>73</v>
      </c>
      <c r="U9">
        <f t="shared" si="2"/>
        <v>72.266666666666666</v>
      </c>
    </row>
    <row r="10" spans="1:22" x14ac:dyDescent="0.25">
      <c r="A10" s="1">
        <v>1000</v>
      </c>
      <c r="B10">
        <v>78.8</v>
      </c>
      <c r="C10">
        <v>78.2</v>
      </c>
      <c r="D10">
        <v>79.7</v>
      </c>
      <c r="E10">
        <f t="shared" si="0"/>
        <v>78.899999999999991</v>
      </c>
      <c r="I10" s="1">
        <v>1000</v>
      </c>
      <c r="J10">
        <v>68</v>
      </c>
      <c r="K10">
        <v>67.7</v>
      </c>
      <c r="L10">
        <v>66.900000000000006</v>
      </c>
      <c r="M10">
        <f t="shared" si="1"/>
        <v>67.533333333333331</v>
      </c>
      <c r="Q10" s="1">
        <v>1000</v>
      </c>
      <c r="R10">
        <v>66.900000000000006</v>
      </c>
      <c r="S10">
        <v>69.8</v>
      </c>
      <c r="T10">
        <v>73.2</v>
      </c>
      <c r="U10">
        <f t="shared" si="2"/>
        <v>69.966666666666654</v>
      </c>
    </row>
    <row r="12" spans="1:22" x14ac:dyDescent="0.25">
      <c r="E12" t="s">
        <v>4</v>
      </c>
      <c r="F12" t="s">
        <v>5</v>
      </c>
      <c r="M12" t="s">
        <v>4</v>
      </c>
      <c r="N12" t="s">
        <v>5</v>
      </c>
      <c r="U12" t="s">
        <v>4</v>
      </c>
      <c r="V12" t="s">
        <v>5</v>
      </c>
    </row>
    <row r="13" spans="1:22" x14ac:dyDescent="0.25">
      <c r="A13" s="1">
        <v>0</v>
      </c>
      <c r="B13" s="2">
        <f>B4/$E$4</f>
        <v>0.9678135405105438</v>
      </c>
      <c r="C13" s="2">
        <f t="shared" ref="C13:D13" si="3">C4/$E$4</f>
        <v>1.0088790233074361</v>
      </c>
      <c r="D13" s="2">
        <f t="shared" si="3"/>
        <v>1.0233074361820198</v>
      </c>
      <c r="E13" s="2">
        <f>AVERAGE(B13:D13)</f>
        <v>0.99999999999999989</v>
      </c>
      <c r="F13" s="2">
        <f>_xlfn.STDEV.P(B13:D13)</f>
        <v>2.3509159993070246E-2</v>
      </c>
      <c r="I13" s="1">
        <v>0</v>
      </c>
      <c r="J13" s="2">
        <f>J4/$M$4</f>
        <v>0.9663009404388716</v>
      </c>
      <c r="K13" s="2">
        <f t="shared" ref="K13:L13" si="4">K4/$M$4</f>
        <v>1.0074451410658307</v>
      </c>
      <c r="L13" s="2">
        <f t="shared" si="4"/>
        <v>1.0262539184952979</v>
      </c>
      <c r="M13" s="2">
        <f>AVERAGE(J13:L13)</f>
        <v>1</v>
      </c>
      <c r="N13" s="2">
        <f>_xlfn.STDEV.P(J13:L13)</f>
        <v>2.5035474678625817E-2</v>
      </c>
      <c r="Q13" s="1">
        <v>0</v>
      </c>
      <c r="R13" s="2">
        <f>R4/$U$4</f>
        <v>0.97377423033067279</v>
      </c>
      <c r="S13" s="2">
        <f t="shared" ref="S13:T13" si="5">S4/$U$4</f>
        <v>0.94868871151653367</v>
      </c>
      <c r="T13" s="2">
        <f t="shared" si="5"/>
        <v>1.0775370581527937</v>
      </c>
      <c r="U13" s="2">
        <f>AVERAGE(R13:T13)</f>
        <v>1</v>
      </c>
      <c r="V13" s="2">
        <f>_xlfn.STDEV.P(R13:T13)</f>
        <v>5.5775247519462168E-2</v>
      </c>
    </row>
    <row r="14" spans="1:22" x14ac:dyDescent="0.25">
      <c r="A14" s="1">
        <v>0.1</v>
      </c>
      <c r="B14" s="2">
        <f t="shared" ref="B14:D19" si="6">B5/$E$4</f>
        <v>1.0144284128745837</v>
      </c>
      <c r="C14" s="2">
        <f t="shared" si="6"/>
        <v>1.0055493895671475</v>
      </c>
      <c r="D14" s="2">
        <f t="shared" si="6"/>
        <v>0.99334073251942279</v>
      </c>
      <c r="E14" s="2">
        <f t="shared" ref="E14:E19" si="7">AVERAGE(B14:D14)</f>
        <v>1.0044395116537179</v>
      </c>
      <c r="F14" s="2">
        <f t="shared" ref="F14:F19" si="8">_xlfn.STDEV.P(B14:D14)</f>
        <v>8.6447069519407539E-3</v>
      </c>
      <c r="I14" s="1">
        <v>0.1</v>
      </c>
      <c r="J14" s="2">
        <f t="shared" ref="J14:L19" si="9">J5/$M$4</f>
        <v>1.0474137931034482</v>
      </c>
      <c r="K14" s="2">
        <f t="shared" si="9"/>
        <v>1.0450626959247651</v>
      </c>
      <c r="L14" s="2">
        <f t="shared" si="9"/>
        <v>0.9663009404388716</v>
      </c>
      <c r="M14" s="2">
        <f t="shared" ref="M14:M19" si="10">AVERAGE(J14:L14)</f>
        <v>1.0195924764890283</v>
      </c>
      <c r="N14" s="2">
        <f t="shared" ref="N14:N19" si="11">_xlfn.STDEV.P(J14:L14)</f>
        <v>3.7695028632652741E-2</v>
      </c>
      <c r="Q14" s="1">
        <v>0.1</v>
      </c>
      <c r="R14" s="2">
        <f t="shared" ref="R14:T19" si="12">R5/$U$4</f>
        <v>1.0114025085518814</v>
      </c>
      <c r="S14" s="2">
        <f t="shared" si="12"/>
        <v>1.0148232611174457</v>
      </c>
      <c r="T14" s="2">
        <f t="shared" si="12"/>
        <v>0.92246294184720645</v>
      </c>
      <c r="U14" s="2">
        <f t="shared" ref="U14:U19" si="13">AVERAGE(R14:T14)</f>
        <v>0.98289623717217778</v>
      </c>
      <c r="V14" s="2">
        <f t="shared" ref="V14:V19" si="14">_xlfn.STDEV.P(R14:T14)</f>
        <v>4.2755606064430206E-2</v>
      </c>
    </row>
    <row r="15" spans="1:22" x14ac:dyDescent="0.25">
      <c r="A15" s="1">
        <v>1</v>
      </c>
      <c r="B15" s="2">
        <f t="shared" si="6"/>
        <v>0.99999999999999989</v>
      </c>
      <c r="C15" s="2">
        <f t="shared" si="6"/>
        <v>0.99334073251942279</v>
      </c>
      <c r="D15" s="2">
        <f t="shared" si="6"/>
        <v>1.0122086570477247</v>
      </c>
      <c r="E15" s="2">
        <f t="shared" si="7"/>
        <v>1.0018497965223825</v>
      </c>
      <c r="F15" s="2">
        <f t="shared" si="8"/>
        <v>7.8130640332752053E-3</v>
      </c>
      <c r="I15" s="1">
        <v>1</v>
      </c>
      <c r="J15" s="2">
        <f t="shared" si="9"/>
        <v>0.98510971786833856</v>
      </c>
      <c r="K15" s="2">
        <f t="shared" si="9"/>
        <v>0.96159874608150475</v>
      </c>
      <c r="L15" s="2">
        <f t="shared" si="9"/>
        <v>0.94396551724137934</v>
      </c>
      <c r="M15" s="2">
        <f t="shared" si="10"/>
        <v>0.96355799373040751</v>
      </c>
      <c r="N15" s="2">
        <f t="shared" si="11"/>
        <v>1.6854085554550591E-2</v>
      </c>
      <c r="Q15" s="1">
        <v>1</v>
      </c>
      <c r="R15" s="2">
        <f t="shared" si="12"/>
        <v>0.94868871151653367</v>
      </c>
      <c r="S15" s="2">
        <f t="shared" si="12"/>
        <v>0.93386545039908786</v>
      </c>
      <c r="T15" s="2">
        <f t="shared" si="12"/>
        <v>0.97719498289623719</v>
      </c>
      <c r="U15" s="2">
        <f t="shared" si="13"/>
        <v>0.95324971493728627</v>
      </c>
      <c r="V15" s="2">
        <f t="shared" si="14"/>
        <v>1.7980807559885761E-2</v>
      </c>
    </row>
    <row r="16" spans="1:22" x14ac:dyDescent="0.25">
      <c r="A16" s="1">
        <v>10</v>
      </c>
      <c r="B16" s="2">
        <f t="shared" si="6"/>
        <v>0.98446170921198661</v>
      </c>
      <c r="C16" s="2">
        <f t="shared" si="6"/>
        <v>0.98557158712541604</v>
      </c>
      <c r="D16" s="2">
        <f t="shared" si="6"/>
        <v>0.9678135405105438</v>
      </c>
      <c r="E16" s="2">
        <f t="shared" si="7"/>
        <v>0.97928227894931552</v>
      </c>
      <c r="F16" s="2">
        <f t="shared" si="8"/>
        <v>8.1222709582316095E-3</v>
      </c>
      <c r="I16" s="1">
        <v>10</v>
      </c>
      <c r="J16" s="2">
        <f t="shared" si="9"/>
        <v>0.98040752351097193</v>
      </c>
      <c r="K16" s="2">
        <f t="shared" si="9"/>
        <v>0.97923197492163006</v>
      </c>
      <c r="L16" s="2">
        <f t="shared" si="9"/>
        <v>0.93221003134796243</v>
      </c>
      <c r="M16" s="2">
        <f t="shared" si="10"/>
        <v>0.96394984326018818</v>
      </c>
      <c r="N16" s="2">
        <f t="shared" si="11"/>
        <v>2.2448566751414586E-2</v>
      </c>
      <c r="Q16" s="1">
        <v>10</v>
      </c>
      <c r="R16" s="2">
        <f t="shared" si="12"/>
        <v>0.98631698973774229</v>
      </c>
      <c r="S16" s="2">
        <f t="shared" si="12"/>
        <v>0.96237172177879138</v>
      </c>
      <c r="T16" s="2">
        <f t="shared" si="12"/>
        <v>0.88027366020524511</v>
      </c>
      <c r="U16" s="2">
        <f t="shared" si="13"/>
        <v>0.94298745724059296</v>
      </c>
      <c r="V16" s="2">
        <f t="shared" si="14"/>
        <v>4.5410051885381726E-2</v>
      </c>
    </row>
    <row r="17" spans="1:22" x14ac:dyDescent="0.25">
      <c r="A17" s="1">
        <v>50</v>
      </c>
      <c r="B17" s="2">
        <f t="shared" si="6"/>
        <v>0.91231964483906769</v>
      </c>
      <c r="C17" s="2">
        <f t="shared" si="6"/>
        <v>0.90344062153163152</v>
      </c>
      <c r="D17" s="2">
        <f t="shared" si="6"/>
        <v>0.8934517203107657</v>
      </c>
      <c r="E17" s="2">
        <f t="shared" si="7"/>
        <v>0.90307066222715504</v>
      </c>
      <c r="F17" s="2">
        <f t="shared" si="8"/>
        <v>7.7072388664446096E-3</v>
      </c>
      <c r="I17" s="1">
        <v>50</v>
      </c>
      <c r="J17" s="2">
        <f t="shared" si="9"/>
        <v>0.84992163009404387</v>
      </c>
      <c r="K17" s="2">
        <f t="shared" si="9"/>
        <v>0.85697492163009414</v>
      </c>
      <c r="L17" s="2">
        <f t="shared" si="9"/>
        <v>0.90399686520376188</v>
      </c>
      <c r="M17" s="2">
        <f t="shared" si="10"/>
        <v>0.87029780564263326</v>
      </c>
      <c r="N17" s="2">
        <f t="shared" si="11"/>
        <v>2.4002183120867684E-2</v>
      </c>
      <c r="Q17" s="1">
        <v>50</v>
      </c>
      <c r="R17" s="2">
        <f t="shared" si="12"/>
        <v>0.81185860889395667</v>
      </c>
      <c r="S17" s="2">
        <f t="shared" si="12"/>
        <v>0.84948688711516529</v>
      </c>
      <c r="T17" s="2">
        <f t="shared" si="12"/>
        <v>0.85062713797035339</v>
      </c>
      <c r="U17" s="2">
        <f t="shared" si="13"/>
        <v>0.83732421132649171</v>
      </c>
      <c r="V17" s="2">
        <f t="shared" si="14"/>
        <v>1.8012916170388089E-2</v>
      </c>
    </row>
    <row r="18" spans="1:22" x14ac:dyDescent="0.25">
      <c r="A18" s="1">
        <v>200</v>
      </c>
      <c r="B18" s="2">
        <f t="shared" si="6"/>
        <v>0.90344062153163152</v>
      </c>
      <c r="C18" s="2">
        <f t="shared" si="6"/>
        <v>0.87458379578246381</v>
      </c>
      <c r="D18" s="2">
        <f t="shared" si="6"/>
        <v>0.83129855715871248</v>
      </c>
      <c r="E18" s="2">
        <f t="shared" si="7"/>
        <v>0.86977432482426931</v>
      </c>
      <c r="F18" s="2">
        <f t="shared" si="8"/>
        <v>2.9647570121567421E-2</v>
      </c>
      <c r="I18" s="1">
        <v>200</v>
      </c>
      <c r="J18" s="2">
        <f t="shared" si="9"/>
        <v>0.82170846394984332</v>
      </c>
      <c r="K18" s="2">
        <f t="shared" si="9"/>
        <v>0.81935736677115989</v>
      </c>
      <c r="L18" s="2">
        <f t="shared" si="9"/>
        <v>0.81347962382445149</v>
      </c>
      <c r="M18" s="2">
        <f t="shared" si="10"/>
        <v>0.81818181818181834</v>
      </c>
      <c r="N18" s="2">
        <f t="shared" si="11"/>
        <v>3.4607213426049391E-3</v>
      </c>
      <c r="Q18" s="1">
        <v>200</v>
      </c>
      <c r="R18" s="2">
        <f t="shared" si="12"/>
        <v>0.81755986316989737</v>
      </c>
      <c r="S18" s="2">
        <f t="shared" si="12"/>
        <v>0.82212086659064987</v>
      </c>
      <c r="T18" s="2">
        <f t="shared" si="12"/>
        <v>0.83238312428734318</v>
      </c>
      <c r="U18" s="2">
        <f t="shared" si="13"/>
        <v>0.82402128468263014</v>
      </c>
      <c r="V18" s="2">
        <f t="shared" si="14"/>
        <v>6.1989762182820497E-3</v>
      </c>
    </row>
    <row r="19" spans="1:22" x14ac:dyDescent="0.25">
      <c r="A19" s="1">
        <v>1000</v>
      </c>
      <c r="B19" s="2">
        <f t="shared" si="6"/>
        <v>0.87458379578246381</v>
      </c>
      <c r="C19" s="2">
        <f t="shared" si="6"/>
        <v>0.86792452830188671</v>
      </c>
      <c r="D19" s="2">
        <f t="shared" si="6"/>
        <v>0.88457269700332963</v>
      </c>
      <c r="E19" s="2">
        <f t="shared" si="7"/>
        <v>0.87569367369589335</v>
      </c>
      <c r="F19" s="2">
        <f t="shared" si="8"/>
        <v>6.841746951130977E-3</v>
      </c>
      <c r="I19" s="1">
        <v>1000</v>
      </c>
      <c r="J19" s="2">
        <f t="shared" si="9"/>
        <v>0.79937304075235116</v>
      </c>
      <c r="K19" s="2">
        <f t="shared" si="9"/>
        <v>0.79584639498432608</v>
      </c>
      <c r="L19" s="2">
        <f t="shared" si="9"/>
        <v>0.7864420062695926</v>
      </c>
      <c r="M19" s="2">
        <f t="shared" si="10"/>
        <v>0.7938871473354232</v>
      </c>
      <c r="N19" s="2">
        <f t="shared" si="11"/>
        <v>5.4578323970156948E-3</v>
      </c>
      <c r="Q19" s="1">
        <v>1000</v>
      </c>
      <c r="R19" s="2">
        <f t="shared" si="12"/>
        <v>0.76282782212086664</v>
      </c>
      <c r="S19" s="2">
        <f t="shared" si="12"/>
        <v>0.79589509692132265</v>
      </c>
      <c r="T19" s="2">
        <f t="shared" si="12"/>
        <v>0.83466362599771948</v>
      </c>
      <c r="U19" s="2">
        <f t="shared" si="13"/>
        <v>0.79779551501330292</v>
      </c>
      <c r="V19" s="2">
        <f t="shared" si="14"/>
        <v>2.9357615381721783E-2</v>
      </c>
    </row>
    <row r="23" spans="1:22" x14ac:dyDescent="0.25">
      <c r="A23" t="s">
        <v>6</v>
      </c>
      <c r="I23" t="s">
        <v>6</v>
      </c>
      <c r="Q23" t="s">
        <v>6</v>
      </c>
    </row>
    <row r="24" spans="1:22" x14ac:dyDescent="0.25">
      <c r="A24" s="1">
        <v>0</v>
      </c>
      <c r="B24">
        <v>92.9</v>
      </c>
      <c r="C24">
        <v>95.9</v>
      </c>
      <c r="D24">
        <v>93.5</v>
      </c>
      <c r="E24">
        <f>AVERAGE(B24:D24)</f>
        <v>94.100000000000009</v>
      </c>
      <c r="I24" s="1">
        <v>0</v>
      </c>
      <c r="J24">
        <v>92.5</v>
      </c>
      <c r="K24">
        <v>94.3</v>
      </c>
      <c r="L24">
        <v>94.3</v>
      </c>
      <c r="M24">
        <f>AVERAGE(J24:L24)</f>
        <v>93.7</v>
      </c>
      <c r="Q24" s="1">
        <v>0</v>
      </c>
      <c r="R24">
        <v>95.7</v>
      </c>
      <c r="S24">
        <v>93.1</v>
      </c>
      <c r="T24">
        <v>94</v>
      </c>
      <c r="U24">
        <f>AVERAGE(R24:T24)</f>
        <v>94.266666666666666</v>
      </c>
    </row>
    <row r="25" spans="1:22" x14ac:dyDescent="0.25">
      <c r="A25" s="1">
        <v>0.1</v>
      </c>
      <c r="B25">
        <v>90.8</v>
      </c>
      <c r="C25">
        <v>90.9</v>
      </c>
      <c r="D25">
        <v>89.9</v>
      </c>
      <c r="E25">
        <f t="shared" ref="E25:E30" si="15">AVERAGE(B25:D25)</f>
        <v>90.533333333333346</v>
      </c>
      <c r="I25" s="1">
        <v>0.1</v>
      </c>
      <c r="J25">
        <v>94.2</v>
      </c>
      <c r="K25">
        <v>95.1</v>
      </c>
      <c r="L25">
        <v>93.1</v>
      </c>
      <c r="M25">
        <f t="shared" ref="M25:M30" si="16">AVERAGE(J25:L25)</f>
        <v>94.133333333333326</v>
      </c>
      <c r="Q25" s="1">
        <v>0.1</v>
      </c>
      <c r="R25">
        <v>93</v>
      </c>
      <c r="S25">
        <v>93.7</v>
      </c>
      <c r="T25">
        <v>93.8</v>
      </c>
      <c r="U25">
        <f t="shared" ref="U25:U30" si="17">AVERAGE(R25:T25)</f>
        <v>93.5</v>
      </c>
    </row>
    <row r="26" spans="1:22" x14ac:dyDescent="0.25">
      <c r="A26" s="1">
        <v>1</v>
      </c>
      <c r="B26">
        <v>91.5</v>
      </c>
      <c r="C26">
        <v>92.3</v>
      </c>
      <c r="D26">
        <v>91.5</v>
      </c>
      <c r="E26">
        <f t="shared" si="15"/>
        <v>91.766666666666666</v>
      </c>
      <c r="I26" s="1">
        <v>1</v>
      </c>
      <c r="J26">
        <v>92.5</v>
      </c>
      <c r="K26">
        <v>92.7</v>
      </c>
      <c r="L26">
        <v>92.8</v>
      </c>
      <c r="M26">
        <f t="shared" si="16"/>
        <v>92.666666666666671</v>
      </c>
      <c r="Q26" s="1">
        <v>1</v>
      </c>
      <c r="R26">
        <v>93.7</v>
      </c>
      <c r="S26">
        <v>93.9</v>
      </c>
      <c r="T26">
        <v>93.9</v>
      </c>
      <c r="U26">
        <f t="shared" si="17"/>
        <v>93.833333333333329</v>
      </c>
    </row>
    <row r="27" spans="1:22" x14ac:dyDescent="0.25">
      <c r="A27" s="1">
        <v>10</v>
      </c>
      <c r="B27">
        <v>85.6</v>
      </c>
      <c r="C27">
        <v>85.8</v>
      </c>
      <c r="D27">
        <v>85.8</v>
      </c>
      <c r="E27">
        <f t="shared" si="15"/>
        <v>85.733333333333334</v>
      </c>
      <c r="I27" s="1">
        <v>10</v>
      </c>
      <c r="J27">
        <v>87.2</v>
      </c>
      <c r="K27">
        <v>85.7</v>
      </c>
      <c r="L27">
        <v>84.6</v>
      </c>
      <c r="M27">
        <f t="shared" si="16"/>
        <v>85.833333333333329</v>
      </c>
      <c r="Q27" s="1">
        <v>10</v>
      </c>
      <c r="R27">
        <v>80.8</v>
      </c>
      <c r="S27">
        <v>78.2</v>
      </c>
      <c r="T27">
        <v>79.7</v>
      </c>
      <c r="U27">
        <f t="shared" si="17"/>
        <v>79.566666666666663</v>
      </c>
    </row>
    <row r="28" spans="1:22" x14ac:dyDescent="0.25">
      <c r="A28" s="1">
        <v>50</v>
      </c>
      <c r="B28">
        <v>78.900000000000006</v>
      </c>
      <c r="C28">
        <v>78.599999999999994</v>
      </c>
      <c r="D28">
        <v>77.400000000000006</v>
      </c>
      <c r="E28">
        <f t="shared" si="15"/>
        <v>78.3</v>
      </c>
      <c r="I28" s="1">
        <v>50</v>
      </c>
      <c r="J28">
        <v>75</v>
      </c>
      <c r="K28">
        <v>74.3</v>
      </c>
      <c r="L28">
        <v>79.5</v>
      </c>
      <c r="M28">
        <f t="shared" si="16"/>
        <v>76.266666666666666</v>
      </c>
      <c r="Q28" s="1">
        <v>50</v>
      </c>
      <c r="R28">
        <v>69.7</v>
      </c>
      <c r="S28">
        <v>67.400000000000006</v>
      </c>
      <c r="T28">
        <v>72.3</v>
      </c>
      <c r="U28">
        <f t="shared" si="17"/>
        <v>69.800000000000011</v>
      </c>
    </row>
    <row r="29" spans="1:22" x14ac:dyDescent="0.25">
      <c r="A29" s="1">
        <v>200</v>
      </c>
      <c r="B29">
        <v>71.2</v>
      </c>
      <c r="C29">
        <v>73.2</v>
      </c>
      <c r="D29">
        <v>74.3</v>
      </c>
      <c r="E29">
        <f t="shared" si="15"/>
        <v>72.899999999999991</v>
      </c>
      <c r="I29" s="1">
        <v>200</v>
      </c>
      <c r="J29">
        <v>72.900000000000006</v>
      </c>
      <c r="K29">
        <v>74.400000000000006</v>
      </c>
      <c r="L29">
        <v>70.900000000000006</v>
      </c>
      <c r="M29">
        <f t="shared" si="16"/>
        <v>72.733333333333334</v>
      </c>
      <c r="Q29" s="1">
        <v>200</v>
      </c>
      <c r="R29">
        <v>61.2</v>
      </c>
      <c r="S29">
        <v>66.900000000000006</v>
      </c>
      <c r="T29">
        <v>71.599999999999994</v>
      </c>
      <c r="U29">
        <f t="shared" si="17"/>
        <v>66.566666666666677</v>
      </c>
    </row>
    <row r="30" spans="1:22" x14ac:dyDescent="0.25">
      <c r="A30" s="1">
        <v>1000</v>
      </c>
      <c r="B30">
        <v>73.400000000000006</v>
      </c>
      <c r="C30">
        <v>74</v>
      </c>
      <c r="D30">
        <v>75.900000000000006</v>
      </c>
      <c r="E30">
        <f t="shared" si="15"/>
        <v>74.433333333333337</v>
      </c>
      <c r="I30" s="1">
        <v>1000</v>
      </c>
      <c r="J30">
        <v>70.5</v>
      </c>
      <c r="K30">
        <v>67.099999999999994</v>
      </c>
      <c r="L30">
        <v>66.3</v>
      </c>
      <c r="M30">
        <f t="shared" si="16"/>
        <v>67.966666666666654</v>
      </c>
      <c r="Q30" s="1">
        <v>1000</v>
      </c>
      <c r="R30">
        <v>64.2</v>
      </c>
      <c r="S30">
        <v>65.3</v>
      </c>
      <c r="T30">
        <v>65.400000000000006</v>
      </c>
      <c r="U30">
        <f t="shared" si="17"/>
        <v>64.966666666666669</v>
      </c>
    </row>
    <row r="32" spans="1:22" x14ac:dyDescent="0.25">
      <c r="E32" t="s">
        <v>4</v>
      </c>
      <c r="F32" t="s">
        <v>5</v>
      </c>
      <c r="M32" t="s">
        <v>4</v>
      </c>
      <c r="N32" t="s">
        <v>5</v>
      </c>
      <c r="U32" t="s">
        <v>4</v>
      </c>
      <c r="V32" t="s">
        <v>5</v>
      </c>
    </row>
    <row r="33" spans="1:22" x14ac:dyDescent="0.25">
      <c r="A33" s="1">
        <v>0</v>
      </c>
      <c r="B33" s="2">
        <f>B24/$E$24</f>
        <v>0.98724760892667374</v>
      </c>
      <c r="C33" s="2">
        <f t="shared" ref="C33:D33" si="18">C24/$E$24</f>
        <v>1.0191285866099893</v>
      </c>
      <c r="D33" s="2">
        <f t="shared" si="18"/>
        <v>0.99362380446333676</v>
      </c>
      <c r="E33" s="2">
        <f>AVERAGE(B33:D33)</f>
        <v>0.99999999999999989</v>
      </c>
      <c r="F33" s="2">
        <f>_xlfn.STDEV.P(B33:D33)</f>
        <v>1.3774156638486402E-2</v>
      </c>
      <c r="I33" s="1">
        <v>0</v>
      </c>
      <c r="J33" s="2">
        <f>J24/$M$24</f>
        <v>0.98719316969050153</v>
      </c>
      <c r="K33" s="2">
        <f t="shared" ref="K33:L33" si="19">K24/$M$24</f>
        <v>1.0064034151547492</v>
      </c>
      <c r="L33" s="2">
        <f t="shared" si="19"/>
        <v>1.0064034151547492</v>
      </c>
      <c r="M33" s="2">
        <f>AVERAGE(J33:L33)</f>
        <v>1</v>
      </c>
      <c r="N33" s="2">
        <f>_xlfn.STDEV.P(J33:L33)</f>
        <v>9.0557965573517547E-3</v>
      </c>
      <c r="Q33" s="1">
        <v>0</v>
      </c>
      <c r="R33" s="2">
        <f>R24/$U$24</f>
        <v>1.0152050919377653</v>
      </c>
      <c r="S33" s="2">
        <f t="shared" ref="S33:T33" si="20">S24/$U$24</f>
        <v>0.98762376237623761</v>
      </c>
      <c r="T33" s="2">
        <f t="shared" si="20"/>
        <v>0.99717114568599718</v>
      </c>
      <c r="U33" s="2">
        <f>AVERAGE(R33:T33)</f>
        <v>1</v>
      </c>
      <c r="V33" s="2">
        <f>_xlfn.STDEV.P(R33:T33)</f>
        <v>1.1436323641298658E-2</v>
      </c>
    </row>
    <row r="34" spans="1:22" x14ac:dyDescent="0.25">
      <c r="A34" s="1">
        <v>0.1</v>
      </c>
      <c r="B34" s="2">
        <f t="shared" ref="B34:D39" si="21">B25/$E$24</f>
        <v>0.96493092454835272</v>
      </c>
      <c r="C34" s="2">
        <f t="shared" si="21"/>
        <v>0.9659936238044633</v>
      </c>
      <c r="D34" s="2">
        <f t="shared" si="21"/>
        <v>0.95536663124335808</v>
      </c>
      <c r="E34" s="2">
        <f t="shared" ref="E34:E39" si="22">AVERAGE(B34:D34)</f>
        <v>0.9620970598653914</v>
      </c>
      <c r="F34" s="2">
        <f t="shared" ref="F34:F39" si="23">_xlfn.STDEV.P(B34:D34)</f>
        <v>4.7788655909429779E-3</v>
      </c>
      <c r="I34" s="1">
        <v>0.1</v>
      </c>
      <c r="J34" s="2">
        <f t="shared" ref="J34:L39" si="24">J25/$M$24</f>
        <v>1.0053361792956244</v>
      </c>
      <c r="K34" s="2">
        <f t="shared" si="24"/>
        <v>1.014941302027748</v>
      </c>
      <c r="L34" s="2">
        <f t="shared" si="24"/>
        <v>0.99359658484525071</v>
      </c>
      <c r="M34" s="2">
        <f t="shared" ref="M34:M39" si="25">AVERAGE(J34:L34)</f>
        <v>1.0046246887228742</v>
      </c>
      <c r="N34" s="2">
        <f t="shared" ref="N34:N39" si="26">_xlfn.STDEV.P(J34:L34)</f>
        <v>8.7284554581183119E-3</v>
      </c>
      <c r="Q34" s="1">
        <v>0.1</v>
      </c>
      <c r="R34" s="2">
        <f t="shared" ref="R34:T39" si="27">R25/$U$24</f>
        <v>0.9865629420084866</v>
      </c>
      <c r="S34" s="2">
        <f t="shared" si="27"/>
        <v>0.99398868458274403</v>
      </c>
      <c r="T34" s="2">
        <f t="shared" si="27"/>
        <v>0.99504950495049505</v>
      </c>
      <c r="U34" s="2">
        <f t="shared" ref="U34:U39" si="28">AVERAGE(R34:T34)</f>
        <v>0.99186704384724189</v>
      </c>
      <c r="V34" s="2">
        <f t="shared" ref="V34:V39" si="29">_xlfn.STDEV.P(R34:T34)</f>
        <v>3.7754873592755599E-3</v>
      </c>
    </row>
    <row r="35" spans="1:22" x14ac:dyDescent="0.25">
      <c r="A35" s="1">
        <v>1</v>
      </c>
      <c r="B35" s="2">
        <f t="shared" si="21"/>
        <v>0.97236981934112632</v>
      </c>
      <c r="C35" s="2">
        <f t="shared" si="21"/>
        <v>0.98087141339001049</v>
      </c>
      <c r="D35" s="2">
        <f t="shared" si="21"/>
        <v>0.97236981934112632</v>
      </c>
      <c r="E35" s="2">
        <f t="shared" si="22"/>
        <v>0.97520368402408764</v>
      </c>
      <c r="F35" s="2">
        <f t="shared" si="23"/>
        <v>4.0076898685741319E-3</v>
      </c>
      <c r="I35" s="1">
        <v>1</v>
      </c>
      <c r="J35" s="2">
        <f t="shared" si="24"/>
        <v>0.98719316969050153</v>
      </c>
      <c r="K35" s="2">
        <f t="shared" si="24"/>
        <v>0.98932764140875129</v>
      </c>
      <c r="L35" s="2">
        <f t="shared" si="24"/>
        <v>0.99039487726787612</v>
      </c>
      <c r="M35" s="2">
        <f t="shared" si="25"/>
        <v>0.98897189612237624</v>
      </c>
      <c r="N35" s="2">
        <f t="shared" si="26"/>
        <v>1.3310769785748629E-3</v>
      </c>
      <c r="Q35" s="1">
        <v>1</v>
      </c>
      <c r="R35" s="2">
        <f t="shared" si="27"/>
        <v>0.99398868458274403</v>
      </c>
      <c r="S35" s="2">
        <f t="shared" si="27"/>
        <v>0.99611032531824617</v>
      </c>
      <c r="T35" s="2">
        <f t="shared" si="27"/>
        <v>0.99611032531824617</v>
      </c>
      <c r="U35" s="2">
        <f t="shared" si="28"/>
        <v>0.99540311173974538</v>
      </c>
      <c r="V35" s="2">
        <f t="shared" si="29"/>
        <v>1.0001510342101179E-3</v>
      </c>
    </row>
    <row r="36" spans="1:22" x14ac:dyDescent="0.25">
      <c r="A36" s="1">
        <v>10</v>
      </c>
      <c r="B36" s="2">
        <f t="shared" si="21"/>
        <v>0.90967056323060558</v>
      </c>
      <c r="C36" s="2">
        <f t="shared" si="21"/>
        <v>0.91179596174282662</v>
      </c>
      <c r="D36" s="2">
        <f t="shared" si="21"/>
        <v>0.91179596174282662</v>
      </c>
      <c r="E36" s="2">
        <f t="shared" si="22"/>
        <v>0.91108749557208635</v>
      </c>
      <c r="F36" s="2">
        <f t="shared" si="23"/>
        <v>1.001922467143533E-3</v>
      </c>
      <c r="I36" s="1">
        <v>10</v>
      </c>
      <c r="J36" s="2">
        <f t="shared" si="24"/>
        <v>0.93062966915688372</v>
      </c>
      <c r="K36" s="2">
        <f t="shared" si="24"/>
        <v>0.91462113127001066</v>
      </c>
      <c r="L36" s="2">
        <f t="shared" si="24"/>
        <v>0.90288153681963701</v>
      </c>
      <c r="M36" s="2">
        <f t="shared" si="25"/>
        <v>0.91604411241551043</v>
      </c>
      <c r="N36" s="2">
        <f t="shared" si="26"/>
        <v>1.1372726690249649E-2</v>
      </c>
      <c r="Q36" s="1">
        <v>10</v>
      </c>
      <c r="R36" s="2">
        <f t="shared" si="27"/>
        <v>0.8571428571428571</v>
      </c>
      <c r="S36" s="2">
        <f t="shared" si="27"/>
        <v>0.82956152758132962</v>
      </c>
      <c r="T36" s="2">
        <f t="shared" si="27"/>
        <v>0.8454738330975955</v>
      </c>
      <c r="U36" s="2">
        <f t="shared" si="28"/>
        <v>0.84405940594059403</v>
      </c>
      <c r="V36" s="2">
        <f t="shared" si="29"/>
        <v>1.13043616429602E-2</v>
      </c>
    </row>
    <row r="37" spans="1:22" x14ac:dyDescent="0.25">
      <c r="A37" s="1">
        <v>50</v>
      </c>
      <c r="B37" s="2">
        <f t="shared" si="21"/>
        <v>0.83846971307120088</v>
      </c>
      <c r="C37" s="2">
        <f t="shared" si="21"/>
        <v>0.83528161530286915</v>
      </c>
      <c r="D37" s="2">
        <f t="shared" si="21"/>
        <v>0.822529224229543</v>
      </c>
      <c r="E37" s="2">
        <f t="shared" si="22"/>
        <v>0.83209351753453775</v>
      </c>
      <c r="F37" s="2">
        <f t="shared" si="23"/>
        <v>6.8870783192432174E-3</v>
      </c>
      <c r="I37" s="1">
        <v>50</v>
      </c>
      <c r="J37" s="2">
        <f t="shared" si="24"/>
        <v>0.80042689434364989</v>
      </c>
      <c r="K37" s="2">
        <f t="shared" si="24"/>
        <v>0.79295624332977588</v>
      </c>
      <c r="L37" s="2">
        <f t="shared" si="24"/>
        <v>0.84845250800426897</v>
      </c>
      <c r="M37" s="2">
        <f t="shared" si="25"/>
        <v>0.81394521522589824</v>
      </c>
      <c r="N37" s="2">
        <f t="shared" si="26"/>
        <v>2.4590209404177121E-2</v>
      </c>
      <c r="Q37" s="1">
        <v>50</v>
      </c>
      <c r="R37" s="2">
        <f t="shared" si="27"/>
        <v>0.73939179632248941</v>
      </c>
      <c r="S37" s="2">
        <f t="shared" si="27"/>
        <v>0.71499292786421509</v>
      </c>
      <c r="T37" s="2">
        <f t="shared" si="27"/>
        <v>0.766973125884017</v>
      </c>
      <c r="U37" s="2">
        <f t="shared" si="28"/>
        <v>0.74045261669024054</v>
      </c>
      <c r="V37" s="2">
        <f t="shared" si="29"/>
        <v>2.123408033380822E-2</v>
      </c>
    </row>
    <row r="38" spans="1:22" x14ac:dyDescent="0.25">
      <c r="A38" s="1">
        <v>200</v>
      </c>
      <c r="B38" s="2">
        <f t="shared" si="21"/>
        <v>0.75664187035069075</v>
      </c>
      <c r="C38" s="2">
        <f t="shared" si="21"/>
        <v>0.77789585547290108</v>
      </c>
      <c r="D38" s="2">
        <f t="shared" si="21"/>
        <v>0.78958554729011676</v>
      </c>
      <c r="E38" s="2">
        <f t="shared" si="22"/>
        <v>0.77470775770456957</v>
      </c>
      <c r="F38" s="2">
        <f t="shared" si="23"/>
        <v>1.3636823630832507E-2</v>
      </c>
      <c r="I38" s="1">
        <v>200</v>
      </c>
      <c r="J38" s="2">
        <f t="shared" si="24"/>
        <v>0.77801494130202775</v>
      </c>
      <c r="K38" s="2">
        <f t="shared" si="24"/>
        <v>0.79402347918890082</v>
      </c>
      <c r="L38" s="2">
        <f t="shared" si="24"/>
        <v>0.75667022411953044</v>
      </c>
      <c r="M38" s="2">
        <f t="shared" si="25"/>
        <v>0.77623621487015304</v>
      </c>
      <c r="N38" s="2">
        <f t="shared" si="26"/>
        <v>1.530118332807299E-2</v>
      </c>
      <c r="Q38" s="1">
        <v>200</v>
      </c>
      <c r="R38" s="2">
        <f t="shared" si="27"/>
        <v>0.64922206506364921</v>
      </c>
      <c r="S38" s="2">
        <f t="shared" si="27"/>
        <v>0.7096888260254598</v>
      </c>
      <c r="T38" s="2">
        <f t="shared" si="27"/>
        <v>0.75954738330975946</v>
      </c>
      <c r="U38" s="2">
        <f t="shared" si="28"/>
        <v>0.70615275813295619</v>
      </c>
      <c r="V38" s="2">
        <f t="shared" si="29"/>
        <v>4.5109472720125887E-2</v>
      </c>
    </row>
    <row r="39" spans="1:22" x14ac:dyDescent="0.25">
      <c r="A39" s="1">
        <v>1000</v>
      </c>
      <c r="B39" s="2">
        <f t="shared" si="21"/>
        <v>0.78002125398512223</v>
      </c>
      <c r="C39" s="2">
        <f t="shared" si="21"/>
        <v>0.78639744952178525</v>
      </c>
      <c r="D39" s="2">
        <f t="shared" si="21"/>
        <v>0.80658873538788523</v>
      </c>
      <c r="E39" s="2">
        <f t="shared" si="22"/>
        <v>0.79100247963159764</v>
      </c>
      <c r="F39" s="2">
        <f t="shared" si="23"/>
        <v>1.1324383537474874E-2</v>
      </c>
      <c r="I39" s="1">
        <v>1000</v>
      </c>
      <c r="J39" s="2">
        <f t="shared" si="24"/>
        <v>0.75240128068303092</v>
      </c>
      <c r="K39" s="2">
        <f t="shared" si="24"/>
        <v>0.71611526147278537</v>
      </c>
      <c r="L39" s="2">
        <f t="shared" si="24"/>
        <v>0.70757737459978653</v>
      </c>
      <c r="M39" s="2">
        <f t="shared" si="25"/>
        <v>0.72536463891853431</v>
      </c>
      <c r="N39" s="2">
        <f t="shared" si="26"/>
        <v>1.9432942417285902E-2</v>
      </c>
      <c r="Q39" s="1">
        <v>1000</v>
      </c>
      <c r="R39" s="2">
        <f t="shared" si="27"/>
        <v>0.68104667609618108</v>
      </c>
      <c r="S39" s="2">
        <f t="shared" si="27"/>
        <v>0.69271570014144268</v>
      </c>
      <c r="T39" s="2">
        <f t="shared" si="27"/>
        <v>0.69377652050919381</v>
      </c>
      <c r="U39" s="2">
        <f t="shared" si="28"/>
        <v>0.68917963224893919</v>
      </c>
      <c r="V39" s="2">
        <f t="shared" si="29"/>
        <v>5.7671522030763962E-3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4575-19DD-4C90-9935-225698081A6C}">
  <dimension ref="A1:AK65"/>
  <sheetViews>
    <sheetView tabSelected="1" topLeftCell="P1" workbookViewId="0">
      <selection activeCell="AG19" sqref="AG19"/>
    </sheetView>
  </sheetViews>
  <sheetFormatPr defaultRowHeight="15" x14ac:dyDescent="0.25"/>
  <cols>
    <col min="2" max="2" width="10.140625" bestFit="1" customWidth="1"/>
    <col min="3" max="3" width="9.5703125" bestFit="1" customWidth="1"/>
    <col min="4" max="4" width="14.42578125" bestFit="1" customWidth="1"/>
    <col min="5" max="5" width="10.140625" bestFit="1" customWidth="1"/>
    <col min="6" max="6" width="9.5703125" bestFit="1" customWidth="1"/>
    <col min="7" max="7" width="14.42578125" bestFit="1" customWidth="1"/>
    <col min="8" max="8" width="10.140625" bestFit="1" customWidth="1"/>
    <col min="9" max="9" width="9.5703125" bestFit="1" customWidth="1"/>
    <col min="10" max="10" width="14.42578125" bestFit="1" customWidth="1"/>
    <col min="11" max="11" width="10.140625" bestFit="1" customWidth="1"/>
    <col min="12" max="12" width="9.5703125" bestFit="1" customWidth="1"/>
    <col min="13" max="13" width="14.42578125" bestFit="1" customWidth="1"/>
    <col min="15" max="15" width="10.140625" bestFit="1" customWidth="1"/>
    <col min="16" max="16" width="9.5703125" bestFit="1" customWidth="1"/>
    <col min="17" max="17" width="14.42578125" bestFit="1" customWidth="1"/>
    <col min="18" max="18" width="10.140625" bestFit="1" customWidth="1"/>
    <col min="19" max="19" width="9.5703125" bestFit="1" customWidth="1"/>
    <col min="20" max="20" width="14.42578125" bestFit="1" customWidth="1"/>
    <col min="21" max="21" width="10.140625" bestFit="1" customWidth="1"/>
    <col min="22" max="22" width="9.5703125" bestFit="1" customWidth="1"/>
    <col min="23" max="23" width="14.42578125" bestFit="1" customWidth="1"/>
    <col min="24" max="24" width="10.140625" bestFit="1" customWidth="1"/>
    <col min="25" max="25" width="9.5703125" bestFit="1" customWidth="1"/>
    <col min="26" max="26" width="14.42578125" bestFit="1" customWidth="1"/>
    <col min="29" max="29" width="29.85546875" bestFit="1" customWidth="1"/>
    <col min="30" max="30" width="9.28515625" bestFit="1" customWidth="1"/>
    <col min="31" max="31" width="15.140625" bestFit="1" customWidth="1"/>
    <col min="32" max="32" width="15.28515625" bestFit="1" customWidth="1"/>
    <col min="33" max="33" width="9" bestFit="1" customWidth="1"/>
    <col min="34" max="34" width="15.5703125" bestFit="1" customWidth="1"/>
    <col min="35" max="35" width="4.28515625" bestFit="1" customWidth="1"/>
  </cols>
  <sheetData>
    <row r="1" spans="1:37" s="3" customFormat="1" x14ac:dyDescent="0.25">
      <c r="A1" s="3" t="s">
        <v>149</v>
      </c>
    </row>
    <row r="2" spans="1:37" x14ac:dyDescent="0.25">
      <c r="B2" s="10" t="s">
        <v>15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 t="s">
        <v>16</v>
      </c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7" x14ac:dyDescent="0.25">
      <c r="A3" t="s">
        <v>17</v>
      </c>
      <c r="B3" s="10">
        <v>0</v>
      </c>
      <c r="C3" s="10"/>
      <c r="D3" s="10"/>
      <c r="E3" s="10" t="s">
        <v>18</v>
      </c>
      <c r="F3" s="10"/>
      <c r="G3" s="10"/>
      <c r="H3" s="10">
        <v>1000</v>
      </c>
      <c r="I3" s="10"/>
      <c r="J3" s="10"/>
      <c r="K3" s="10" t="s">
        <v>19</v>
      </c>
      <c r="L3" s="10"/>
      <c r="M3" s="10"/>
      <c r="O3" s="10">
        <v>0</v>
      </c>
      <c r="P3" s="10"/>
      <c r="Q3" s="10"/>
      <c r="R3" s="10" t="s">
        <v>18</v>
      </c>
      <c r="S3" s="10"/>
      <c r="T3" s="10"/>
      <c r="U3" s="10">
        <v>1000</v>
      </c>
      <c r="V3" s="10"/>
      <c r="W3" s="10"/>
      <c r="X3" s="10" t="s">
        <v>19</v>
      </c>
      <c r="Y3" s="10"/>
      <c r="Z3" s="10"/>
      <c r="AC3" s="9" t="s">
        <v>56</v>
      </c>
      <c r="AD3" s="8">
        <v>1</v>
      </c>
      <c r="AE3" s="8"/>
      <c r="AF3" s="8"/>
      <c r="AG3" s="8"/>
      <c r="AH3" s="8"/>
      <c r="AI3" s="8"/>
      <c r="AJ3" s="8"/>
      <c r="AK3" s="8"/>
    </row>
    <row r="4" spans="1:37" x14ac:dyDescent="0.25">
      <c r="B4" s="7" t="s">
        <v>20</v>
      </c>
      <c r="C4" s="7" t="s">
        <v>21</v>
      </c>
      <c r="D4" s="7" t="s">
        <v>22</v>
      </c>
      <c r="E4" s="7" t="s">
        <v>20</v>
      </c>
      <c r="F4" s="7" t="s">
        <v>21</v>
      </c>
      <c r="G4" s="7" t="s">
        <v>22</v>
      </c>
      <c r="H4" s="7" t="s">
        <v>20</v>
      </c>
      <c r="I4" s="7" t="s">
        <v>21</v>
      </c>
      <c r="J4" s="7" t="s">
        <v>22</v>
      </c>
      <c r="K4" s="7" t="s">
        <v>20</v>
      </c>
      <c r="L4" s="7" t="s">
        <v>21</v>
      </c>
      <c r="M4" s="7" t="s">
        <v>22</v>
      </c>
      <c r="N4" s="7"/>
      <c r="O4" s="7" t="s">
        <v>20</v>
      </c>
      <c r="P4" s="7" t="s">
        <v>21</v>
      </c>
      <c r="Q4" s="7" t="s">
        <v>22</v>
      </c>
      <c r="R4" s="7" t="s">
        <v>20</v>
      </c>
      <c r="S4" s="7" t="s">
        <v>21</v>
      </c>
      <c r="T4" s="7" t="s">
        <v>22</v>
      </c>
      <c r="U4" s="7" t="s">
        <v>20</v>
      </c>
      <c r="V4" s="7" t="s">
        <v>21</v>
      </c>
      <c r="W4" s="7" t="s">
        <v>22</v>
      </c>
      <c r="X4" s="7" t="s">
        <v>20</v>
      </c>
      <c r="Y4" s="7" t="s">
        <v>21</v>
      </c>
      <c r="Z4" s="7" t="s">
        <v>22</v>
      </c>
      <c r="AC4" s="9" t="s">
        <v>57</v>
      </c>
      <c r="AD4" s="8">
        <v>28</v>
      </c>
      <c r="AE4" s="8"/>
      <c r="AF4" s="8"/>
      <c r="AG4" s="8"/>
      <c r="AH4" s="8"/>
      <c r="AI4" s="8"/>
      <c r="AJ4" s="8"/>
      <c r="AK4" s="8"/>
    </row>
    <row r="5" spans="1:37" x14ac:dyDescent="0.25">
      <c r="A5" s="10" t="s">
        <v>1</v>
      </c>
      <c r="B5">
        <v>1.22</v>
      </c>
      <c r="C5">
        <v>4.13</v>
      </c>
      <c r="D5">
        <f>B5+C5</f>
        <v>5.35</v>
      </c>
      <c r="E5">
        <v>1.42</v>
      </c>
      <c r="F5">
        <v>4.13</v>
      </c>
      <c r="G5">
        <f>E5+F5</f>
        <v>5.55</v>
      </c>
      <c r="H5">
        <v>2.1800000000000002</v>
      </c>
      <c r="I5">
        <v>36.299999999999997</v>
      </c>
      <c r="J5">
        <f>H5+I5</f>
        <v>38.479999999999997</v>
      </c>
      <c r="K5">
        <v>3.82</v>
      </c>
      <c r="L5">
        <v>8.93</v>
      </c>
      <c r="M5">
        <f>K5+L5</f>
        <v>12.75</v>
      </c>
      <c r="O5">
        <v>3.81</v>
      </c>
      <c r="P5">
        <v>4.1900000000000004</v>
      </c>
      <c r="Q5">
        <f>O5+P5</f>
        <v>8</v>
      </c>
      <c r="R5">
        <v>1.28</v>
      </c>
      <c r="S5">
        <v>2.89</v>
      </c>
      <c r="T5">
        <f>R5+S5</f>
        <v>4.17</v>
      </c>
      <c r="U5">
        <v>6.66</v>
      </c>
      <c r="V5">
        <v>48.4</v>
      </c>
      <c r="W5">
        <f>U5+V5</f>
        <v>55.06</v>
      </c>
      <c r="X5">
        <v>4.6500000000000004</v>
      </c>
      <c r="Y5">
        <v>14.7</v>
      </c>
      <c r="Z5">
        <f>X5+Y5</f>
        <v>19.350000000000001</v>
      </c>
      <c r="AC5" s="9" t="s">
        <v>58</v>
      </c>
      <c r="AD5" s="8">
        <v>0.05</v>
      </c>
      <c r="AE5" s="8"/>
      <c r="AF5" s="8"/>
      <c r="AG5" s="8"/>
      <c r="AH5" s="8"/>
      <c r="AI5" s="8"/>
      <c r="AJ5" s="8"/>
      <c r="AK5" s="8"/>
    </row>
    <row r="6" spans="1:37" x14ac:dyDescent="0.25">
      <c r="A6" s="10"/>
      <c r="B6">
        <v>1.08</v>
      </c>
      <c r="C6">
        <v>4.1399999999999997</v>
      </c>
      <c r="D6">
        <f t="shared" ref="D6:D13" si="0">B6+C6</f>
        <v>5.22</v>
      </c>
      <c r="E6">
        <v>1.41</v>
      </c>
      <c r="F6">
        <v>1.63</v>
      </c>
      <c r="G6">
        <f t="shared" ref="G6:G13" si="1">E6+F6</f>
        <v>3.04</v>
      </c>
      <c r="H6">
        <v>1.85</v>
      </c>
      <c r="I6">
        <v>35.6</v>
      </c>
      <c r="J6">
        <f t="shared" ref="J6:J13" si="2">H6+I6</f>
        <v>37.450000000000003</v>
      </c>
      <c r="K6">
        <v>6.26</v>
      </c>
      <c r="L6">
        <v>7.57</v>
      </c>
      <c r="M6">
        <f t="shared" ref="M6:M13" si="3">K6+L6</f>
        <v>13.83</v>
      </c>
      <c r="O6">
        <v>3.24</v>
      </c>
      <c r="P6">
        <v>4.7699999999999996</v>
      </c>
      <c r="Q6">
        <f t="shared" ref="Q6:Q13" si="4">O6+P6</f>
        <v>8.01</v>
      </c>
      <c r="R6">
        <v>1.23</v>
      </c>
      <c r="S6">
        <v>2.48</v>
      </c>
      <c r="T6">
        <f t="shared" ref="T6:T13" si="5">R6+S6</f>
        <v>3.71</v>
      </c>
      <c r="U6">
        <v>4.88</v>
      </c>
      <c r="V6">
        <v>50</v>
      </c>
      <c r="W6">
        <f t="shared" ref="W6:W13" si="6">U6+V6</f>
        <v>54.88</v>
      </c>
      <c r="X6">
        <v>5.21</v>
      </c>
      <c r="Y6">
        <v>14.1</v>
      </c>
      <c r="Z6">
        <f t="shared" ref="Z6:Z13" si="7">X6+Y6</f>
        <v>19.309999999999999</v>
      </c>
      <c r="AC6" s="9"/>
      <c r="AD6" s="8"/>
      <c r="AE6" s="8"/>
      <c r="AF6" s="8"/>
      <c r="AG6" s="8"/>
      <c r="AH6" s="8"/>
      <c r="AI6" s="8"/>
      <c r="AJ6" s="8"/>
      <c r="AK6" s="8"/>
    </row>
    <row r="7" spans="1:37" x14ac:dyDescent="0.25">
      <c r="A7" s="10"/>
      <c r="B7">
        <v>2.83</v>
      </c>
      <c r="C7">
        <v>4.93</v>
      </c>
      <c r="D7">
        <f t="shared" si="0"/>
        <v>7.76</v>
      </c>
      <c r="E7">
        <v>1.22</v>
      </c>
      <c r="F7">
        <v>1.18</v>
      </c>
      <c r="G7">
        <f t="shared" si="1"/>
        <v>2.4</v>
      </c>
      <c r="H7">
        <v>1.93</v>
      </c>
      <c r="I7">
        <v>33.6</v>
      </c>
      <c r="J7">
        <f t="shared" si="2"/>
        <v>35.53</v>
      </c>
      <c r="K7">
        <v>7.85</v>
      </c>
      <c r="L7">
        <v>5.83</v>
      </c>
      <c r="M7">
        <f t="shared" si="3"/>
        <v>13.68</v>
      </c>
      <c r="O7">
        <v>6.45</v>
      </c>
      <c r="P7">
        <v>5.55</v>
      </c>
      <c r="Q7">
        <f t="shared" si="4"/>
        <v>12</v>
      </c>
      <c r="R7">
        <v>1.44</v>
      </c>
      <c r="S7">
        <v>2.35</v>
      </c>
      <c r="T7">
        <f t="shared" si="5"/>
        <v>3.79</v>
      </c>
      <c r="U7">
        <v>5.58</v>
      </c>
      <c r="V7">
        <v>47.1</v>
      </c>
      <c r="W7">
        <f t="shared" si="6"/>
        <v>52.68</v>
      </c>
      <c r="X7">
        <v>5.47</v>
      </c>
      <c r="Y7">
        <v>12.2</v>
      </c>
      <c r="Z7">
        <f t="shared" si="7"/>
        <v>17.669999999999998</v>
      </c>
      <c r="AC7" s="9" t="s">
        <v>59</v>
      </c>
      <c r="AD7" s="8" t="s">
        <v>60</v>
      </c>
      <c r="AE7" s="8" t="s">
        <v>61</v>
      </c>
      <c r="AF7" s="8" t="s">
        <v>62</v>
      </c>
      <c r="AG7" s="8" t="s">
        <v>63</v>
      </c>
      <c r="AH7" s="8" t="s">
        <v>64</v>
      </c>
      <c r="AI7" s="8"/>
      <c r="AJ7" s="8"/>
      <c r="AK7" s="8"/>
    </row>
    <row r="8" spans="1:37" x14ac:dyDescent="0.25">
      <c r="A8" s="10" t="s">
        <v>2</v>
      </c>
      <c r="B8">
        <v>3.42</v>
      </c>
      <c r="C8">
        <v>2.34</v>
      </c>
      <c r="D8">
        <f t="shared" si="0"/>
        <v>5.76</v>
      </c>
      <c r="E8">
        <v>1.46</v>
      </c>
      <c r="F8">
        <v>3.71</v>
      </c>
      <c r="G8">
        <f t="shared" si="1"/>
        <v>5.17</v>
      </c>
      <c r="H8">
        <v>15.5</v>
      </c>
      <c r="I8">
        <v>15.4</v>
      </c>
      <c r="J8">
        <f t="shared" si="2"/>
        <v>30.9</v>
      </c>
      <c r="K8">
        <v>6.56</v>
      </c>
      <c r="L8">
        <v>12</v>
      </c>
      <c r="M8">
        <f t="shared" si="3"/>
        <v>18.559999999999999</v>
      </c>
      <c r="O8">
        <v>4.5599999999999996</v>
      </c>
      <c r="P8">
        <v>3.31</v>
      </c>
      <c r="Q8">
        <f t="shared" si="4"/>
        <v>7.8699999999999992</v>
      </c>
      <c r="R8">
        <v>1.07</v>
      </c>
      <c r="S8">
        <v>2.15</v>
      </c>
      <c r="T8">
        <f t="shared" si="5"/>
        <v>3.2199999999999998</v>
      </c>
      <c r="U8">
        <v>23.5</v>
      </c>
      <c r="V8">
        <v>39.9</v>
      </c>
      <c r="W8">
        <f t="shared" si="6"/>
        <v>63.4</v>
      </c>
      <c r="X8">
        <v>9.19</v>
      </c>
      <c r="Y8">
        <v>13.1</v>
      </c>
      <c r="Z8">
        <f t="shared" si="7"/>
        <v>22.29</v>
      </c>
      <c r="AC8" s="9" t="s">
        <v>65</v>
      </c>
      <c r="AD8" s="8">
        <v>4.1059999999999999</v>
      </c>
      <c r="AE8" s="8" t="s">
        <v>66</v>
      </c>
      <c r="AF8" s="8" t="s">
        <v>52</v>
      </c>
      <c r="AG8" s="8" t="s">
        <v>51</v>
      </c>
      <c r="AH8" s="8">
        <v>0.16109999999999999</v>
      </c>
      <c r="AI8" s="8" t="s">
        <v>67</v>
      </c>
      <c r="AJ8" s="8"/>
      <c r="AK8" s="8"/>
    </row>
    <row r="9" spans="1:37" x14ac:dyDescent="0.25">
      <c r="A9" s="10"/>
      <c r="B9">
        <v>4.63</v>
      </c>
      <c r="C9">
        <v>4.18</v>
      </c>
      <c r="D9">
        <f t="shared" si="0"/>
        <v>8.8099999999999987</v>
      </c>
      <c r="E9">
        <v>1.23</v>
      </c>
      <c r="F9">
        <v>2.87</v>
      </c>
      <c r="G9">
        <f t="shared" si="1"/>
        <v>4.0999999999999996</v>
      </c>
      <c r="H9">
        <v>16.100000000000001</v>
      </c>
      <c r="I9">
        <v>16.8</v>
      </c>
      <c r="J9">
        <f t="shared" si="2"/>
        <v>32.900000000000006</v>
      </c>
      <c r="K9">
        <v>8.52</v>
      </c>
      <c r="L9">
        <v>10.8</v>
      </c>
      <c r="M9">
        <f t="shared" si="3"/>
        <v>19.32</v>
      </c>
      <c r="O9">
        <v>5.36</v>
      </c>
      <c r="P9">
        <v>2.82</v>
      </c>
      <c r="Q9">
        <f t="shared" si="4"/>
        <v>8.18</v>
      </c>
      <c r="R9">
        <v>0.72</v>
      </c>
      <c r="S9">
        <v>1.63</v>
      </c>
      <c r="T9">
        <f t="shared" si="5"/>
        <v>2.3499999999999996</v>
      </c>
      <c r="U9">
        <v>25.4</v>
      </c>
      <c r="V9">
        <v>36.4</v>
      </c>
      <c r="W9">
        <f t="shared" si="6"/>
        <v>61.8</v>
      </c>
      <c r="X9">
        <v>8.48</v>
      </c>
      <c r="Y9">
        <v>15.7</v>
      </c>
      <c r="Z9">
        <f t="shared" si="7"/>
        <v>24.18</v>
      </c>
      <c r="AC9" s="9" t="s">
        <v>68</v>
      </c>
      <c r="AD9" s="8">
        <v>-24.31</v>
      </c>
      <c r="AE9" s="8" t="s">
        <v>69</v>
      </c>
      <c r="AF9" s="8" t="s">
        <v>35</v>
      </c>
      <c r="AG9" s="8" t="s">
        <v>33</v>
      </c>
      <c r="AH9" s="8" t="s">
        <v>31</v>
      </c>
      <c r="AI9" s="8" t="s">
        <v>70</v>
      </c>
      <c r="AJ9" s="8"/>
      <c r="AK9" s="8"/>
    </row>
    <row r="10" spans="1:37" x14ac:dyDescent="0.25">
      <c r="A10" s="10"/>
      <c r="B10">
        <v>3.53</v>
      </c>
      <c r="C10">
        <v>2.73</v>
      </c>
      <c r="D10">
        <f t="shared" si="0"/>
        <v>6.26</v>
      </c>
      <c r="E10">
        <v>2.0099999999999998</v>
      </c>
      <c r="F10">
        <v>2.86</v>
      </c>
      <c r="G10">
        <f t="shared" si="1"/>
        <v>4.8699999999999992</v>
      </c>
      <c r="H10">
        <v>15.4</v>
      </c>
      <c r="I10">
        <v>14.4</v>
      </c>
      <c r="J10">
        <f t="shared" si="2"/>
        <v>29.8</v>
      </c>
      <c r="K10">
        <v>8.18</v>
      </c>
      <c r="L10">
        <v>11.6</v>
      </c>
      <c r="M10">
        <f t="shared" si="3"/>
        <v>19.78</v>
      </c>
      <c r="O10">
        <v>5.15</v>
      </c>
      <c r="P10">
        <v>3.74</v>
      </c>
      <c r="Q10">
        <f t="shared" si="4"/>
        <v>8.89</v>
      </c>
      <c r="R10">
        <v>0.75</v>
      </c>
      <c r="S10">
        <v>1.24</v>
      </c>
      <c r="T10">
        <f t="shared" si="5"/>
        <v>1.99</v>
      </c>
      <c r="U10">
        <v>23.9</v>
      </c>
      <c r="V10">
        <v>42.4</v>
      </c>
      <c r="W10">
        <f t="shared" si="6"/>
        <v>66.3</v>
      </c>
      <c r="X10">
        <v>9.33</v>
      </c>
      <c r="Y10">
        <v>15.8</v>
      </c>
      <c r="Z10">
        <f t="shared" si="7"/>
        <v>25.130000000000003</v>
      </c>
      <c r="AC10" s="9" t="s">
        <v>71</v>
      </c>
      <c r="AD10" s="8">
        <v>-8.0579999999999998</v>
      </c>
      <c r="AE10" s="8" t="s">
        <v>72</v>
      </c>
      <c r="AF10" s="8" t="s">
        <v>35</v>
      </c>
      <c r="AG10" s="8" t="s">
        <v>33</v>
      </c>
      <c r="AH10" s="8" t="s">
        <v>31</v>
      </c>
      <c r="AI10" s="8" t="s">
        <v>73</v>
      </c>
      <c r="AJ10" s="8"/>
      <c r="AK10" s="8"/>
    </row>
    <row r="11" spans="1:37" x14ac:dyDescent="0.25">
      <c r="A11" s="10" t="s">
        <v>3</v>
      </c>
      <c r="B11">
        <v>10.9</v>
      </c>
      <c r="C11">
        <v>4.18</v>
      </c>
      <c r="D11">
        <f t="shared" si="0"/>
        <v>15.08</v>
      </c>
      <c r="E11">
        <v>1.73</v>
      </c>
      <c r="F11">
        <v>2.6</v>
      </c>
      <c r="G11">
        <f t="shared" si="1"/>
        <v>4.33</v>
      </c>
      <c r="H11">
        <v>14.5</v>
      </c>
      <c r="I11">
        <v>17.399999999999999</v>
      </c>
      <c r="J11">
        <f t="shared" si="2"/>
        <v>31.9</v>
      </c>
      <c r="K11">
        <v>9.51</v>
      </c>
      <c r="L11">
        <v>11.5</v>
      </c>
      <c r="M11">
        <f t="shared" si="3"/>
        <v>21.009999999999998</v>
      </c>
      <c r="O11">
        <v>4.45</v>
      </c>
      <c r="P11">
        <v>7.95</v>
      </c>
      <c r="Q11">
        <f t="shared" si="4"/>
        <v>12.4</v>
      </c>
      <c r="R11">
        <v>1.25</v>
      </c>
      <c r="S11">
        <v>0.65</v>
      </c>
      <c r="T11">
        <f t="shared" si="5"/>
        <v>1.9</v>
      </c>
      <c r="U11">
        <v>5.55</v>
      </c>
      <c r="V11">
        <v>60.4</v>
      </c>
      <c r="W11">
        <f t="shared" si="6"/>
        <v>65.95</v>
      </c>
      <c r="X11">
        <v>5.2</v>
      </c>
      <c r="Y11">
        <v>20.3</v>
      </c>
      <c r="Z11">
        <f t="shared" si="7"/>
        <v>25.5</v>
      </c>
      <c r="AC11" s="9" t="s">
        <v>74</v>
      </c>
      <c r="AD11" s="8">
        <v>-0.55000000000000004</v>
      </c>
      <c r="AE11" s="8" t="s">
        <v>75</v>
      </c>
      <c r="AF11" s="8" t="s">
        <v>52</v>
      </c>
      <c r="AG11" s="8" t="s">
        <v>51</v>
      </c>
      <c r="AH11" s="8" t="s">
        <v>76</v>
      </c>
      <c r="AI11" s="8" t="s">
        <v>77</v>
      </c>
      <c r="AJ11" s="8"/>
      <c r="AK11" s="8"/>
    </row>
    <row r="12" spans="1:37" x14ac:dyDescent="0.25">
      <c r="A12" s="10"/>
      <c r="B12">
        <v>8.2100000000000009</v>
      </c>
      <c r="C12">
        <v>4.32</v>
      </c>
      <c r="D12">
        <f t="shared" si="0"/>
        <v>12.530000000000001</v>
      </c>
      <c r="E12">
        <v>3.11</v>
      </c>
      <c r="F12">
        <v>3.9</v>
      </c>
      <c r="G12">
        <f t="shared" si="1"/>
        <v>7.01</v>
      </c>
      <c r="H12">
        <v>13.7</v>
      </c>
      <c r="I12">
        <v>17.7</v>
      </c>
      <c r="J12">
        <f t="shared" si="2"/>
        <v>31.4</v>
      </c>
      <c r="K12">
        <v>9.3000000000000007</v>
      </c>
      <c r="L12">
        <v>9.65</v>
      </c>
      <c r="M12">
        <f t="shared" si="3"/>
        <v>18.950000000000003</v>
      </c>
      <c r="O12">
        <v>3.66</v>
      </c>
      <c r="P12">
        <v>6.65</v>
      </c>
      <c r="Q12">
        <f t="shared" si="4"/>
        <v>10.31</v>
      </c>
      <c r="R12">
        <v>2.08</v>
      </c>
      <c r="S12">
        <v>2.37</v>
      </c>
      <c r="T12">
        <f t="shared" si="5"/>
        <v>4.45</v>
      </c>
      <c r="U12">
        <v>5.93</v>
      </c>
      <c r="V12">
        <v>60.4</v>
      </c>
      <c r="W12">
        <f t="shared" si="6"/>
        <v>66.33</v>
      </c>
      <c r="X12">
        <v>10.199999999999999</v>
      </c>
      <c r="Y12">
        <v>17.2</v>
      </c>
      <c r="Z12">
        <f t="shared" si="7"/>
        <v>27.4</v>
      </c>
      <c r="AC12" s="9" t="s">
        <v>65</v>
      </c>
      <c r="AD12" s="8">
        <v>5.8310000000000004</v>
      </c>
      <c r="AE12" s="8" t="s">
        <v>78</v>
      </c>
      <c r="AF12" s="8" t="s">
        <v>35</v>
      </c>
      <c r="AG12" s="8" t="s">
        <v>79</v>
      </c>
      <c r="AH12" s="8">
        <v>8.6999999999999994E-3</v>
      </c>
      <c r="AI12" s="8" t="s">
        <v>80</v>
      </c>
      <c r="AJ12" s="8"/>
      <c r="AK12" s="8"/>
    </row>
    <row r="13" spans="1:37" x14ac:dyDescent="0.25">
      <c r="A13" s="10"/>
      <c r="B13">
        <v>10.6</v>
      </c>
      <c r="C13">
        <v>4.5199999999999996</v>
      </c>
      <c r="D13">
        <f t="shared" si="0"/>
        <v>15.12</v>
      </c>
      <c r="E13">
        <v>3.54</v>
      </c>
      <c r="F13">
        <v>4.93</v>
      </c>
      <c r="G13">
        <f t="shared" si="1"/>
        <v>8.4699999999999989</v>
      </c>
      <c r="H13">
        <v>14.2</v>
      </c>
      <c r="I13">
        <v>18.100000000000001</v>
      </c>
      <c r="J13">
        <f t="shared" si="2"/>
        <v>32.299999999999997</v>
      </c>
      <c r="K13">
        <v>9.44</v>
      </c>
      <c r="L13">
        <v>7.09</v>
      </c>
      <c r="M13">
        <f t="shared" si="3"/>
        <v>16.53</v>
      </c>
      <c r="O13">
        <v>3.67</v>
      </c>
      <c r="P13">
        <v>7.51</v>
      </c>
      <c r="Q13">
        <f t="shared" si="4"/>
        <v>11.18</v>
      </c>
      <c r="R13">
        <v>2.0099999999999998</v>
      </c>
      <c r="S13">
        <v>1.82</v>
      </c>
      <c r="T13">
        <f t="shared" si="5"/>
        <v>3.83</v>
      </c>
      <c r="U13">
        <v>6.55</v>
      </c>
      <c r="V13">
        <v>60.6</v>
      </c>
      <c r="W13">
        <f t="shared" si="6"/>
        <v>67.150000000000006</v>
      </c>
      <c r="X13">
        <v>7.91</v>
      </c>
      <c r="Y13">
        <v>15.5</v>
      </c>
      <c r="Z13">
        <f t="shared" si="7"/>
        <v>23.41</v>
      </c>
      <c r="AC13" s="9" t="s">
        <v>68</v>
      </c>
      <c r="AD13" s="8">
        <v>-52.41</v>
      </c>
      <c r="AE13" s="8" t="s">
        <v>81</v>
      </c>
      <c r="AF13" s="8" t="s">
        <v>35</v>
      </c>
      <c r="AG13" s="8" t="s">
        <v>33</v>
      </c>
      <c r="AH13" s="8" t="s">
        <v>31</v>
      </c>
      <c r="AI13" s="8" t="s">
        <v>82</v>
      </c>
      <c r="AJ13" s="8"/>
      <c r="AK13" s="8"/>
    </row>
    <row r="14" spans="1:37" x14ac:dyDescent="0.25">
      <c r="AC14" s="9" t="s">
        <v>71</v>
      </c>
      <c r="AD14" s="8">
        <v>-13.59</v>
      </c>
      <c r="AE14" s="8" t="s">
        <v>83</v>
      </c>
      <c r="AF14" s="8" t="s">
        <v>35</v>
      </c>
      <c r="AG14" s="8" t="s">
        <v>33</v>
      </c>
      <c r="AH14" s="8" t="s">
        <v>31</v>
      </c>
      <c r="AI14" s="8" t="s">
        <v>84</v>
      </c>
      <c r="AJ14" s="8"/>
      <c r="AK14" s="8"/>
    </row>
    <row r="15" spans="1:37" x14ac:dyDescent="0.25">
      <c r="AC15" s="9" t="s">
        <v>85</v>
      </c>
      <c r="AD15" s="8">
        <v>-28.41</v>
      </c>
      <c r="AE15" s="8" t="s">
        <v>86</v>
      </c>
      <c r="AF15" s="8" t="s">
        <v>35</v>
      </c>
      <c r="AG15" s="8" t="s">
        <v>33</v>
      </c>
      <c r="AH15" s="8" t="s">
        <v>31</v>
      </c>
      <c r="AI15" s="8" t="s">
        <v>87</v>
      </c>
      <c r="AJ15" s="8"/>
      <c r="AK15" s="8"/>
    </row>
    <row r="16" spans="1:37" x14ac:dyDescent="0.25">
      <c r="AC16" s="9" t="s">
        <v>88</v>
      </c>
      <c r="AD16" s="8">
        <v>-12.16</v>
      </c>
      <c r="AE16" s="8" t="s">
        <v>89</v>
      </c>
      <c r="AF16" s="8" t="s">
        <v>35</v>
      </c>
      <c r="AG16" s="8" t="s">
        <v>33</v>
      </c>
      <c r="AH16" s="8" t="s">
        <v>31</v>
      </c>
      <c r="AI16" s="8" t="s">
        <v>90</v>
      </c>
      <c r="AJ16" s="8"/>
      <c r="AK16" s="8"/>
    </row>
    <row r="17" spans="29:37" x14ac:dyDescent="0.25">
      <c r="AC17" s="9" t="s">
        <v>91</v>
      </c>
      <c r="AD17" s="8">
        <v>-4.6559999999999997</v>
      </c>
      <c r="AE17" s="8" t="s">
        <v>92</v>
      </c>
      <c r="AF17" s="8" t="s">
        <v>52</v>
      </c>
      <c r="AG17" s="8" t="s">
        <v>51</v>
      </c>
      <c r="AH17" s="8">
        <v>7.1300000000000002E-2</v>
      </c>
      <c r="AI17" s="8" t="s">
        <v>93</v>
      </c>
      <c r="AJ17" s="8"/>
      <c r="AK17" s="8"/>
    </row>
    <row r="18" spans="29:37" x14ac:dyDescent="0.25">
      <c r="AC18" s="9" t="s">
        <v>94</v>
      </c>
      <c r="AD18" s="8">
        <v>1.726</v>
      </c>
      <c r="AE18" s="8" t="s">
        <v>95</v>
      </c>
      <c r="AF18" s="8" t="s">
        <v>52</v>
      </c>
      <c r="AG18" s="8" t="s">
        <v>51</v>
      </c>
      <c r="AH18" s="8">
        <v>0.95240000000000002</v>
      </c>
      <c r="AI18" s="8" t="s">
        <v>96</v>
      </c>
      <c r="AJ18" s="8"/>
      <c r="AK18" s="8"/>
    </row>
    <row r="19" spans="29:37" x14ac:dyDescent="0.25">
      <c r="AC19" s="9" t="s">
        <v>85</v>
      </c>
      <c r="AD19" s="8">
        <v>-56.51</v>
      </c>
      <c r="AE19" s="8" t="s">
        <v>97</v>
      </c>
      <c r="AF19" s="8" t="s">
        <v>35</v>
      </c>
      <c r="AG19" s="8" t="s">
        <v>33</v>
      </c>
      <c r="AH19" s="8" t="s">
        <v>31</v>
      </c>
      <c r="AI19" s="8" t="s">
        <v>98</v>
      </c>
      <c r="AJ19" s="8"/>
      <c r="AK19" s="8"/>
    </row>
    <row r="20" spans="29:37" x14ac:dyDescent="0.25">
      <c r="AC20" s="9" t="s">
        <v>88</v>
      </c>
      <c r="AD20" s="8">
        <v>-17.7</v>
      </c>
      <c r="AE20" s="8" t="s">
        <v>99</v>
      </c>
      <c r="AF20" s="8" t="s">
        <v>35</v>
      </c>
      <c r="AG20" s="8" t="s">
        <v>33</v>
      </c>
      <c r="AH20" s="8" t="s">
        <v>31</v>
      </c>
      <c r="AI20" s="8" t="s">
        <v>100</v>
      </c>
      <c r="AJ20" s="8"/>
      <c r="AK20" s="8"/>
    </row>
    <row r="21" spans="29:37" x14ac:dyDescent="0.25">
      <c r="AC21" s="9" t="s">
        <v>101</v>
      </c>
      <c r="AD21" s="8">
        <v>16.25</v>
      </c>
      <c r="AE21" s="8" t="s">
        <v>102</v>
      </c>
      <c r="AF21" s="8" t="s">
        <v>35</v>
      </c>
      <c r="AG21" s="8" t="s">
        <v>33</v>
      </c>
      <c r="AH21" s="8" t="s">
        <v>31</v>
      </c>
      <c r="AI21" s="8" t="s">
        <v>103</v>
      </c>
      <c r="AJ21" s="8"/>
      <c r="AK21" s="8"/>
    </row>
    <row r="22" spans="29:37" x14ac:dyDescent="0.25">
      <c r="AC22" s="9" t="s">
        <v>104</v>
      </c>
      <c r="AD22" s="8">
        <v>23.76</v>
      </c>
      <c r="AE22" s="8" t="s">
        <v>105</v>
      </c>
      <c r="AF22" s="8" t="s">
        <v>35</v>
      </c>
      <c r="AG22" s="8" t="s">
        <v>33</v>
      </c>
      <c r="AH22" s="8" t="s">
        <v>31</v>
      </c>
      <c r="AI22" s="8" t="s">
        <v>106</v>
      </c>
      <c r="AJ22" s="8"/>
      <c r="AK22" s="8"/>
    </row>
    <row r="23" spans="29:37" x14ac:dyDescent="0.25">
      <c r="AC23" s="9" t="s">
        <v>107</v>
      </c>
      <c r="AD23" s="8">
        <v>30.14</v>
      </c>
      <c r="AE23" s="8" t="s">
        <v>108</v>
      </c>
      <c r="AF23" s="8" t="s">
        <v>35</v>
      </c>
      <c r="AG23" s="8" t="s">
        <v>33</v>
      </c>
      <c r="AH23" s="8" t="s">
        <v>31</v>
      </c>
      <c r="AI23" s="8" t="s">
        <v>109</v>
      </c>
      <c r="AJ23" s="8"/>
      <c r="AK23" s="8"/>
    </row>
    <row r="24" spans="29:37" x14ac:dyDescent="0.25">
      <c r="AC24" s="9" t="s">
        <v>110</v>
      </c>
      <c r="AD24" s="8">
        <v>-28.1</v>
      </c>
      <c r="AE24" s="8" t="s">
        <v>111</v>
      </c>
      <c r="AF24" s="8" t="s">
        <v>35</v>
      </c>
      <c r="AG24" s="8" t="s">
        <v>33</v>
      </c>
      <c r="AH24" s="8" t="s">
        <v>31</v>
      </c>
      <c r="AI24" s="8" t="s">
        <v>112</v>
      </c>
      <c r="AJ24" s="8"/>
      <c r="AK24" s="8"/>
    </row>
    <row r="25" spans="29:37" x14ac:dyDescent="0.25">
      <c r="AC25" s="9" t="s">
        <v>101</v>
      </c>
      <c r="AD25" s="8">
        <v>10.71</v>
      </c>
      <c r="AE25" s="8" t="s">
        <v>113</v>
      </c>
      <c r="AF25" s="8" t="s">
        <v>35</v>
      </c>
      <c r="AG25" s="8" t="s">
        <v>33</v>
      </c>
      <c r="AH25" s="8" t="s">
        <v>31</v>
      </c>
      <c r="AI25" s="8" t="s">
        <v>114</v>
      </c>
      <c r="AJ25" s="8"/>
      <c r="AK25" s="8"/>
    </row>
    <row r="26" spans="29:37" x14ac:dyDescent="0.25">
      <c r="AC26" s="9" t="s">
        <v>115</v>
      </c>
      <c r="AD26" s="8">
        <v>7.508</v>
      </c>
      <c r="AE26" s="8" t="s">
        <v>116</v>
      </c>
      <c r="AF26" s="8" t="s">
        <v>35</v>
      </c>
      <c r="AG26" s="8" t="s">
        <v>117</v>
      </c>
      <c r="AH26" s="8">
        <v>2.0000000000000001E-4</v>
      </c>
      <c r="AI26" s="8" t="s">
        <v>118</v>
      </c>
      <c r="AJ26" s="8"/>
      <c r="AK26" s="8"/>
    </row>
    <row r="27" spans="29:37" x14ac:dyDescent="0.25">
      <c r="AC27" s="9" t="s">
        <v>119</v>
      </c>
      <c r="AD27" s="8">
        <v>13.89</v>
      </c>
      <c r="AE27" s="8" t="s">
        <v>120</v>
      </c>
      <c r="AF27" s="8" t="s">
        <v>35</v>
      </c>
      <c r="AG27" s="8" t="s">
        <v>33</v>
      </c>
      <c r="AH27" s="8" t="s">
        <v>31</v>
      </c>
      <c r="AI27" s="8" t="s">
        <v>121</v>
      </c>
      <c r="AJ27" s="8"/>
      <c r="AK27" s="8"/>
    </row>
    <row r="28" spans="29:37" x14ac:dyDescent="0.25">
      <c r="AC28" s="9" t="s">
        <v>122</v>
      </c>
      <c r="AD28" s="8">
        <v>-44.35</v>
      </c>
      <c r="AE28" s="8" t="s">
        <v>123</v>
      </c>
      <c r="AF28" s="8" t="s">
        <v>35</v>
      </c>
      <c r="AG28" s="8" t="s">
        <v>33</v>
      </c>
      <c r="AH28" s="8" t="s">
        <v>31</v>
      </c>
      <c r="AI28" s="8" t="s">
        <v>124</v>
      </c>
      <c r="AJ28" s="8"/>
      <c r="AK28" s="8"/>
    </row>
    <row r="29" spans="29:37" x14ac:dyDescent="0.25">
      <c r="AC29" s="9" t="s">
        <v>125</v>
      </c>
      <c r="AD29" s="8">
        <v>-5.5369999999999999</v>
      </c>
      <c r="AE29" s="8" t="s">
        <v>126</v>
      </c>
      <c r="AF29" s="8" t="s">
        <v>35</v>
      </c>
      <c r="AG29" s="8" t="s">
        <v>127</v>
      </c>
      <c r="AH29" s="8">
        <v>1.5299999999999999E-2</v>
      </c>
      <c r="AI29" s="8" t="s">
        <v>128</v>
      </c>
      <c r="AJ29" s="8"/>
      <c r="AK29" s="8"/>
    </row>
    <row r="30" spans="29:37" x14ac:dyDescent="0.25">
      <c r="AC30" s="9" t="s">
        <v>65</v>
      </c>
      <c r="AD30" s="8">
        <v>6.3810000000000002</v>
      </c>
      <c r="AE30" s="8" t="s">
        <v>129</v>
      </c>
      <c r="AF30" s="8" t="s">
        <v>35</v>
      </c>
      <c r="AG30" s="8" t="s">
        <v>79</v>
      </c>
      <c r="AH30" s="8">
        <v>2.8E-3</v>
      </c>
      <c r="AI30" s="8" t="s">
        <v>130</v>
      </c>
      <c r="AJ30" s="8"/>
      <c r="AK30" s="8"/>
    </row>
    <row r="31" spans="29:37" x14ac:dyDescent="0.25">
      <c r="AC31" s="9" t="s">
        <v>68</v>
      </c>
      <c r="AD31" s="8">
        <v>-51.86</v>
      </c>
      <c r="AE31" s="8" t="s">
        <v>131</v>
      </c>
      <c r="AF31" s="8" t="s">
        <v>35</v>
      </c>
      <c r="AG31" s="8" t="s">
        <v>33</v>
      </c>
      <c r="AH31" s="8" t="s">
        <v>31</v>
      </c>
      <c r="AI31" s="8" t="s">
        <v>132</v>
      </c>
      <c r="AJ31" s="8"/>
      <c r="AK31" s="8"/>
    </row>
    <row r="32" spans="29:37" x14ac:dyDescent="0.25">
      <c r="AC32" s="9" t="s">
        <v>71</v>
      </c>
      <c r="AD32" s="8">
        <v>-13.04</v>
      </c>
      <c r="AE32" s="8" t="s">
        <v>133</v>
      </c>
      <c r="AF32" s="8" t="s">
        <v>35</v>
      </c>
      <c r="AG32" s="8" t="s">
        <v>33</v>
      </c>
      <c r="AH32" s="8" t="s">
        <v>31</v>
      </c>
      <c r="AI32" s="8" t="s">
        <v>134</v>
      </c>
      <c r="AJ32" s="8"/>
      <c r="AK32" s="8"/>
    </row>
    <row r="33" spans="29:37" x14ac:dyDescent="0.25">
      <c r="AC33" s="9" t="s">
        <v>85</v>
      </c>
      <c r="AD33" s="8">
        <v>-58.24</v>
      </c>
      <c r="AE33" s="8" t="s">
        <v>135</v>
      </c>
      <c r="AF33" s="8" t="s">
        <v>35</v>
      </c>
      <c r="AG33" s="8" t="s">
        <v>33</v>
      </c>
      <c r="AH33" s="8" t="s">
        <v>31</v>
      </c>
      <c r="AI33" s="8" t="s">
        <v>136</v>
      </c>
      <c r="AJ33" s="8"/>
      <c r="AK33" s="8"/>
    </row>
    <row r="34" spans="29:37" x14ac:dyDescent="0.25">
      <c r="AC34" s="9" t="s">
        <v>88</v>
      </c>
      <c r="AD34" s="8">
        <v>-19.43</v>
      </c>
      <c r="AE34" s="8" t="s">
        <v>137</v>
      </c>
      <c r="AF34" s="8" t="s">
        <v>35</v>
      </c>
      <c r="AG34" s="8" t="s">
        <v>33</v>
      </c>
      <c r="AH34" s="8" t="s">
        <v>31</v>
      </c>
      <c r="AI34" s="8" t="s">
        <v>138</v>
      </c>
      <c r="AJ34" s="8"/>
      <c r="AK34" s="8"/>
    </row>
    <row r="35" spans="29:37" x14ac:dyDescent="0.25">
      <c r="AC35" s="9" t="s">
        <v>101</v>
      </c>
      <c r="AD35" s="8">
        <v>38.81</v>
      </c>
      <c r="AE35" s="8" t="s">
        <v>139</v>
      </c>
      <c r="AF35" s="8" t="s">
        <v>35</v>
      </c>
      <c r="AG35" s="8" t="s">
        <v>33</v>
      </c>
      <c r="AH35" s="8" t="s">
        <v>31</v>
      </c>
      <c r="AI35" s="8" t="s">
        <v>140</v>
      </c>
      <c r="AJ35" s="8"/>
      <c r="AK35" s="8"/>
    </row>
    <row r="36" spans="29:37" x14ac:dyDescent="0.25">
      <c r="AC36" s="9"/>
      <c r="AD36" s="8"/>
      <c r="AE36" s="8"/>
      <c r="AF36" s="8"/>
      <c r="AG36" s="8"/>
      <c r="AH36" s="8"/>
      <c r="AI36" s="8"/>
      <c r="AJ36" s="8"/>
      <c r="AK36" s="8"/>
    </row>
    <row r="37" spans="29:37" x14ac:dyDescent="0.25">
      <c r="AC37" s="9" t="s">
        <v>141</v>
      </c>
      <c r="AD37" s="8" t="s">
        <v>142</v>
      </c>
      <c r="AE37" s="8" t="s">
        <v>143</v>
      </c>
      <c r="AF37" s="8" t="s">
        <v>60</v>
      </c>
      <c r="AG37" s="8" t="s">
        <v>144</v>
      </c>
      <c r="AH37" s="8" t="s">
        <v>145</v>
      </c>
      <c r="AI37" s="8" t="s">
        <v>146</v>
      </c>
      <c r="AJ37" s="8" t="s">
        <v>147</v>
      </c>
      <c r="AK37" s="8" t="s">
        <v>148</v>
      </c>
    </row>
    <row r="38" spans="29:37" x14ac:dyDescent="0.25">
      <c r="AC38" s="9" t="s">
        <v>65</v>
      </c>
      <c r="AD38" s="8">
        <v>9.0990000000000002</v>
      </c>
      <c r="AE38" s="8">
        <v>4.9930000000000003</v>
      </c>
      <c r="AF38" s="8">
        <v>4.1059999999999999</v>
      </c>
      <c r="AG38" s="8">
        <v>1.5549999999999999</v>
      </c>
      <c r="AH38" s="8">
        <v>9</v>
      </c>
      <c r="AI38" s="8">
        <v>9</v>
      </c>
      <c r="AJ38" s="8">
        <v>3.7330000000000001</v>
      </c>
      <c r="AK38" s="8">
        <v>64</v>
      </c>
    </row>
    <row r="39" spans="29:37" x14ac:dyDescent="0.25">
      <c r="AC39" s="9" t="s">
        <v>68</v>
      </c>
      <c r="AD39" s="8">
        <v>9.0990000000000002</v>
      </c>
      <c r="AE39" s="8">
        <v>33.409999999999997</v>
      </c>
      <c r="AF39" s="8">
        <v>-24.31</v>
      </c>
      <c r="AG39" s="8">
        <v>1.5549999999999999</v>
      </c>
      <c r="AH39" s="8">
        <v>9</v>
      </c>
      <c r="AI39" s="8">
        <v>9</v>
      </c>
      <c r="AJ39" s="8">
        <v>22.1</v>
      </c>
      <c r="AK39" s="8">
        <v>64</v>
      </c>
    </row>
    <row r="40" spans="29:37" x14ac:dyDescent="0.25">
      <c r="AC40" s="9" t="s">
        <v>71</v>
      </c>
      <c r="AD40" s="8">
        <v>9.0990000000000002</v>
      </c>
      <c r="AE40" s="8">
        <v>17.16</v>
      </c>
      <c r="AF40" s="8">
        <v>-8.0579999999999998</v>
      </c>
      <c r="AG40" s="8">
        <v>1.5549999999999999</v>
      </c>
      <c r="AH40" s="8">
        <v>9</v>
      </c>
      <c r="AI40" s="8">
        <v>9</v>
      </c>
      <c r="AJ40" s="8">
        <v>7.327</v>
      </c>
      <c r="AK40" s="8">
        <v>64</v>
      </c>
    </row>
    <row r="41" spans="29:37" x14ac:dyDescent="0.25">
      <c r="AC41" s="9" t="s">
        <v>74</v>
      </c>
      <c r="AD41" s="8">
        <v>9.0990000000000002</v>
      </c>
      <c r="AE41" s="8">
        <v>9.6489999999999991</v>
      </c>
      <c r="AF41" s="8">
        <v>-0.55000000000000004</v>
      </c>
      <c r="AG41" s="8">
        <v>1.5549999999999999</v>
      </c>
      <c r="AH41" s="8">
        <v>9</v>
      </c>
      <c r="AI41" s="8">
        <v>9</v>
      </c>
      <c r="AJ41" s="8">
        <v>0.50009999999999999</v>
      </c>
      <c r="AK41" s="8">
        <v>64</v>
      </c>
    </row>
    <row r="42" spans="29:37" x14ac:dyDescent="0.25">
      <c r="AC42" s="9" t="s">
        <v>65</v>
      </c>
      <c r="AD42" s="8">
        <v>9.0990000000000002</v>
      </c>
      <c r="AE42" s="8">
        <v>3.2679999999999998</v>
      </c>
      <c r="AF42" s="8">
        <v>5.8310000000000004</v>
      </c>
      <c r="AG42" s="8">
        <v>1.5549999999999999</v>
      </c>
      <c r="AH42" s="8">
        <v>9</v>
      </c>
      <c r="AI42" s="8">
        <v>9</v>
      </c>
      <c r="AJ42" s="8">
        <v>5.3019999999999996</v>
      </c>
      <c r="AK42" s="8">
        <v>64</v>
      </c>
    </row>
    <row r="43" spans="29:37" x14ac:dyDescent="0.25">
      <c r="AC43" s="9" t="s">
        <v>68</v>
      </c>
      <c r="AD43" s="8">
        <v>9.0990000000000002</v>
      </c>
      <c r="AE43" s="8">
        <v>61.51</v>
      </c>
      <c r="AF43" s="8">
        <v>-52.41</v>
      </c>
      <c r="AG43" s="8">
        <v>1.5549999999999999</v>
      </c>
      <c r="AH43" s="8">
        <v>9</v>
      </c>
      <c r="AI43" s="8">
        <v>9</v>
      </c>
      <c r="AJ43" s="8">
        <v>47.65</v>
      </c>
      <c r="AK43" s="8">
        <v>64</v>
      </c>
    </row>
    <row r="44" spans="29:37" x14ac:dyDescent="0.25">
      <c r="AC44" s="9" t="s">
        <v>71</v>
      </c>
      <c r="AD44" s="8">
        <v>9.0990000000000002</v>
      </c>
      <c r="AE44" s="8">
        <v>22.69</v>
      </c>
      <c r="AF44" s="8">
        <v>-13.59</v>
      </c>
      <c r="AG44" s="8">
        <v>1.5549999999999999</v>
      </c>
      <c r="AH44" s="8">
        <v>9</v>
      </c>
      <c r="AI44" s="8">
        <v>9</v>
      </c>
      <c r="AJ44" s="8">
        <v>12.36</v>
      </c>
      <c r="AK44" s="8">
        <v>64</v>
      </c>
    </row>
    <row r="45" spans="29:37" x14ac:dyDescent="0.25">
      <c r="AC45" s="9" t="s">
        <v>85</v>
      </c>
      <c r="AD45" s="8">
        <v>4.9930000000000003</v>
      </c>
      <c r="AE45" s="8">
        <v>33.409999999999997</v>
      </c>
      <c r="AF45" s="8">
        <v>-28.41</v>
      </c>
      <c r="AG45" s="8">
        <v>1.5549999999999999</v>
      </c>
      <c r="AH45" s="8">
        <v>9</v>
      </c>
      <c r="AI45" s="8">
        <v>9</v>
      </c>
      <c r="AJ45" s="8">
        <v>25.84</v>
      </c>
      <c r="AK45" s="8">
        <v>64</v>
      </c>
    </row>
    <row r="46" spans="29:37" x14ac:dyDescent="0.25">
      <c r="AC46" s="9" t="s">
        <v>88</v>
      </c>
      <c r="AD46" s="8">
        <v>4.9930000000000003</v>
      </c>
      <c r="AE46" s="8">
        <v>17.16</v>
      </c>
      <c r="AF46" s="8">
        <v>-12.16</v>
      </c>
      <c r="AG46" s="8">
        <v>1.5549999999999999</v>
      </c>
      <c r="AH46" s="8">
        <v>9</v>
      </c>
      <c r="AI46" s="8">
        <v>9</v>
      </c>
      <c r="AJ46" s="8">
        <v>11.06</v>
      </c>
      <c r="AK46" s="8">
        <v>64</v>
      </c>
    </row>
    <row r="47" spans="29:37" x14ac:dyDescent="0.25">
      <c r="AC47" s="9" t="s">
        <v>91</v>
      </c>
      <c r="AD47" s="8">
        <v>4.9930000000000003</v>
      </c>
      <c r="AE47" s="8">
        <v>9.6489999999999991</v>
      </c>
      <c r="AF47" s="8">
        <v>-4.6559999999999997</v>
      </c>
      <c r="AG47" s="8">
        <v>1.5549999999999999</v>
      </c>
      <c r="AH47" s="8">
        <v>9</v>
      </c>
      <c r="AI47" s="8">
        <v>9</v>
      </c>
      <c r="AJ47" s="8">
        <v>4.2329999999999997</v>
      </c>
      <c r="AK47" s="8">
        <v>64</v>
      </c>
    </row>
    <row r="48" spans="29:37" x14ac:dyDescent="0.25">
      <c r="AC48" s="9" t="s">
        <v>94</v>
      </c>
      <c r="AD48" s="8">
        <v>4.9930000000000003</v>
      </c>
      <c r="AE48" s="8">
        <v>3.2679999999999998</v>
      </c>
      <c r="AF48" s="8">
        <v>1.726</v>
      </c>
      <c r="AG48" s="8">
        <v>1.5549999999999999</v>
      </c>
      <c r="AH48" s="8">
        <v>9</v>
      </c>
      <c r="AI48" s="8">
        <v>9</v>
      </c>
      <c r="AJ48" s="8">
        <v>1.569</v>
      </c>
      <c r="AK48" s="8">
        <v>64</v>
      </c>
    </row>
    <row r="49" spans="29:37" x14ac:dyDescent="0.25">
      <c r="AC49" s="9" t="s">
        <v>85</v>
      </c>
      <c r="AD49" s="8">
        <v>4.9930000000000003</v>
      </c>
      <c r="AE49" s="8">
        <v>61.51</v>
      </c>
      <c r="AF49" s="8">
        <v>-56.51</v>
      </c>
      <c r="AG49" s="8">
        <v>1.5549999999999999</v>
      </c>
      <c r="AH49" s="8">
        <v>9</v>
      </c>
      <c r="AI49" s="8">
        <v>9</v>
      </c>
      <c r="AJ49" s="8">
        <v>51.39</v>
      </c>
      <c r="AK49" s="8">
        <v>64</v>
      </c>
    </row>
    <row r="50" spans="29:37" x14ac:dyDescent="0.25">
      <c r="AC50" s="9" t="s">
        <v>88</v>
      </c>
      <c r="AD50" s="8">
        <v>4.9930000000000003</v>
      </c>
      <c r="AE50" s="8">
        <v>22.69</v>
      </c>
      <c r="AF50" s="8">
        <v>-17.7</v>
      </c>
      <c r="AG50" s="8">
        <v>1.5549999999999999</v>
      </c>
      <c r="AH50" s="8">
        <v>9</v>
      </c>
      <c r="AI50" s="8">
        <v>9</v>
      </c>
      <c r="AJ50" s="8">
        <v>16.09</v>
      </c>
      <c r="AK50" s="8">
        <v>64</v>
      </c>
    </row>
    <row r="51" spans="29:37" x14ac:dyDescent="0.25">
      <c r="AC51" s="9" t="s">
        <v>101</v>
      </c>
      <c r="AD51" s="8">
        <v>33.409999999999997</v>
      </c>
      <c r="AE51" s="8">
        <v>17.16</v>
      </c>
      <c r="AF51" s="8">
        <v>16.25</v>
      </c>
      <c r="AG51" s="8">
        <v>1.5549999999999999</v>
      </c>
      <c r="AH51" s="8">
        <v>9</v>
      </c>
      <c r="AI51" s="8">
        <v>9</v>
      </c>
      <c r="AJ51" s="8">
        <v>14.78</v>
      </c>
      <c r="AK51" s="8">
        <v>64</v>
      </c>
    </row>
    <row r="52" spans="29:37" x14ac:dyDescent="0.25">
      <c r="AC52" s="9" t="s">
        <v>104</v>
      </c>
      <c r="AD52" s="8">
        <v>33.409999999999997</v>
      </c>
      <c r="AE52" s="8">
        <v>9.6489999999999991</v>
      </c>
      <c r="AF52" s="8">
        <v>23.76</v>
      </c>
      <c r="AG52" s="8">
        <v>1.5549999999999999</v>
      </c>
      <c r="AH52" s="8">
        <v>9</v>
      </c>
      <c r="AI52" s="8">
        <v>9</v>
      </c>
      <c r="AJ52" s="8">
        <v>21.6</v>
      </c>
      <c r="AK52" s="8">
        <v>64</v>
      </c>
    </row>
    <row r="53" spans="29:37" x14ac:dyDescent="0.25">
      <c r="AC53" s="9" t="s">
        <v>107</v>
      </c>
      <c r="AD53" s="8">
        <v>33.409999999999997</v>
      </c>
      <c r="AE53" s="8">
        <v>3.2679999999999998</v>
      </c>
      <c r="AF53" s="8">
        <v>30.14</v>
      </c>
      <c r="AG53" s="8">
        <v>1.5549999999999999</v>
      </c>
      <c r="AH53" s="8">
        <v>9</v>
      </c>
      <c r="AI53" s="8">
        <v>9</v>
      </c>
      <c r="AJ53" s="8">
        <v>27.41</v>
      </c>
      <c r="AK53" s="8">
        <v>64</v>
      </c>
    </row>
    <row r="54" spans="29:37" x14ac:dyDescent="0.25">
      <c r="AC54" s="9" t="s">
        <v>110</v>
      </c>
      <c r="AD54" s="8">
        <v>33.409999999999997</v>
      </c>
      <c r="AE54" s="8">
        <v>61.51</v>
      </c>
      <c r="AF54" s="8">
        <v>-28.1</v>
      </c>
      <c r="AG54" s="8">
        <v>1.5549999999999999</v>
      </c>
      <c r="AH54" s="8">
        <v>9</v>
      </c>
      <c r="AI54" s="8">
        <v>9</v>
      </c>
      <c r="AJ54" s="8">
        <v>25.55</v>
      </c>
      <c r="AK54" s="8">
        <v>64</v>
      </c>
    </row>
    <row r="55" spans="29:37" x14ac:dyDescent="0.25">
      <c r="AC55" s="9" t="s">
        <v>101</v>
      </c>
      <c r="AD55" s="8">
        <v>33.409999999999997</v>
      </c>
      <c r="AE55" s="8">
        <v>22.69</v>
      </c>
      <c r="AF55" s="8">
        <v>10.71</v>
      </c>
      <c r="AG55" s="8">
        <v>1.5549999999999999</v>
      </c>
      <c r="AH55" s="8">
        <v>9</v>
      </c>
      <c r="AI55" s="8">
        <v>9</v>
      </c>
      <c r="AJ55" s="8">
        <v>9.7420000000000009</v>
      </c>
      <c r="AK55" s="8">
        <v>64</v>
      </c>
    </row>
    <row r="56" spans="29:37" x14ac:dyDescent="0.25">
      <c r="AC56" s="9" t="s">
        <v>115</v>
      </c>
      <c r="AD56" s="8">
        <v>17.16</v>
      </c>
      <c r="AE56" s="8">
        <v>9.6489999999999991</v>
      </c>
      <c r="AF56" s="8">
        <v>7.508</v>
      </c>
      <c r="AG56" s="8">
        <v>1.5549999999999999</v>
      </c>
      <c r="AH56" s="8">
        <v>9</v>
      </c>
      <c r="AI56" s="8">
        <v>9</v>
      </c>
      <c r="AJ56" s="8">
        <v>6.827</v>
      </c>
      <c r="AK56" s="8">
        <v>64</v>
      </c>
    </row>
    <row r="57" spans="29:37" x14ac:dyDescent="0.25">
      <c r="AC57" s="9" t="s">
        <v>119</v>
      </c>
      <c r="AD57" s="8">
        <v>17.16</v>
      </c>
      <c r="AE57" s="8">
        <v>3.2679999999999998</v>
      </c>
      <c r="AF57" s="8">
        <v>13.89</v>
      </c>
      <c r="AG57" s="8">
        <v>1.5549999999999999</v>
      </c>
      <c r="AH57" s="8">
        <v>9</v>
      </c>
      <c r="AI57" s="8">
        <v>9</v>
      </c>
      <c r="AJ57" s="8">
        <v>12.63</v>
      </c>
      <c r="AK57" s="8">
        <v>64</v>
      </c>
    </row>
    <row r="58" spans="29:37" x14ac:dyDescent="0.25">
      <c r="AC58" s="9" t="s">
        <v>122</v>
      </c>
      <c r="AD58" s="8">
        <v>17.16</v>
      </c>
      <c r="AE58" s="8">
        <v>61.51</v>
      </c>
      <c r="AF58" s="8">
        <v>-44.35</v>
      </c>
      <c r="AG58" s="8">
        <v>1.5549999999999999</v>
      </c>
      <c r="AH58" s="8">
        <v>9</v>
      </c>
      <c r="AI58" s="8">
        <v>9</v>
      </c>
      <c r="AJ58" s="8">
        <v>40.33</v>
      </c>
      <c r="AK58" s="8">
        <v>64</v>
      </c>
    </row>
    <row r="59" spans="29:37" x14ac:dyDescent="0.25">
      <c r="AC59" s="9" t="s">
        <v>125</v>
      </c>
      <c r="AD59" s="8">
        <v>17.16</v>
      </c>
      <c r="AE59" s="8">
        <v>22.69</v>
      </c>
      <c r="AF59" s="8">
        <v>-5.5369999999999999</v>
      </c>
      <c r="AG59" s="8">
        <v>1.5549999999999999</v>
      </c>
      <c r="AH59" s="8">
        <v>9</v>
      </c>
      <c r="AI59" s="8">
        <v>9</v>
      </c>
      <c r="AJ59" s="8">
        <v>5.0350000000000001</v>
      </c>
      <c r="AK59" s="8">
        <v>64</v>
      </c>
    </row>
    <row r="60" spans="29:37" x14ac:dyDescent="0.25">
      <c r="AC60" s="9" t="s">
        <v>65</v>
      </c>
      <c r="AD60" s="8">
        <v>9.6489999999999991</v>
      </c>
      <c r="AE60" s="8">
        <v>3.2679999999999998</v>
      </c>
      <c r="AF60" s="8">
        <v>6.3810000000000002</v>
      </c>
      <c r="AG60" s="8">
        <v>1.5549999999999999</v>
      </c>
      <c r="AH60" s="8">
        <v>9</v>
      </c>
      <c r="AI60" s="8">
        <v>9</v>
      </c>
      <c r="AJ60" s="8">
        <v>5.8019999999999996</v>
      </c>
      <c r="AK60" s="8">
        <v>64</v>
      </c>
    </row>
    <row r="61" spans="29:37" x14ac:dyDescent="0.25">
      <c r="AC61" s="9" t="s">
        <v>68</v>
      </c>
      <c r="AD61" s="8">
        <v>9.6489999999999991</v>
      </c>
      <c r="AE61" s="8">
        <v>61.51</v>
      </c>
      <c r="AF61" s="8">
        <v>-51.86</v>
      </c>
      <c r="AG61" s="8">
        <v>1.5549999999999999</v>
      </c>
      <c r="AH61" s="8">
        <v>9</v>
      </c>
      <c r="AI61" s="8">
        <v>9</v>
      </c>
      <c r="AJ61" s="8">
        <v>47.15</v>
      </c>
      <c r="AK61" s="8">
        <v>64</v>
      </c>
    </row>
    <row r="62" spans="29:37" x14ac:dyDescent="0.25">
      <c r="AC62" s="9" t="s">
        <v>71</v>
      </c>
      <c r="AD62" s="8">
        <v>9.6489999999999991</v>
      </c>
      <c r="AE62" s="8">
        <v>22.69</v>
      </c>
      <c r="AF62" s="8">
        <v>-13.04</v>
      </c>
      <c r="AG62" s="8">
        <v>1.5549999999999999</v>
      </c>
      <c r="AH62" s="8">
        <v>9</v>
      </c>
      <c r="AI62" s="8">
        <v>9</v>
      </c>
      <c r="AJ62" s="8">
        <v>11.86</v>
      </c>
      <c r="AK62" s="8">
        <v>64</v>
      </c>
    </row>
    <row r="63" spans="29:37" x14ac:dyDescent="0.25">
      <c r="AC63" s="9" t="s">
        <v>85</v>
      </c>
      <c r="AD63" s="8">
        <v>3.2679999999999998</v>
      </c>
      <c r="AE63" s="8">
        <v>61.51</v>
      </c>
      <c r="AF63" s="8">
        <v>-58.24</v>
      </c>
      <c r="AG63" s="8">
        <v>1.5549999999999999</v>
      </c>
      <c r="AH63" s="8">
        <v>9</v>
      </c>
      <c r="AI63" s="8">
        <v>9</v>
      </c>
      <c r="AJ63" s="8">
        <v>52.96</v>
      </c>
      <c r="AK63" s="8">
        <v>64</v>
      </c>
    </row>
    <row r="64" spans="29:37" x14ac:dyDescent="0.25">
      <c r="AC64" s="9" t="s">
        <v>88</v>
      </c>
      <c r="AD64" s="8">
        <v>3.2679999999999998</v>
      </c>
      <c r="AE64" s="8">
        <v>22.69</v>
      </c>
      <c r="AF64" s="8">
        <v>-19.43</v>
      </c>
      <c r="AG64" s="8">
        <v>1.5549999999999999</v>
      </c>
      <c r="AH64" s="8">
        <v>9</v>
      </c>
      <c r="AI64" s="8">
        <v>9</v>
      </c>
      <c r="AJ64" s="8">
        <v>17.66</v>
      </c>
      <c r="AK64" s="8">
        <v>64</v>
      </c>
    </row>
    <row r="65" spans="29:37" x14ac:dyDescent="0.25">
      <c r="AC65" s="9" t="s">
        <v>101</v>
      </c>
      <c r="AD65" s="8">
        <v>61.51</v>
      </c>
      <c r="AE65" s="8">
        <v>22.69</v>
      </c>
      <c r="AF65" s="8">
        <v>38.81</v>
      </c>
      <c r="AG65" s="8">
        <v>1.5549999999999999</v>
      </c>
      <c r="AH65" s="8">
        <v>9</v>
      </c>
      <c r="AI65" s="8">
        <v>9</v>
      </c>
      <c r="AJ65" s="8">
        <v>35.29</v>
      </c>
      <c r="AK65" s="8">
        <v>64</v>
      </c>
    </row>
  </sheetData>
  <mergeCells count="13">
    <mergeCell ref="A5:A7"/>
    <mergeCell ref="A8:A10"/>
    <mergeCell ref="A11:A13"/>
    <mergeCell ref="B2:M2"/>
    <mergeCell ref="O2:Y2"/>
    <mergeCell ref="B3:D3"/>
    <mergeCell ref="E3:G3"/>
    <mergeCell ref="H3:J3"/>
    <mergeCell ref="K3:M3"/>
    <mergeCell ref="O3:Q3"/>
    <mergeCell ref="R3:T3"/>
    <mergeCell ref="U3:W3"/>
    <mergeCell ref="X3:Z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0D0E-91C3-4C5D-83A5-0D6DC28376A2}">
  <dimension ref="A1:AD32"/>
  <sheetViews>
    <sheetView workbookViewId="0"/>
  </sheetViews>
  <sheetFormatPr defaultRowHeight="15" x14ac:dyDescent="0.25"/>
  <cols>
    <col min="25" max="25" width="20" bestFit="1" customWidth="1"/>
    <col min="27" max="27" width="20.7109375" bestFit="1" customWidth="1"/>
    <col min="29" max="29" width="35.85546875" bestFit="1" customWidth="1"/>
    <col min="30" max="30" width="25.85546875" bestFit="1" customWidth="1"/>
  </cols>
  <sheetData>
    <row r="1" spans="1:30" x14ac:dyDescent="0.25">
      <c r="A1" s="3" t="s">
        <v>8</v>
      </c>
    </row>
    <row r="2" spans="1:30" x14ac:dyDescent="0.25">
      <c r="AC2" s="3"/>
    </row>
    <row r="4" spans="1:30" x14ac:dyDescent="0.25">
      <c r="A4" t="s">
        <v>9</v>
      </c>
      <c r="K4" t="s">
        <v>4</v>
      </c>
      <c r="L4" t="s">
        <v>5</v>
      </c>
      <c r="N4" t="s">
        <v>10</v>
      </c>
      <c r="W4" s="4" t="s">
        <v>4</v>
      </c>
      <c r="X4" s="4" t="s">
        <v>11</v>
      </c>
      <c r="Y4" s="4" t="s">
        <v>12</v>
      </c>
      <c r="Z4" s="4" t="s">
        <v>13</v>
      </c>
      <c r="AA4" s="4" t="s">
        <v>14</v>
      </c>
      <c r="AC4" s="9" t="s">
        <v>23</v>
      </c>
      <c r="AD4" s="8" t="s">
        <v>24</v>
      </c>
    </row>
    <row r="5" spans="1:30" x14ac:dyDescent="0.25">
      <c r="A5" s="1">
        <v>0</v>
      </c>
      <c r="B5" s="6">
        <v>96.781354051054379</v>
      </c>
      <c r="C5" s="6">
        <v>100.8879023307436</v>
      </c>
      <c r="D5" s="6">
        <v>102.33074361820198</v>
      </c>
      <c r="E5" s="6">
        <v>96.630094043887155</v>
      </c>
      <c r="F5" s="6">
        <v>100.74451410658307</v>
      </c>
      <c r="G5" s="6">
        <v>102.62539184952979</v>
      </c>
      <c r="H5" s="6">
        <v>97.377423033067274</v>
      </c>
      <c r="I5" s="6">
        <v>94.868871151653366</v>
      </c>
      <c r="J5" s="6">
        <v>107.75370581527936</v>
      </c>
      <c r="K5" s="1">
        <f t="shared" ref="K5:K11" si="0">AVERAGE(B5:J5)</f>
        <v>100</v>
      </c>
      <c r="L5" s="1">
        <f t="shared" ref="L5:L11" si="1">_xlfn.STDEV.P(B5:J5)</f>
        <v>3.7816812098241703</v>
      </c>
      <c r="N5" s="6">
        <v>98.724760892667376</v>
      </c>
      <c r="O5" s="6">
        <v>101.91285866099892</v>
      </c>
      <c r="P5" s="6">
        <v>99.362380446333674</v>
      </c>
      <c r="Q5" s="6">
        <v>98.719316969050155</v>
      </c>
      <c r="R5" s="6">
        <v>100.64034151547492</v>
      </c>
      <c r="S5" s="6">
        <v>100.64034151547492</v>
      </c>
      <c r="T5" s="6">
        <v>101.52050919377653</v>
      </c>
      <c r="U5" s="6">
        <v>98.762376237623755</v>
      </c>
      <c r="V5" s="6">
        <v>99.717114568599712</v>
      </c>
      <c r="W5" s="4">
        <f t="shared" ref="W5:W11" si="2">AVERAGE(N5:V5)</f>
        <v>100</v>
      </c>
      <c r="X5" s="4">
        <f t="shared" ref="X5:X11" si="3">_xlfn.STDEV.P(N5:V5)</f>
        <v>1.1583383800631961</v>
      </c>
      <c r="Y5" s="5">
        <f t="shared" ref="Y5:Y11" si="4">100*(K5-W5)/K5</f>
        <v>0</v>
      </c>
      <c r="Z5" s="5">
        <f t="shared" ref="Z5:Z11" si="5">SQRT((L5^2)+(X5^2))</f>
        <v>3.9551056339198616</v>
      </c>
      <c r="AA5" s="4" t="e">
        <f t="shared" ref="AA5:AA11" si="6">ABS(Y5*(SQRT((Z5/(K5-W5))^2+(L5/K5)^2)))</f>
        <v>#DIV/0!</v>
      </c>
      <c r="AC5" s="9"/>
      <c r="AD5" s="8"/>
    </row>
    <row r="6" spans="1:30" x14ac:dyDescent="0.25">
      <c r="A6" s="1">
        <v>0.1</v>
      </c>
      <c r="B6" s="6">
        <v>101.44284128745838</v>
      </c>
      <c r="C6" s="6">
        <v>100.55493895671475</v>
      </c>
      <c r="D6" s="6">
        <v>99.334073251942272</v>
      </c>
      <c r="E6" s="6">
        <v>104.74137931034481</v>
      </c>
      <c r="F6" s="6">
        <v>104.50626959247651</v>
      </c>
      <c r="G6" s="6">
        <v>96.630094043887155</v>
      </c>
      <c r="H6" s="6">
        <v>101.14025085518814</v>
      </c>
      <c r="I6" s="6">
        <v>101.48232611174457</v>
      </c>
      <c r="J6" s="6">
        <v>92.246294184720639</v>
      </c>
      <c r="K6" s="1">
        <f t="shared" si="0"/>
        <v>100.23094084383081</v>
      </c>
      <c r="L6" s="1">
        <f t="shared" si="1"/>
        <v>3.6532182120245791</v>
      </c>
      <c r="N6" s="6">
        <v>96.493092454835278</v>
      </c>
      <c r="O6" s="6">
        <v>96.599362380446337</v>
      </c>
      <c r="P6" s="6">
        <v>95.536663124335803</v>
      </c>
      <c r="Q6" s="6">
        <v>100.53361792956244</v>
      </c>
      <c r="R6" s="6">
        <v>101.4941302027748</v>
      </c>
      <c r="S6" s="6">
        <v>99.35965848452507</v>
      </c>
      <c r="T6" s="6">
        <v>98.656294200848663</v>
      </c>
      <c r="U6" s="6">
        <v>99.398868458274407</v>
      </c>
      <c r="V6" s="6">
        <v>99.504950495049499</v>
      </c>
      <c r="W6" s="4">
        <f t="shared" si="2"/>
        <v>98.619626414516901</v>
      </c>
      <c r="X6" s="4">
        <f t="shared" si="3"/>
        <v>1.8848642900615524</v>
      </c>
      <c r="Y6" s="5">
        <f t="shared" si="4"/>
        <v>1.607601820105117</v>
      </c>
      <c r="Z6" s="5">
        <f t="shared" si="5"/>
        <v>4.1108048721165664</v>
      </c>
      <c r="AA6" s="4">
        <f t="shared" si="6"/>
        <v>4.1017517493336966</v>
      </c>
      <c r="AC6" s="9" t="s">
        <v>25</v>
      </c>
      <c r="AD6" s="8" t="s">
        <v>26</v>
      </c>
    </row>
    <row r="7" spans="1:30" x14ac:dyDescent="0.25">
      <c r="A7" s="1">
        <v>1</v>
      </c>
      <c r="B7" s="6">
        <v>99.999999999999986</v>
      </c>
      <c r="C7" s="6">
        <v>99.334073251942272</v>
      </c>
      <c r="D7" s="6">
        <v>101.22086570477246</v>
      </c>
      <c r="E7" s="6">
        <v>98.510971786833863</v>
      </c>
      <c r="F7" s="6">
        <v>96.159874608150474</v>
      </c>
      <c r="G7" s="6">
        <v>94.396551724137936</v>
      </c>
      <c r="H7" s="6">
        <v>94.868871151653366</v>
      </c>
      <c r="I7" s="6">
        <v>93.386545039908782</v>
      </c>
      <c r="J7" s="6">
        <v>97.719498289623715</v>
      </c>
      <c r="K7" s="1">
        <f t="shared" si="0"/>
        <v>97.288583506335883</v>
      </c>
      <c r="L7" s="1">
        <f t="shared" si="1"/>
        <v>2.5689884591098542</v>
      </c>
      <c r="N7" s="6">
        <v>97.236981934112634</v>
      </c>
      <c r="O7" s="6">
        <v>98.08714133900105</v>
      </c>
      <c r="P7" s="6">
        <v>97.236981934112634</v>
      </c>
      <c r="Q7" s="6">
        <v>98.719316969050155</v>
      </c>
      <c r="R7" s="6">
        <v>98.932764140875122</v>
      </c>
      <c r="S7" s="6">
        <v>99.039487726787613</v>
      </c>
      <c r="T7" s="6">
        <v>99.398868458274407</v>
      </c>
      <c r="U7" s="6">
        <v>99.61103253182462</v>
      </c>
      <c r="V7" s="6">
        <v>99.61103253182462</v>
      </c>
      <c r="W7" s="4">
        <f t="shared" si="2"/>
        <v>98.652623062873658</v>
      </c>
      <c r="X7" s="4">
        <f t="shared" si="3"/>
        <v>0.87904115504149771</v>
      </c>
      <c r="Y7" s="5">
        <f t="shared" si="4"/>
        <v>-1.4020551100417074</v>
      </c>
      <c r="Z7" s="5">
        <f t="shared" si="5"/>
        <v>2.7152191541929565</v>
      </c>
      <c r="AA7" s="4">
        <f t="shared" si="6"/>
        <v>2.7911374055520262</v>
      </c>
      <c r="AC7" s="9" t="s">
        <v>27</v>
      </c>
      <c r="AD7" s="8" t="s">
        <v>27</v>
      </c>
    </row>
    <row r="8" spans="1:30" x14ac:dyDescent="0.25">
      <c r="A8" s="1">
        <v>10</v>
      </c>
      <c r="B8" s="6">
        <v>98.446170921198657</v>
      </c>
      <c r="C8" s="6">
        <v>98.557158712541607</v>
      </c>
      <c r="D8" s="6">
        <v>96.781354051054379</v>
      </c>
      <c r="E8" s="6">
        <v>98.040752351097197</v>
      </c>
      <c r="F8" s="6">
        <v>97.923197492163013</v>
      </c>
      <c r="G8" s="6">
        <v>93.221003134796248</v>
      </c>
      <c r="H8" s="6">
        <v>98.631698973774235</v>
      </c>
      <c r="I8" s="6">
        <v>96.237172177879131</v>
      </c>
      <c r="J8" s="6">
        <v>88.027366020524511</v>
      </c>
      <c r="K8" s="1">
        <f t="shared" si="0"/>
        <v>96.20731931500319</v>
      </c>
      <c r="L8" s="1">
        <f t="shared" si="1"/>
        <v>3.3145748907075108</v>
      </c>
      <c r="N8" s="6">
        <v>90.967056323060561</v>
      </c>
      <c r="O8" s="6">
        <v>91.179596174282665</v>
      </c>
      <c r="P8" s="6">
        <v>91.179596174282665</v>
      </c>
      <c r="Q8" s="6">
        <v>93.062966915688378</v>
      </c>
      <c r="R8" s="6">
        <v>91.462113127001061</v>
      </c>
      <c r="S8" s="6">
        <v>90.288153681963706</v>
      </c>
      <c r="T8" s="6">
        <v>85.714285714285708</v>
      </c>
      <c r="U8" s="6">
        <v>82.956152758132959</v>
      </c>
      <c r="V8" s="6">
        <v>84.547383309759553</v>
      </c>
      <c r="W8" s="4">
        <f t="shared" si="2"/>
        <v>89.039700464273011</v>
      </c>
      <c r="X8" s="4">
        <f t="shared" si="3"/>
        <v>3.4113413581965553</v>
      </c>
      <c r="Y8" s="5">
        <f t="shared" si="4"/>
        <v>7.4501804039065602</v>
      </c>
      <c r="Z8" s="5">
        <f t="shared" si="5"/>
        <v>4.7564331771035135</v>
      </c>
      <c r="AA8" s="4">
        <f t="shared" si="6"/>
        <v>4.9505995903875775</v>
      </c>
      <c r="AC8" s="9" t="s">
        <v>28</v>
      </c>
      <c r="AD8" s="8" t="s">
        <v>16</v>
      </c>
    </row>
    <row r="9" spans="1:30" x14ac:dyDescent="0.25">
      <c r="A9" s="1">
        <v>50</v>
      </c>
      <c r="B9" s="6">
        <v>91.231964483906765</v>
      </c>
      <c r="C9" s="6">
        <v>90.344062153163151</v>
      </c>
      <c r="D9" s="6">
        <v>89.345172031076572</v>
      </c>
      <c r="E9" s="6">
        <v>84.992163009404393</v>
      </c>
      <c r="F9" s="6">
        <v>85.697492163009414</v>
      </c>
      <c r="G9" s="6">
        <v>90.399686520376193</v>
      </c>
      <c r="H9" s="6">
        <v>81.18586088939567</v>
      </c>
      <c r="I9" s="6">
        <v>84.948688711516525</v>
      </c>
      <c r="J9" s="6">
        <v>85.062713797035343</v>
      </c>
      <c r="K9" s="1">
        <f t="shared" si="0"/>
        <v>87.023089306542673</v>
      </c>
      <c r="L9" s="1">
        <f t="shared" si="1"/>
        <v>3.2255625315230763</v>
      </c>
      <c r="N9" s="6">
        <v>83.846971307120086</v>
      </c>
      <c r="O9" s="6">
        <v>83.528161530286908</v>
      </c>
      <c r="P9" s="6">
        <v>82.252922422954299</v>
      </c>
      <c r="Q9" s="6">
        <v>80.042689434364988</v>
      </c>
      <c r="R9" s="6">
        <v>79.295624332977582</v>
      </c>
      <c r="S9" s="6">
        <v>84.845250800426896</v>
      </c>
      <c r="T9" s="6">
        <v>73.939179632248937</v>
      </c>
      <c r="U9" s="6">
        <v>71.499292786421506</v>
      </c>
      <c r="V9" s="6">
        <v>76.697312588401701</v>
      </c>
      <c r="W9" s="4">
        <f t="shared" si="2"/>
        <v>79.549711648355881</v>
      </c>
      <c r="X9" s="4">
        <f t="shared" si="3"/>
        <v>4.4017126547618197</v>
      </c>
      <c r="Y9" s="5">
        <f t="shared" si="4"/>
        <v>8.5878101061908847</v>
      </c>
      <c r="Z9" s="5">
        <f t="shared" si="5"/>
        <v>5.4570438828962979</v>
      </c>
      <c r="AA9" s="4">
        <f t="shared" si="6"/>
        <v>6.2788737311906138</v>
      </c>
      <c r="AC9" s="9"/>
      <c r="AD9" s="8"/>
    </row>
    <row r="10" spans="1:30" x14ac:dyDescent="0.25">
      <c r="A10" s="1">
        <v>200</v>
      </c>
      <c r="B10" s="6">
        <v>90.344062153163151</v>
      </c>
      <c r="C10" s="6">
        <v>87.45837957824638</v>
      </c>
      <c r="D10" s="6">
        <v>83.129855715871244</v>
      </c>
      <c r="E10" s="6">
        <v>82.170846394984338</v>
      </c>
      <c r="F10" s="6">
        <v>81.935736677115983</v>
      </c>
      <c r="G10" s="6">
        <v>81.347962382445147</v>
      </c>
      <c r="H10" s="6">
        <v>81.755986316989734</v>
      </c>
      <c r="I10" s="6">
        <v>82.212086659064994</v>
      </c>
      <c r="J10" s="6">
        <v>83.238312428734318</v>
      </c>
      <c r="K10" s="1">
        <f t="shared" si="0"/>
        <v>83.732580922957254</v>
      </c>
      <c r="L10" s="1">
        <f t="shared" si="1"/>
        <v>2.9016037194599886</v>
      </c>
      <c r="N10" s="6">
        <v>75.664187035069077</v>
      </c>
      <c r="O10" s="6">
        <v>77.789585547290102</v>
      </c>
      <c r="P10" s="6">
        <v>78.958554729011681</v>
      </c>
      <c r="Q10" s="6">
        <v>77.801494130202769</v>
      </c>
      <c r="R10" s="6">
        <v>79.402347918890086</v>
      </c>
      <c r="S10" s="6">
        <v>75.667022411953042</v>
      </c>
      <c r="T10" s="6">
        <v>64.922206506364915</v>
      </c>
      <c r="U10" s="6">
        <v>70.968882602545975</v>
      </c>
      <c r="V10" s="6">
        <v>75.954738330975943</v>
      </c>
      <c r="W10" s="4">
        <f t="shared" si="2"/>
        <v>75.23655769025595</v>
      </c>
      <c r="X10" s="4">
        <f t="shared" si="3"/>
        <v>4.343408307488235</v>
      </c>
      <c r="Y10" s="5">
        <f t="shared" si="4"/>
        <v>10.146615736732796</v>
      </c>
      <c r="Z10" s="5">
        <f t="shared" si="5"/>
        <v>5.2234566974697758</v>
      </c>
      <c r="AA10" s="4">
        <f t="shared" si="6"/>
        <v>6.2481619970530584</v>
      </c>
      <c r="AC10" s="9" t="s">
        <v>29</v>
      </c>
      <c r="AD10" s="8"/>
    </row>
    <row r="11" spans="1:30" x14ac:dyDescent="0.25">
      <c r="A11" s="1">
        <v>1000</v>
      </c>
      <c r="B11" s="6">
        <v>87.45837957824638</v>
      </c>
      <c r="C11" s="6">
        <v>86.792452830188665</v>
      </c>
      <c r="D11" s="6">
        <v>88.457269700332958</v>
      </c>
      <c r="E11" s="6">
        <v>79.937304075235119</v>
      </c>
      <c r="F11" s="6">
        <v>79.584639498432608</v>
      </c>
      <c r="G11" s="6">
        <v>78.644200626959261</v>
      </c>
      <c r="H11" s="6">
        <v>76.282782212086659</v>
      </c>
      <c r="I11" s="6">
        <v>79.589509692132268</v>
      </c>
      <c r="J11" s="6">
        <v>83.466362599771955</v>
      </c>
      <c r="K11" s="1">
        <f t="shared" si="0"/>
        <v>82.245877868153983</v>
      </c>
      <c r="L11" s="1">
        <f t="shared" si="1"/>
        <v>4.1621451826571914</v>
      </c>
      <c r="N11" s="6">
        <v>78.00212539851222</v>
      </c>
      <c r="O11" s="6">
        <v>78.639744952178532</v>
      </c>
      <c r="P11" s="6">
        <v>80.658873538788527</v>
      </c>
      <c r="Q11" s="6">
        <v>75.240128068303093</v>
      </c>
      <c r="R11" s="6">
        <v>71.611526147278539</v>
      </c>
      <c r="S11" s="6">
        <v>70.757737459978657</v>
      </c>
      <c r="T11" s="6">
        <v>68.104667609618105</v>
      </c>
      <c r="U11" s="6">
        <v>69.271570014144274</v>
      </c>
      <c r="V11" s="6">
        <v>69.37765205091938</v>
      </c>
      <c r="W11" s="4">
        <f t="shared" si="2"/>
        <v>73.51822502663569</v>
      </c>
      <c r="X11" s="4">
        <f t="shared" si="3"/>
        <v>4.4225427533084209</v>
      </c>
      <c r="Y11" s="5">
        <f t="shared" si="4"/>
        <v>10.611659900462541</v>
      </c>
      <c r="Z11" s="5">
        <f t="shared" si="5"/>
        <v>6.0730829836547846</v>
      </c>
      <c r="AA11" s="4">
        <f t="shared" si="6"/>
        <v>7.4035593822575239</v>
      </c>
      <c r="AC11" s="9" t="s">
        <v>30</v>
      </c>
      <c r="AD11" s="8" t="s">
        <v>31</v>
      </c>
    </row>
    <row r="12" spans="1:30" x14ac:dyDescent="0.25">
      <c r="AC12" s="9" t="s">
        <v>32</v>
      </c>
      <c r="AD12" s="8" t="s">
        <v>33</v>
      </c>
    </row>
    <row r="13" spans="1:30" x14ac:dyDescent="0.25">
      <c r="AC13" s="9" t="s">
        <v>34</v>
      </c>
      <c r="AD13" s="8" t="s">
        <v>35</v>
      </c>
    </row>
    <row r="14" spans="1:30" x14ac:dyDescent="0.25">
      <c r="AC14" s="9" t="s">
        <v>36</v>
      </c>
      <c r="AD14" s="8" t="s">
        <v>37</v>
      </c>
    </row>
    <row r="15" spans="1:30" x14ac:dyDescent="0.25">
      <c r="AC15" s="9" t="s">
        <v>38</v>
      </c>
      <c r="AD15" s="8" t="s">
        <v>39</v>
      </c>
    </row>
    <row r="16" spans="1:30" x14ac:dyDescent="0.25">
      <c r="AC16" s="9"/>
      <c r="AD16" s="8"/>
    </row>
    <row r="17" spans="29:30" x14ac:dyDescent="0.25">
      <c r="AC17" s="9" t="s">
        <v>40</v>
      </c>
      <c r="AD17" s="8"/>
    </row>
    <row r="18" spans="29:30" x14ac:dyDescent="0.25">
      <c r="AC18" s="9" t="s">
        <v>41</v>
      </c>
      <c r="AD18" s="8">
        <v>55.04</v>
      </c>
    </row>
    <row r="19" spans="29:30" x14ac:dyDescent="0.25">
      <c r="AC19" s="9" t="s">
        <v>42</v>
      </c>
      <c r="AD19" s="8">
        <v>10.61</v>
      </c>
    </row>
    <row r="20" spans="29:30" x14ac:dyDescent="0.25">
      <c r="AC20" s="9" t="s">
        <v>43</v>
      </c>
      <c r="AD20" s="8" t="s">
        <v>44</v>
      </c>
    </row>
    <row r="21" spans="29:30" x14ac:dyDescent="0.25">
      <c r="AC21" s="9" t="s">
        <v>45</v>
      </c>
      <c r="AD21" s="8" t="s">
        <v>46</v>
      </c>
    </row>
    <row r="22" spans="29:30" x14ac:dyDescent="0.25">
      <c r="AC22" s="9" t="s">
        <v>47</v>
      </c>
      <c r="AD22" s="8">
        <v>0.87260000000000004</v>
      </c>
    </row>
    <row r="23" spans="29:30" x14ac:dyDescent="0.25">
      <c r="AC23" s="9"/>
      <c r="AD23" s="8"/>
    </row>
    <row r="24" spans="29:30" x14ac:dyDescent="0.25">
      <c r="AC24" s="9" t="s">
        <v>48</v>
      </c>
      <c r="AD24" s="8"/>
    </row>
    <row r="25" spans="29:30" x14ac:dyDescent="0.25">
      <c r="AC25" s="9" t="s">
        <v>49</v>
      </c>
      <c r="AD25" s="8" t="s">
        <v>50</v>
      </c>
    </row>
    <row r="26" spans="29:30" x14ac:dyDescent="0.25">
      <c r="AC26" s="9" t="s">
        <v>30</v>
      </c>
      <c r="AD26" s="8">
        <v>0.21609999999999999</v>
      </c>
    </row>
    <row r="27" spans="29:30" x14ac:dyDescent="0.25">
      <c r="AC27" s="9" t="s">
        <v>32</v>
      </c>
      <c r="AD27" s="8" t="s">
        <v>51</v>
      </c>
    </row>
    <row r="28" spans="29:30" x14ac:dyDescent="0.25">
      <c r="AC28" s="9" t="s">
        <v>34</v>
      </c>
      <c r="AD28" s="8" t="s">
        <v>52</v>
      </c>
    </row>
    <row r="29" spans="29:30" x14ac:dyDescent="0.25">
      <c r="AC29" s="9"/>
      <c r="AD29" s="8"/>
    </row>
    <row r="30" spans="29:30" x14ac:dyDescent="0.25">
      <c r="AC30" s="9" t="s">
        <v>53</v>
      </c>
      <c r="AD30" s="8"/>
    </row>
    <row r="31" spans="29:30" x14ac:dyDescent="0.25">
      <c r="AC31" s="9" t="s">
        <v>54</v>
      </c>
      <c r="AD31" s="8">
        <v>9</v>
      </c>
    </row>
    <row r="32" spans="29:30" x14ac:dyDescent="0.25">
      <c r="AC32" s="9" t="s">
        <v>55</v>
      </c>
      <c r="AD32" s="8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2C89-6265-4F93-B6AE-E14F3C1A09AC}"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2BP cell viability</vt:lpstr>
      <vt:lpstr>2BP apoptosis</vt:lpstr>
      <vt:lpstr>TRAIL Sensitization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2021-07-09T17:43:36Z</dcterms:created>
  <dcterms:modified xsi:type="dcterms:W3CDTF">2021-07-09T18:08:01Z</dcterms:modified>
</cp:coreProperties>
</file>