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uders/G Drive IRB/Work in progress/Manuscripts/augmin ko mouse paper/RevCommons/Submission/Submission revised/eLife/eLife Figures revised/Source data files quantifications/"/>
    </mc:Choice>
  </mc:AlternateContent>
  <xr:revisionPtr revIDLastSave="0" documentId="8_{AA5A9B22-029D-F748-93D3-4DAF4A36CF57}" xr6:coauthVersionLast="36" xr6:coauthVersionMax="36" xr10:uidLastSave="{00000000-0000-0000-0000-000000000000}"/>
  <bookViews>
    <workbookView xWindow="3660" yWindow="1640" windowWidth="27240" windowHeight="16440" xr2:uid="{2547DF87-3D9C-6045-95CA-38CCF68335B8}"/>
  </bookViews>
  <sheets>
    <sheet name="Fig6d" sheetId="2" r:id="rId1"/>
    <sheet name="Fig 6e" sheetId="3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3" l="1"/>
  <c r="V14" i="3"/>
  <c r="V13" i="3"/>
  <c r="N13" i="3"/>
  <c r="J13" i="3"/>
  <c r="G13" i="3"/>
  <c r="D13" i="3"/>
  <c r="N12" i="3"/>
  <c r="J12" i="3"/>
  <c r="G12" i="3"/>
  <c r="D12" i="3"/>
  <c r="N7" i="3"/>
  <c r="J7" i="3"/>
  <c r="G7" i="3"/>
  <c r="D7" i="3"/>
  <c r="N6" i="3"/>
  <c r="J6" i="3"/>
  <c r="G6" i="3"/>
  <c r="D6" i="3"/>
  <c r="V5" i="3"/>
  <c r="V4" i="3"/>
  <c r="D14" i="2"/>
  <c r="D13" i="2"/>
  <c r="I12" i="2"/>
  <c r="H12" i="2"/>
  <c r="L12" i="2" s="1"/>
  <c r="H13" i="2" s="1"/>
  <c r="H7" i="2"/>
  <c r="D7" i="2"/>
  <c r="L6" i="2"/>
  <c r="H6" i="2"/>
  <c r="D6" i="2"/>
  <c r="H14" i="2" l="1"/>
</calcChain>
</file>

<file path=xl/sharedStrings.xml><?xml version="1.0" encoding="utf-8"?>
<sst xmlns="http://schemas.openxmlformats.org/spreadsheetml/2006/main" count="84" uniqueCount="52">
  <si>
    <t>CORTEX</t>
  </si>
  <si>
    <t>p53 KO Control</t>
  </si>
  <si>
    <t>p53 KO; Haus6 cKO</t>
  </si>
  <si>
    <t>t.test (p53 KO vs Haus6 cKO; p53 KO)</t>
  </si>
  <si>
    <t>p53 Ctr - 1</t>
  </si>
  <si>
    <t>p53 Ctr - 2</t>
  </si>
  <si>
    <t>p53 Ctr - 3</t>
  </si>
  <si>
    <t>p53 Ctr - 4</t>
  </si>
  <si>
    <t>doubke KO - 1</t>
  </si>
  <si>
    <t>doubke KO - 2</t>
  </si>
  <si>
    <t>doubke KO - 3</t>
  </si>
  <si>
    <t>doubke KO - 4</t>
  </si>
  <si>
    <t>2-tailed unpaired t-test; assuming similar variances</t>
  </si>
  <si>
    <t>Cell Cycle Exit</t>
  </si>
  <si>
    <t>(# Ki67- and BrDU+ cells )/(total # BrDU+ cells):</t>
  </si>
  <si>
    <t>Average:</t>
  </si>
  <si>
    <t>ns</t>
  </si>
  <si>
    <t>St Dev:</t>
  </si>
  <si>
    <t># cells counted</t>
  </si>
  <si>
    <t># BrDU+ cells counted</t>
  </si>
  <si>
    <t># sections counted</t>
  </si>
  <si>
    <t>(# beta3tub + and Pax6- and BrDU+ cells)/(total # BrDU+ cells)</t>
  </si>
  <si>
    <t>*</t>
  </si>
  <si>
    <t>Average</t>
  </si>
  <si>
    <t>St Dev</t>
  </si>
  <si>
    <t># BRDU+ cells counted</t>
  </si>
  <si>
    <t>E13.5 THALAMUS</t>
  </si>
  <si>
    <t>Control</t>
  </si>
  <si>
    <t>Haus6 cKO</t>
  </si>
  <si>
    <t>teste.t</t>
  </si>
  <si>
    <t>Ctr - 1</t>
  </si>
  <si>
    <t>Ctr - 2</t>
  </si>
  <si>
    <t>Ctr - 3</t>
  </si>
  <si>
    <t>cKO - 1</t>
  </si>
  <si>
    <t>cKO - 2</t>
  </si>
  <si>
    <t>cKO - 3</t>
  </si>
  <si>
    <t>double KO - 1</t>
  </si>
  <si>
    <t>double KO - 2</t>
  </si>
  <si>
    <t>double KO - 3</t>
  </si>
  <si>
    <t>double KO - 4</t>
  </si>
  <si>
    <t>P-value</t>
  </si>
  <si>
    <t>cell cycle exit</t>
  </si>
  <si>
    <t>p53 KO</t>
  </si>
  <si>
    <t>vs</t>
  </si>
  <si>
    <t>double KO</t>
  </si>
  <si>
    <t>**</t>
  </si>
  <si>
    <t>(Ki67- and BrDU+)/(total BrDU):</t>
  </si>
  <si>
    <t>Neurogenesis</t>
  </si>
  <si>
    <t>(beta3tub + and Pax6- and BrDU+)/(total BrDU)</t>
  </si>
  <si>
    <t>***</t>
  </si>
  <si>
    <t xml:space="preserve">vs </t>
  </si>
  <si>
    <t>doule 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</si>
</sst>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 applyAlignment="1">
      <alignment horizontal="left"/>
    </xf>
    <xf numFmtId="0" fontId="1" fillId="0" borderId="4" xfId="1" applyBorder="1"/>
    <xf numFmtId="0" fontId="1" fillId="0" borderId="5" xfId="1" applyBorder="1"/>
    <xf numFmtId="0" fontId="1" fillId="4" borderId="0" xfId="1" applyFill="1" applyAlignment="1">
      <alignment horizontal="center" vertical="center"/>
    </xf>
    <xf numFmtId="0" fontId="1" fillId="0" borderId="0" xfId="1" applyFill="1"/>
    <xf numFmtId="10" fontId="1" fillId="0" borderId="4" xfId="1" applyNumberFormat="1" applyFill="1" applyBorder="1"/>
    <xf numFmtId="10" fontId="1" fillId="0" borderId="0" xfId="1" applyNumberFormat="1" applyFill="1"/>
    <xf numFmtId="10" fontId="1" fillId="0" borderId="5" xfId="1" applyNumberFormat="1" applyFill="1" applyBorder="1"/>
    <xf numFmtId="10" fontId="0" fillId="0" borderId="0" xfId="2" applyNumberFormat="1" applyFont="1"/>
    <xf numFmtId="10" fontId="1" fillId="0" borderId="4" xfId="1" applyNumberFormat="1" applyFill="1" applyBorder="1" applyAlignment="1">
      <alignment horizontal="center"/>
    </xf>
    <xf numFmtId="10" fontId="1" fillId="0" borderId="0" xfId="1" applyNumberFormat="1" applyFill="1" applyAlignment="1">
      <alignment horizontal="center"/>
    </xf>
    <xf numFmtId="10" fontId="1" fillId="0" borderId="5" xfId="1" applyNumberForma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9" fontId="0" fillId="0" borderId="4" xfId="2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9" fontId="0" fillId="0" borderId="5" xfId="2" applyFont="1" applyFill="1" applyBorder="1" applyAlignment="1">
      <alignment horizontal="center"/>
    </xf>
    <xf numFmtId="0" fontId="1" fillId="4" borderId="0" xfId="1" applyFill="1"/>
    <xf numFmtId="0" fontId="1" fillId="4" borderId="4" xfId="1" applyFill="1" applyBorder="1"/>
    <xf numFmtId="0" fontId="1" fillId="4" borderId="5" xfId="1" applyFill="1" applyBorder="1"/>
    <xf numFmtId="0" fontId="1" fillId="0" borderId="0" xfId="1" applyFill="1" applyAlignment="1">
      <alignment wrapText="1"/>
    </xf>
    <xf numFmtId="164" fontId="1" fillId="0" borderId="0" xfId="1" applyNumberFormat="1"/>
    <xf numFmtId="165" fontId="0" fillId="0" borderId="4" xfId="2" applyNumberFormat="1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165" fontId="0" fillId="0" borderId="5" xfId="2" applyNumberFormat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2" borderId="9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5" borderId="9" xfId="1" applyFill="1" applyBorder="1" applyAlignment="1">
      <alignment horizontal="center"/>
    </xf>
    <xf numFmtId="0" fontId="1" fillId="5" borderId="10" xfId="1" applyFill="1" applyBorder="1" applyAlignment="1">
      <alignment horizontal="center"/>
    </xf>
    <xf numFmtId="0" fontId="1" fillId="5" borderId="11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11" xfId="1" applyFill="1" applyBorder="1" applyAlignment="1">
      <alignment horizontal="center"/>
    </xf>
    <xf numFmtId="0" fontId="1" fillId="0" borderId="4" xfId="1" applyBorder="1" applyAlignment="1">
      <alignment horizontal="center" vertical="center" wrapText="1"/>
    </xf>
    <xf numFmtId="0" fontId="1" fillId="6" borderId="0" xfId="1" applyFill="1"/>
    <xf numFmtId="9" fontId="0" fillId="0" borderId="5" xfId="2" applyFont="1" applyFill="1" applyBorder="1" applyAlignment="1">
      <alignment horizontal="center"/>
    </xf>
    <xf numFmtId="165" fontId="1" fillId="0" borderId="5" xfId="1" applyNumberFormat="1" applyFill="1" applyBorder="1"/>
    <xf numFmtId="0" fontId="1" fillId="6" borderId="0" xfId="1" applyFill="1" applyAlignment="1">
      <alignment wrapText="1"/>
    </xf>
    <xf numFmtId="9" fontId="1" fillId="0" borderId="4" xfId="1" applyNumberFormat="1" applyFill="1" applyBorder="1"/>
    <xf numFmtId="9" fontId="1" fillId="0" borderId="0" xfId="1" applyNumberFormat="1" applyFill="1"/>
    <xf numFmtId="0" fontId="1" fillId="0" borderId="0" xfId="1" applyAlignment="1">
      <alignment horizontal="center" wrapText="1"/>
    </xf>
  </cellXfs>
  <cellStyles count="3">
    <cellStyle name="Normal" xfId="0" builtinId="0"/>
    <cellStyle name="Normal 2" xfId="1" xr:uid="{05DACFEC-3D00-DC40-8123-74C85AA1A012}"/>
    <cellStyle name="Percent 2" xfId="2" xr:uid="{5A5BE0BA-B574-A640-A5F4-0CB420EAD6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e0f3d4b2d850c1f/Ambiente%20de%20Trabalho/Pax6%20Tuj1/E13-Cortex_BrDU-Pax6-tuj1-2nd%20set%20of%20s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% BrDU compilatio"/>
      <sheetName val="r9-3-Ser020"/>
      <sheetName val="r9-3-Ser018"/>
      <sheetName val="r9-3-Ser016"/>
      <sheetName val="r9-3-Ser014"/>
      <sheetName val="r9-3-Ser005"/>
      <sheetName val="r9-3-Ser002"/>
      <sheetName val="r3-6-Ser009"/>
      <sheetName val="r3-6-Ser008"/>
      <sheetName val="r3-6-Ser007"/>
      <sheetName val="r3-6-Ser004"/>
      <sheetName val="r3-6-Ser003"/>
      <sheetName val="r3-6-16-Ser002"/>
      <sheetName val="r9-4-Ser024"/>
      <sheetName val="r9-4-Ser022"/>
      <sheetName val="r9-4-Ser020"/>
      <sheetName val="r9-4-Ser018"/>
      <sheetName val="r9-4-Ser016"/>
      <sheetName val="r9-4-Ser012"/>
      <sheetName val="r8-7-Ser009"/>
      <sheetName val="r8-7-Ser008"/>
      <sheetName val="r8-7-Ser007"/>
      <sheetName val="r8-7-Ser006"/>
      <sheetName val="r8-7-Ser004"/>
      <sheetName val="r8-7-Ser002"/>
      <sheetName val="r3-2-Ser010"/>
      <sheetName val="r3-2-Ser009"/>
      <sheetName val="r3-2-Ser007"/>
      <sheetName val="r3-2-Ser006"/>
      <sheetName val="r3-2 Ser004"/>
      <sheetName val="r3-2 Ser 002"/>
      <sheetName val="Folha1"/>
    </sheetNames>
    <sheetDataSet>
      <sheetData sheetId="0" refreshError="1">
        <row r="16">
          <cell r="BO16">
            <v>0.6915138046188426</v>
          </cell>
        </row>
        <row r="17">
          <cell r="BO17">
            <v>0.16331268947247274</v>
          </cell>
          <cell r="BX17">
            <v>0.24650067082307328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61867-4C17-134B-BC38-39505C1AC2E6}">
  <dimension ref="B1:M17"/>
  <sheetViews>
    <sheetView tabSelected="1" workbookViewId="0">
      <selection activeCell="D14" sqref="D14:G14"/>
    </sheetView>
  </sheetViews>
  <sheetFormatPr baseColWidth="10" defaultColWidth="8.83203125" defaultRowHeight="15" x14ac:dyDescent="0.2"/>
  <cols>
    <col min="1" max="1" width="8.83203125" style="1"/>
    <col min="2" max="2" width="13.5" style="1" customWidth="1"/>
    <col min="3" max="3" width="39.83203125" style="1" customWidth="1"/>
    <col min="4" max="11" width="13" style="1" customWidth="1"/>
    <col min="12" max="16384" width="8.83203125" style="1"/>
  </cols>
  <sheetData>
    <row r="1" spans="2:13" ht="22" thickBot="1" x14ac:dyDescent="0.3"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2:13" ht="16" thickBot="1" x14ac:dyDescent="0.25">
      <c r="D2" s="3" t="s">
        <v>1</v>
      </c>
      <c r="E2" s="4"/>
      <c r="F2" s="4"/>
      <c r="G2" s="5"/>
      <c r="H2" s="6" t="s">
        <v>2</v>
      </c>
      <c r="I2" s="7"/>
      <c r="J2" s="7"/>
      <c r="K2" s="8"/>
      <c r="L2" s="1" t="s">
        <v>3</v>
      </c>
    </row>
    <row r="3" spans="2:13" x14ac:dyDescent="0.2">
      <c r="D3" s="9" t="s">
        <v>4</v>
      </c>
      <c r="E3" s="10" t="s">
        <v>5</v>
      </c>
      <c r="F3" s="10" t="s">
        <v>6</v>
      </c>
      <c r="G3" s="11" t="s">
        <v>7</v>
      </c>
      <c r="H3" s="9" t="s">
        <v>8</v>
      </c>
      <c r="I3" s="10" t="s">
        <v>9</v>
      </c>
      <c r="J3" s="10" t="s">
        <v>10</v>
      </c>
      <c r="K3" s="11" t="s">
        <v>11</v>
      </c>
      <c r="L3" s="12" t="s">
        <v>12</v>
      </c>
    </row>
    <row r="4" spans="2:13" x14ac:dyDescent="0.2">
      <c r="D4" s="13"/>
      <c r="G4" s="14"/>
      <c r="H4" s="13"/>
      <c r="K4" s="14"/>
    </row>
    <row r="5" spans="2:13" ht="16" x14ac:dyDescent="0.2">
      <c r="B5" s="15" t="s">
        <v>13</v>
      </c>
      <c r="C5" s="16" t="s">
        <v>14</v>
      </c>
      <c r="D5" s="17">
        <v>0.10199999999999999</v>
      </c>
      <c r="E5" s="18">
        <v>0.18442636555619629</v>
      </c>
      <c r="F5" s="18">
        <v>0.2329794216678848</v>
      </c>
      <c r="G5" s="19">
        <v>0.16385412494228765</v>
      </c>
      <c r="H5" s="17">
        <v>8.3599999999999994E-2</v>
      </c>
      <c r="I5" s="18">
        <v>0.16029552223444229</v>
      </c>
      <c r="J5" s="18">
        <v>0.11793185945758844</v>
      </c>
      <c r="K5" s="19">
        <v>0.1285</v>
      </c>
      <c r="M5" s="20"/>
    </row>
    <row r="6" spans="2:13" x14ac:dyDescent="0.2">
      <c r="B6" s="15"/>
      <c r="C6" s="16" t="s">
        <v>15</v>
      </c>
      <c r="D6" s="21">
        <f>AVERAGE(D5:G5)</f>
        <v>0.17081497804159218</v>
      </c>
      <c r="E6" s="22"/>
      <c r="F6" s="22"/>
      <c r="G6" s="23"/>
      <c r="H6" s="21">
        <f>AVERAGE(H5:K5)</f>
        <v>0.12258184542300768</v>
      </c>
      <c r="I6" s="22"/>
      <c r="J6" s="22"/>
      <c r="K6" s="24"/>
      <c r="L6" s="1">
        <f>_xlfn.T.TEST(D5:G5,H5:K5,2,2)</f>
        <v>0.17543506090397037</v>
      </c>
      <c r="M6" s="1" t="s">
        <v>16</v>
      </c>
    </row>
    <row r="7" spans="2:13" ht="16" x14ac:dyDescent="0.2">
      <c r="B7" s="15"/>
      <c r="C7" s="16" t="s">
        <v>17</v>
      </c>
      <c r="D7" s="25">
        <f>STDEV(D5:G5)</f>
        <v>5.4263685217568691E-2</v>
      </c>
      <c r="E7" s="26"/>
      <c r="F7" s="26"/>
      <c r="G7" s="27"/>
      <c r="H7" s="25">
        <f>STDEV(H5:K5)</f>
        <v>3.1615147288899241E-2</v>
      </c>
      <c r="I7" s="26"/>
      <c r="J7" s="26"/>
      <c r="K7" s="27"/>
    </row>
    <row r="8" spans="2:13" x14ac:dyDescent="0.2">
      <c r="B8" s="15"/>
      <c r="C8" s="28" t="s">
        <v>18</v>
      </c>
      <c r="D8" s="29">
        <v>2119</v>
      </c>
      <c r="E8" s="28">
        <v>3124</v>
      </c>
      <c r="F8" s="28">
        <v>5396</v>
      </c>
      <c r="G8" s="30">
        <v>4631</v>
      </c>
      <c r="H8" s="29">
        <v>3401</v>
      </c>
      <c r="I8" s="28">
        <v>4260</v>
      </c>
      <c r="J8" s="28">
        <v>3315</v>
      </c>
      <c r="K8" s="30">
        <v>3614</v>
      </c>
    </row>
    <row r="9" spans="2:13" x14ac:dyDescent="0.2">
      <c r="B9" s="15"/>
      <c r="C9" s="28" t="s">
        <v>19</v>
      </c>
      <c r="D9" s="29">
        <v>1533</v>
      </c>
      <c r="E9" s="28">
        <v>1679</v>
      </c>
      <c r="F9" s="28">
        <v>2942</v>
      </c>
      <c r="G9" s="30">
        <v>2576</v>
      </c>
      <c r="H9" s="29">
        <v>1994</v>
      </c>
      <c r="I9" s="28">
        <v>1812</v>
      </c>
      <c r="J9" s="28">
        <v>1381</v>
      </c>
      <c r="K9" s="30">
        <v>2174</v>
      </c>
    </row>
    <row r="10" spans="2:13" x14ac:dyDescent="0.2">
      <c r="B10" s="15"/>
      <c r="C10" s="28" t="s">
        <v>20</v>
      </c>
      <c r="D10" s="29">
        <v>3</v>
      </c>
      <c r="E10" s="28">
        <v>1</v>
      </c>
      <c r="F10" s="28">
        <v>3</v>
      </c>
      <c r="G10" s="30">
        <v>3</v>
      </c>
      <c r="H10" s="29">
        <v>3</v>
      </c>
      <c r="I10" s="28">
        <v>3</v>
      </c>
      <c r="J10" s="28">
        <v>3</v>
      </c>
      <c r="K10" s="30">
        <v>2</v>
      </c>
    </row>
    <row r="11" spans="2:13" x14ac:dyDescent="0.2">
      <c r="D11" s="13"/>
      <c r="G11" s="14"/>
      <c r="H11" s="13"/>
      <c r="K11" s="14"/>
    </row>
    <row r="12" spans="2:13" ht="32" x14ac:dyDescent="0.2">
      <c r="B12" s="15"/>
      <c r="C12" s="31" t="s">
        <v>21</v>
      </c>
      <c r="D12" s="17">
        <v>0.35720000000000002</v>
      </c>
      <c r="E12" s="18">
        <v>0.27770412227580388</v>
      </c>
      <c r="F12" s="18">
        <v>0.30628699793650954</v>
      </c>
      <c r="G12" s="19">
        <v>0.36213327769941106</v>
      </c>
      <c r="H12" s="17">
        <f>[1]Analysis!$BO$17</f>
        <v>0.16331268947247274</v>
      </c>
      <c r="I12" s="18">
        <f>[1]Analysis!$BX$17</f>
        <v>0.24650067082307328</v>
      </c>
      <c r="J12" s="18"/>
      <c r="K12" s="19">
        <v>0.18767864948465698</v>
      </c>
      <c r="L12" s="32">
        <f>_xlfn.T.TEST(D12:G12,H12:K12,2,2)</f>
        <v>1.0473413257177386E-2</v>
      </c>
      <c r="M12" s="1" t="s">
        <v>22</v>
      </c>
    </row>
    <row r="13" spans="2:13" x14ac:dyDescent="0.2">
      <c r="B13" s="15"/>
      <c r="C13" s="16" t="s">
        <v>23</v>
      </c>
      <c r="D13" s="21">
        <f>AVERAGE(D12:G12)</f>
        <v>0.3258310994779311</v>
      </c>
      <c r="E13" s="22"/>
      <c r="F13" s="22"/>
      <c r="G13" s="23"/>
      <c r="H13" s="21">
        <f>AVERAGE(H12:L12)</f>
        <v>0.15199135575934511</v>
      </c>
      <c r="I13" s="22"/>
      <c r="J13" s="22"/>
      <c r="K13" s="24"/>
    </row>
    <row r="14" spans="2:13" ht="16" x14ac:dyDescent="0.2">
      <c r="B14" s="15"/>
      <c r="C14" s="16" t="s">
        <v>24</v>
      </c>
      <c r="D14" s="33">
        <f>STDEV(D12:G12)</f>
        <v>4.0824967455643651E-2</v>
      </c>
      <c r="E14" s="34"/>
      <c r="F14" s="34"/>
      <c r="G14" s="35"/>
      <c r="H14" s="33">
        <f>STDEV(H12:L12)</f>
        <v>0.1006000235492725</v>
      </c>
      <c r="I14" s="34"/>
      <c r="J14" s="34"/>
      <c r="K14" s="35"/>
    </row>
    <row r="15" spans="2:13" x14ac:dyDescent="0.2">
      <c r="B15" s="15"/>
      <c r="C15" s="28" t="s">
        <v>18</v>
      </c>
      <c r="D15" s="29">
        <v>3973</v>
      </c>
      <c r="E15" s="28">
        <v>6659</v>
      </c>
      <c r="F15" s="28">
        <v>4962</v>
      </c>
      <c r="G15" s="30">
        <v>3879</v>
      </c>
      <c r="H15" s="29">
        <v>7956</v>
      </c>
      <c r="I15" s="28">
        <v>4108</v>
      </c>
      <c r="J15" s="28"/>
      <c r="K15" s="30">
        <v>4406</v>
      </c>
    </row>
    <row r="16" spans="2:13" x14ac:dyDescent="0.2">
      <c r="B16" s="15"/>
      <c r="C16" s="28" t="s">
        <v>25</v>
      </c>
      <c r="D16" s="29">
        <v>2700</v>
      </c>
      <c r="E16" s="28">
        <v>4614</v>
      </c>
      <c r="F16" s="28">
        <v>3306</v>
      </c>
      <c r="G16" s="30">
        <v>2574</v>
      </c>
      <c r="H16" s="29">
        <v>3985</v>
      </c>
      <c r="I16" s="28">
        <v>1750</v>
      </c>
      <c r="J16" s="28"/>
      <c r="K16" s="30">
        <v>2404</v>
      </c>
    </row>
    <row r="17" spans="2:11" ht="16" thickBot="1" x14ac:dyDescent="0.25">
      <c r="B17" s="15"/>
      <c r="C17" s="28" t="s">
        <v>20</v>
      </c>
      <c r="D17" s="36">
        <v>3</v>
      </c>
      <c r="E17" s="37">
        <v>6</v>
      </c>
      <c r="F17" s="37">
        <v>3</v>
      </c>
      <c r="G17" s="38">
        <v>3</v>
      </c>
      <c r="H17" s="36">
        <v>6</v>
      </c>
      <c r="I17" s="37">
        <v>3</v>
      </c>
      <c r="J17" s="37"/>
      <c r="K17" s="38">
        <v>3</v>
      </c>
    </row>
  </sheetData>
  <mergeCells count="13">
    <mergeCell ref="B12:B17"/>
    <mergeCell ref="D13:G13"/>
    <mergeCell ref="H13:K13"/>
    <mergeCell ref="D14:G14"/>
    <mergeCell ref="H14:K14"/>
    <mergeCell ref="C1:K1"/>
    <mergeCell ref="D2:G2"/>
    <mergeCell ref="H2:K2"/>
    <mergeCell ref="B5:B10"/>
    <mergeCell ref="D6:G6"/>
    <mergeCell ref="H6:K6"/>
    <mergeCell ref="D7:G7"/>
    <mergeCell ref="H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D4A0-815D-F54E-A86F-9D7FCD81734E}">
  <dimension ref="B1:W20"/>
  <sheetViews>
    <sheetView workbookViewId="0">
      <selection activeCell="D14" sqref="D14:G14"/>
    </sheetView>
  </sheetViews>
  <sheetFormatPr baseColWidth="10" defaultColWidth="8.83203125" defaultRowHeight="15" x14ac:dyDescent="0.2"/>
  <cols>
    <col min="1" max="1" width="8.83203125" style="1"/>
    <col min="2" max="2" width="13.5" style="1" customWidth="1"/>
    <col min="3" max="3" width="28" style="1" customWidth="1"/>
    <col min="4" max="17" width="13" style="1" customWidth="1"/>
    <col min="18" max="18" width="12.5" style="1" customWidth="1"/>
    <col min="19" max="16384" width="8.83203125" style="1"/>
  </cols>
  <sheetData>
    <row r="1" spans="2:23" ht="22" thickBot="1" x14ac:dyDescent="0.3">
      <c r="C1" s="2" t="s">
        <v>26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23" x14ac:dyDescent="0.2">
      <c r="D2" s="39" t="s">
        <v>27</v>
      </c>
      <c r="E2" s="40"/>
      <c r="F2" s="41"/>
      <c r="G2" s="42" t="s">
        <v>28</v>
      </c>
      <c r="H2" s="43"/>
      <c r="I2" s="44"/>
      <c r="J2" s="39" t="s">
        <v>1</v>
      </c>
      <c r="K2" s="40"/>
      <c r="L2" s="40"/>
      <c r="M2" s="41"/>
      <c r="N2" s="45" t="s">
        <v>2</v>
      </c>
      <c r="O2" s="46"/>
      <c r="P2" s="46"/>
      <c r="Q2" s="47"/>
      <c r="R2" s="1" t="s">
        <v>29</v>
      </c>
    </row>
    <row r="3" spans="2:23" x14ac:dyDescent="0.2">
      <c r="D3" s="9" t="s">
        <v>30</v>
      </c>
      <c r="E3" s="10" t="s">
        <v>31</v>
      </c>
      <c r="F3" s="11" t="s">
        <v>32</v>
      </c>
      <c r="G3" s="9" t="s">
        <v>33</v>
      </c>
      <c r="H3" s="10" t="s">
        <v>34</v>
      </c>
      <c r="I3" s="11" t="s">
        <v>35</v>
      </c>
      <c r="J3" s="9" t="s">
        <v>4</v>
      </c>
      <c r="K3" s="10" t="s">
        <v>5</v>
      </c>
      <c r="L3" s="10" t="s">
        <v>6</v>
      </c>
      <c r="M3" s="11" t="s">
        <v>7</v>
      </c>
      <c r="N3" s="9" t="s">
        <v>36</v>
      </c>
      <c r="O3" s="10" t="s">
        <v>37</v>
      </c>
      <c r="P3" s="10" t="s">
        <v>38</v>
      </c>
      <c r="Q3" s="11" t="s">
        <v>39</v>
      </c>
      <c r="V3" s="1" t="s">
        <v>40</v>
      </c>
    </row>
    <row r="4" spans="2:23" x14ac:dyDescent="0.2">
      <c r="D4" s="13"/>
      <c r="F4" s="14"/>
      <c r="G4" s="13"/>
      <c r="I4" s="14"/>
      <c r="J4" s="13"/>
      <c r="M4" s="14"/>
      <c r="N4" s="13"/>
      <c r="Q4" s="14"/>
      <c r="R4" s="48" t="s">
        <v>41</v>
      </c>
      <c r="S4" s="1" t="s">
        <v>42</v>
      </c>
      <c r="T4" s="1" t="s">
        <v>43</v>
      </c>
      <c r="U4" s="1" t="s">
        <v>44</v>
      </c>
      <c r="V4" s="1">
        <f>_xlfn.T.TEST(J5:M5,N5:Q5,2,2)</f>
        <v>6.0223078002998708E-3</v>
      </c>
      <c r="W4" s="1" t="s">
        <v>45</v>
      </c>
    </row>
    <row r="5" spans="2:23" ht="16" x14ac:dyDescent="0.2">
      <c r="B5" s="15" t="s">
        <v>13</v>
      </c>
      <c r="C5" s="49" t="s">
        <v>46</v>
      </c>
      <c r="D5" s="17">
        <v>0.45219999999999999</v>
      </c>
      <c r="E5" s="18">
        <v>0.37113826739958916</v>
      </c>
      <c r="F5" s="50">
        <v>0.13957376975291946</v>
      </c>
      <c r="G5" s="17">
        <v>0.39629999999999999</v>
      </c>
      <c r="H5" s="18">
        <v>0.22960648165570866</v>
      </c>
      <c r="I5" s="51">
        <v>0.38200000000000001</v>
      </c>
      <c r="J5" s="17">
        <v>0.35620000000000002</v>
      </c>
      <c r="K5" s="18">
        <v>0.4777266521303723</v>
      </c>
      <c r="L5" s="18">
        <v>0.35999141787451028</v>
      </c>
      <c r="M5" s="19">
        <v>0.31140000000000001</v>
      </c>
      <c r="N5" s="17">
        <v>0.21859999999999999</v>
      </c>
      <c r="O5" s="18">
        <v>0.10483658683720198</v>
      </c>
      <c r="P5" s="18">
        <v>0.19479115208281325</v>
      </c>
      <c r="Q5" s="19">
        <v>0.23100000000000001</v>
      </c>
      <c r="R5" s="48"/>
      <c r="S5" s="1" t="s">
        <v>27</v>
      </c>
      <c r="T5" s="1" t="s">
        <v>43</v>
      </c>
      <c r="U5" s="1" t="s">
        <v>28</v>
      </c>
      <c r="V5" s="1">
        <f>_xlfn.T.TEST(D5:F5,G5:I5,2,2)</f>
        <v>0.89606378554220156</v>
      </c>
      <c r="W5" s="1" t="s">
        <v>16</v>
      </c>
    </row>
    <row r="6" spans="2:23" x14ac:dyDescent="0.2">
      <c r="B6" s="15"/>
      <c r="C6" s="49" t="s">
        <v>15</v>
      </c>
      <c r="D6" s="21">
        <f>AVERAGE(D5:F5)</f>
        <v>0.32097067905083621</v>
      </c>
      <c r="E6" s="22"/>
      <c r="F6" s="24"/>
      <c r="G6" s="21">
        <f>AVERAGE(G5:I5)</f>
        <v>0.33596882721856952</v>
      </c>
      <c r="H6" s="22"/>
      <c r="I6" s="24"/>
      <c r="J6" s="21">
        <f>AVERAGE(J5:M5)</f>
        <v>0.37632951750122068</v>
      </c>
      <c r="K6" s="22"/>
      <c r="L6" s="22"/>
      <c r="M6" s="24"/>
      <c r="N6" s="21">
        <f>AVERAGE(N5:Q5)</f>
        <v>0.18730693473000382</v>
      </c>
      <c r="O6" s="22"/>
      <c r="P6" s="22"/>
      <c r="Q6" s="24"/>
    </row>
    <row r="7" spans="2:23" ht="16" x14ac:dyDescent="0.2">
      <c r="B7" s="15"/>
      <c r="C7" s="49" t="s">
        <v>17</v>
      </c>
      <c r="D7" s="25">
        <f>STDEV(D5:F5)</f>
        <v>0.16223865183787925</v>
      </c>
      <c r="E7" s="26"/>
      <c r="F7" s="27"/>
      <c r="G7" s="25">
        <f>STDEV(G5:I5)</f>
        <v>9.2389576875452156E-2</v>
      </c>
      <c r="H7" s="26"/>
      <c r="I7" s="27"/>
      <c r="J7" s="25">
        <f>STDEV(J5:M5)</f>
        <v>7.1108724565948578E-2</v>
      </c>
      <c r="K7" s="26"/>
      <c r="L7" s="26"/>
      <c r="M7" s="27"/>
      <c r="N7" s="25">
        <f>STDEV(N5:Q5)</f>
        <v>5.6996232851023364E-2</v>
      </c>
      <c r="O7" s="26"/>
      <c r="P7" s="26"/>
      <c r="Q7" s="27"/>
    </row>
    <row r="8" spans="2:23" x14ac:dyDescent="0.2">
      <c r="B8" s="15"/>
      <c r="C8" s="28" t="s">
        <v>19</v>
      </c>
      <c r="D8" s="29">
        <v>3195</v>
      </c>
      <c r="E8" s="28">
        <v>3331</v>
      </c>
      <c r="F8" s="30">
        <v>2524</v>
      </c>
      <c r="G8" s="29">
        <v>1376</v>
      </c>
      <c r="H8" s="28">
        <v>1679</v>
      </c>
      <c r="I8" s="30">
        <v>2868</v>
      </c>
      <c r="J8" s="29">
        <v>4106</v>
      </c>
      <c r="K8" s="28">
        <v>2400</v>
      </c>
      <c r="L8" s="28">
        <v>3152</v>
      </c>
      <c r="M8" s="30">
        <v>3005</v>
      </c>
      <c r="N8" s="29">
        <v>3112</v>
      </c>
      <c r="O8" s="28">
        <v>1159</v>
      </c>
      <c r="P8" s="28">
        <v>1341</v>
      </c>
      <c r="Q8" s="30">
        <v>2998</v>
      </c>
    </row>
    <row r="9" spans="2:23" x14ac:dyDescent="0.2">
      <c r="B9" s="15"/>
      <c r="C9" s="28" t="s">
        <v>20</v>
      </c>
      <c r="D9" s="29">
        <v>3</v>
      </c>
      <c r="E9" s="28">
        <v>3</v>
      </c>
      <c r="F9" s="30">
        <v>3</v>
      </c>
      <c r="G9" s="29">
        <v>3</v>
      </c>
      <c r="H9" s="28">
        <v>3</v>
      </c>
      <c r="I9" s="30">
        <v>3</v>
      </c>
      <c r="J9" s="29">
        <v>3</v>
      </c>
      <c r="K9" s="28">
        <v>3</v>
      </c>
      <c r="L9" s="28">
        <v>3</v>
      </c>
      <c r="M9" s="30">
        <v>3</v>
      </c>
      <c r="N9" s="29">
        <v>3</v>
      </c>
      <c r="O9" s="28">
        <v>2</v>
      </c>
      <c r="P9" s="28">
        <v>2</v>
      </c>
      <c r="Q9" s="30">
        <v>3</v>
      </c>
    </row>
    <row r="10" spans="2:23" x14ac:dyDescent="0.2">
      <c r="D10" s="13"/>
      <c r="F10" s="14"/>
      <c r="G10" s="13"/>
      <c r="I10" s="14"/>
      <c r="J10" s="13"/>
      <c r="M10" s="14"/>
      <c r="N10" s="13"/>
      <c r="Q10" s="14"/>
    </row>
    <row r="11" spans="2:23" ht="32" x14ac:dyDescent="0.2">
      <c r="B11" s="15" t="s">
        <v>47</v>
      </c>
      <c r="C11" s="52" t="s">
        <v>48</v>
      </c>
      <c r="D11" s="17">
        <v>0.36499999999999999</v>
      </c>
      <c r="E11" s="18">
        <v>0.47304779708248451</v>
      </c>
      <c r="F11" s="19">
        <v>0.38068073839441269</v>
      </c>
      <c r="G11" s="17">
        <v>0.153</v>
      </c>
      <c r="H11" s="18">
        <v>0.13988752406779698</v>
      </c>
      <c r="I11" s="19">
        <v>0.14799999999999999</v>
      </c>
      <c r="J11" s="17">
        <v>0.435</v>
      </c>
      <c r="K11" s="18">
        <v>0.56460779284867857</v>
      </c>
      <c r="L11" s="18">
        <v>0.52425401225426482</v>
      </c>
      <c r="M11" s="19">
        <v>0.57499999999999996</v>
      </c>
      <c r="N11" s="53">
        <v>0.25948339745256976</v>
      </c>
      <c r="O11" s="54"/>
      <c r="P11" s="54">
        <v>0.21837319771932909</v>
      </c>
      <c r="Q11" s="19">
        <v>0.26300000000000001</v>
      </c>
    </row>
    <row r="12" spans="2:23" x14ac:dyDescent="0.2">
      <c r="B12" s="15"/>
      <c r="C12" s="49" t="s">
        <v>23</v>
      </c>
      <c r="D12" s="21">
        <f>AVERAGE(D11:F11)</f>
        <v>0.40624284515896569</v>
      </c>
      <c r="E12" s="22"/>
      <c r="F12" s="24"/>
      <c r="G12" s="21">
        <f>AVERAGE(G11:I11)</f>
        <v>0.146962508022599</v>
      </c>
      <c r="H12" s="22"/>
      <c r="I12" s="24"/>
      <c r="J12" s="21">
        <f>AVERAGE(J11:M11)</f>
        <v>0.52471545127573593</v>
      </c>
      <c r="K12" s="22"/>
      <c r="L12" s="22"/>
      <c r="M12" s="24"/>
      <c r="N12" s="21">
        <f>AVERAGE(N11:Q11)</f>
        <v>0.24695219839063295</v>
      </c>
      <c r="O12" s="22"/>
      <c r="P12" s="22"/>
      <c r="Q12" s="24"/>
      <c r="V12" s="1" t="s">
        <v>40</v>
      </c>
    </row>
    <row r="13" spans="2:23" ht="16" x14ac:dyDescent="0.2">
      <c r="B13" s="15"/>
      <c r="C13" s="49" t="s">
        <v>24</v>
      </c>
      <c r="D13" s="33">
        <f>STDEV(D11:F11)</f>
        <v>5.8383624333166052E-2</v>
      </c>
      <c r="E13" s="34"/>
      <c r="F13" s="35"/>
      <c r="G13" s="33">
        <f>STDEV(G11:I11)</f>
        <v>6.617518301488063E-3</v>
      </c>
      <c r="H13" s="34"/>
      <c r="I13" s="35"/>
      <c r="J13" s="33">
        <f>STDEV(J11:M11)</f>
        <v>6.3689376089879512E-2</v>
      </c>
      <c r="K13" s="34"/>
      <c r="L13" s="34"/>
      <c r="M13" s="35"/>
      <c r="N13" s="33">
        <f>STDEV(N11:Q11)</f>
        <v>2.481251867297914E-2</v>
      </c>
      <c r="O13" s="34"/>
      <c r="P13" s="34"/>
      <c r="Q13" s="35"/>
      <c r="R13" s="48" t="s">
        <v>47</v>
      </c>
      <c r="S13" s="1" t="s">
        <v>27</v>
      </c>
      <c r="T13" s="1" t="s">
        <v>43</v>
      </c>
      <c r="U13" s="1" t="s">
        <v>28</v>
      </c>
      <c r="V13" s="1">
        <f>_xlfn.T.TEST(D11:F11,G11:I11,2,2)</f>
        <v>1.574259100607643E-3</v>
      </c>
      <c r="W13" s="1" t="s">
        <v>45</v>
      </c>
    </row>
    <row r="14" spans="2:23" x14ac:dyDescent="0.2">
      <c r="B14" s="15"/>
      <c r="C14" s="28" t="s">
        <v>25</v>
      </c>
      <c r="D14" s="29">
        <v>5087</v>
      </c>
      <c r="E14" s="28">
        <v>3331</v>
      </c>
      <c r="F14" s="30">
        <v>3331</v>
      </c>
      <c r="G14" s="29">
        <v>1494</v>
      </c>
      <c r="H14" s="28">
        <v>1974</v>
      </c>
      <c r="I14" s="30">
        <v>1833</v>
      </c>
      <c r="J14" s="29">
        <v>1529</v>
      </c>
      <c r="K14" s="28">
        <v>1548</v>
      </c>
      <c r="L14" s="28">
        <v>1657</v>
      </c>
      <c r="M14" s="30">
        <v>4189</v>
      </c>
      <c r="N14" s="29">
        <v>3014</v>
      </c>
      <c r="O14" s="28"/>
      <c r="P14" s="28">
        <v>1363</v>
      </c>
      <c r="Q14" s="30">
        <v>4903</v>
      </c>
      <c r="R14" s="48"/>
      <c r="S14" s="1" t="s">
        <v>42</v>
      </c>
      <c r="T14" s="1" t="s">
        <v>43</v>
      </c>
      <c r="U14" s="1" t="s">
        <v>44</v>
      </c>
      <c r="V14" s="1">
        <f>_xlfn.T.TEST(J11:M11,N11:Q11,2,2)</f>
        <v>9.0185166274802601E-4</v>
      </c>
      <c r="W14" s="1" t="s">
        <v>49</v>
      </c>
    </row>
    <row r="15" spans="2:23" ht="16" thickBot="1" x14ac:dyDescent="0.25">
      <c r="B15" s="15"/>
      <c r="C15" s="28" t="s">
        <v>20</v>
      </c>
      <c r="D15" s="36">
        <v>3</v>
      </c>
      <c r="E15" s="37">
        <v>3</v>
      </c>
      <c r="F15" s="38">
        <v>3</v>
      </c>
      <c r="G15" s="36">
        <v>2</v>
      </c>
      <c r="H15" s="37">
        <v>3</v>
      </c>
      <c r="I15" s="38">
        <v>3</v>
      </c>
      <c r="J15" s="36">
        <v>2</v>
      </c>
      <c r="K15" s="37">
        <v>3</v>
      </c>
      <c r="L15" s="37">
        <v>3</v>
      </c>
      <c r="M15" s="38">
        <v>3</v>
      </c>
      <c r="N15" s="36">
        <v>5</v>
      </c>
      <c r="O15" s="37"/>
      <c r="P15" s="37">
        <v>2</v>
      </c>
      <c r="Q15" s="38">
        <v>3</v>
      </c>
      <c r="R15" s="48"/>
      <c r="S15" s="1" t="s">
        <v>28</v>
      </c>
      <c r="T15" s="1" t="s">
        <v>50</v>
      </c>
      <c r="U15" s="1" t="s">
        <v>51</v>
      </c>
      <c r="V15" s="1">
        <f>_xlfn.T.TEST(G11:I11,N11:Q11,2,2)</f>
        <v>2.519624711396887E-3</v>
      </c>
      <c r="W15" s="1" t="s">
        <v>45</v>
      </c>
    </row>
    <row r="18" spans="17:17" x14ac:dyDescent="0.2">
      <c r="Q18" s="55"/>
    </row>
    <row r="19" spans="17:17" x14ac:dyDescent="0.2">
      <c r="Q19" s="55"/>
    </row>
    <row r="20" spans="17:17" x14ac:dyDescent="0.2">
      <c r="Q20" s="55"/>
    </row>
  </sheetData>
  <mergeCells count="26">
    <mergeCell ref="R13:R15"/>
    <mergeCell ref="Q18:Q20"/>
    <mergeCell ref="B11:B15"/>
    <mergeCell ref="D12:F12"/>
    <mergeCell ref="G12:I12"/>
    <mergeCell ref="J12:M12"/>
    <mergeCell ref="N12:Q12"/>
    <mergeCell ref="D13:F13"/>
    <mergeCell ref="G13:I13"/>
    <mergeCell ref="J13:M13"/>
    <mergeCell ref="N13:Q13"/>
    <mergeCell ref="B5:B9"/>
    <mergeCell ref="D6:F6"/>
    <mergeCell ref="G6:I6"/>
    <mergeCell ref="J6:M6"/>
    <mergeCell ref="N6:Q6"/>
    <mergeCell ref="D7:F7"/>
    <mergeCell ref="G7:I7"/>
    <mergeCell ref="J7:M7"/>
    <mergeCell ref="N7:Q7"/>
    <mergeCell ref="C1:Q1"/>
    <mergeCell ref="D2:F2"/>
    <mergeCell ref="G2:I2"/>
    <mergeCell ref="J2:M2"/>
    <mergeCell ref="N2:Q2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Fig6d</vt:lpstr>
      <vt:lpstr>Fig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Luders</dc:creator>
  <cp:lastModifiedBy>Jens Luders</cp:lastModifiedBy>
  <dcterms:created xsi:type="dcterms:W3CDTF">2021-07-28T11:03:50Z</dcterms:created>
  <dcterms:modified xsi:type="dcterms:W3CDTF">2021-07-28T11:05:47Z</dcterms:modified>
</cp:coreProperties>
</file>