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uders/G Drive IRB/Work in progress/Manuscripts/augmin ko mouse paper/RevCommons/Submission/Submission revised/eLife/eLife Figures revised/Source data files quantifications/"/>
    </mc:Choice>
  </mc:AlternateContent>
  <xr:revisionPtr revIDLastSave="0" documentId="8_{8FA0F274-1701-0647-9AE1-A8E9DA678F83}" xr6:coauthVersionLast="36" xr6:coauthVersionMax="36" xr10:uidLastSave="{00000000-0000-0000-0000-000000000000}"/>
  <bookViews>
    <workbookView xWindow="3260" yWindow="3500" windowWidth="27240" windowHeight="16440" activeTab="2" xr2:uid="{26EDE418-A195-BB4E-BB33-A278D58BBEB4}"/>
  </bookViews>
  <sheets>
    <sheet name="Fig 7d" sheetId="5" r:id="rId1"/>
    <sheet name="Fig 7e" sheetId="6" r:id="rId2"/>
    <sheet name="Fig 7f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0" i="7" l="1"/>
  <c r="AL10" i="7"/>
  <c r="AN10" i="7" s="1"/>
  <c r="D19" i="7" s="1"/>
  <c r="AI10" i="7"/>
  <c r="AH10" i="7"/>
  <c r="AJ10" i="7" s="1"/>
  <c r="D18" i="7" s="1"/>
  <c r="AE10" i="7"/>
  <c r="AD10" i="7"/>
  <c r="AB10" i="7"/>
  <c r="AF10" i="7" s="1"/>
  <c r="D17" i="7" s="1"/>
  <c r="AA10" i="7"/>
  <c r="D16" i="7" s="1"/>
  <c r="Z10" i="7"/>
  <c r="Y10" i="7"/>
  <c r="X10" i="7"/>
  <c r="W10" i="7"/>
  <c r="S10" i="7"/>
  <c r="R10" i="7"/>
  <c r="T10" i="7" s="1"/>
  <c r="C19" i="7" s="1"/>
  <c r="P10" i="7"/>
  <c r="C18" i="7" s="1"/>
  <c r="O10" i="7"/>
  <c r="N10" i="7"/>
  <c r="K10" i="7"/>
  <c r="J10" i="7"/>
  <c r="I10" i="7"/>
  <c r="H10" i="7"/>
  <c r="L10" i="7" s="1"/>
  <c r="C17" i="7" s="1"/>
  <c r="G10" i="7"/>
  <c r="C16" i="7" s="1"/>
  <c r="F10" i="7"/>
  <c r="E10" i="7"/>
  <c r="D10" i="7"/>
  <c r="C10" i="7"/>
  <c r="K30" i="6"/>
  <c r="J30" i="6"/>
  <c r="G30" i="6"/>
  <c r="F30" i="6"/>
  <c r="B30" i="6"/>
  <c r="K29" i="6"/>
  <c r="J29" i="6"/>
  <c r="G29" i="6"/>
  <c r="F29" i="6"/>
  <c r="B29" i="6"/>
  <c r="K28" i="6"/>
  <c r="J28" i="6"/>
  <c r="G28" i="6"/>
  <c r="F28" i="6"/>
  <c r="B28" i="6"/>
  <c r="K27" i="6"/>
  <c r="J27" i="6"/>
  <c r="G27" i="6"/>
  <c r="F27" i="6"/>
  <c r="B27" i="6"/>
  <c r="K26" i="6"/>
  <c r="J26" i="6"/>
  <c r="G26" i="6"/>
  <c r="F26" i="6"/>
  <c r="B26" i="6"/>
  <c r="K25" i="6"/>
  <c r="J25" i="6"/>
  <c r="G25" i="6"/>
  <c r="F25" i="6"/>
  <c r="B25" i="6"/>
  <c r="K24" i="6"/>
  <c r="J24" i="6"/>
  <c r="G24" i="6"/>
  <c r="F24" i="6"/>
  <c r="B24" i="6"/>
  <c r="K23" i="6"/>
  <c r="J23" i="6"/>
  <c r="G23" i="6"/>
  <c r="F23" i="6"/>
  <c r="B23" i="6"/>
  <c r="K22" i="6"/>
  <c r="J22" i="6"/>
  <c r="G22" i="6"/>
  <c r="F22" i="6"/>
  <c r="B22" i="6"/>
  <c r="K21" i="6"/>
  <c r="J21" i="6"/>
  <c r="G21" i="6"/>
  <c r="F21" i="6"/>
  <c r="B21" i="6"/>
  <c r="K20" i="6"/>
  <c r="J20" i="6"/>
  <c r="G20" i="6"/>
  <c r="F20" i="6"/>
  <c r="B20" i="6"/>
  <c r="K19" i="6"/>
  <c r="J19" i="6"/>
  <c r="G19" i="6"/>
  <c r="F19" i="6"/>
  <c r="B19" i="6"/>
  <c r="K18" i="6"/>
  <c r="J18" i="6"/>
  <c r="G18" i="6"/>
  <c r="F18" i="6"/>
  <c r="B18" i="6"/>
  <c r="K17" i="6"/>
  <c r="J17" i="6"/>
  <c r="G17" i="6"/>
  <c r="F17" i="6"/>
  <c r="B17" i="6"/>
  <c r="K16" i="6"/>
  <c r="J16" i="6"/>
  <c r="G16" i="6"/>
  <c r="F16" i="6"/>
  <c r="B16" i="6"/>
  <c r="K15" i="6"/>
  <c r="J15" i="6"/>
  <c r="G15" i="6"/>
  <c r="F15" i="6"/>
  <c r="B15" i="6"/>
  <c r="K14" i="6"/>
  <c r="J14" i="6"/>
  <c r="G14" i="6"/>
  <c r="F14" i="6"/>
  <c r="B14" i="6"/>
  <c r="K13" i="6"/>
  <c r="J13" i="6"/>
  <c r="G13" i="6"/>
  <c r="F13" i="6"/>
  <c r="B13" i="6"/>
  <c r="K12" i="6"/>
  <c r="J12" i="6"/>
  <c r="G12" i="6"/>
  <c r="F12" i="6"/>
  <c r="B12" i="6"/>
  <c r="K11" i="6"/>
  <c r="J11" i="6"/>
  <c r="G11" i="6"/>
  <c r="F11" i="6"/>
  <c r="B11" i="6"/>
  <c r="K10" i="6"/>
  <c r="J10" i="6"/>
  <c r="G10" i="6"/>
  <c r="F10" i="6"/>
  <c r="B10" i="6"/>
  <c r="K9" i="6"/>
  <c r="J9" i="6"/>
  <c r="G9" i="6"/>
  <c r="F9" i="6"/>
  <c r="B9" i="6"/>
  <c r="K8" i="6"/>
  <c r="J8" i="6"/>
  <c r="G8" i="6"/>
  <c r="F8" i="6"/>
  <c r="B8" i="6"/>
  <c r="K7" i="6"/>
  <c r="J7" i="6"/>
  <c r="G7" i="6"/>
  <c r="F7" i="6"/>
  <c r="B7" i="6"/>
  <c r="K6" i="6"/>
  <c r="J6" i="6"/>
  <c r="G6" i="6"/>
  <c r="F6" i="6"/>
  <c r="B6" i="6"/>
  <c r="K5" i="6"/>
  <c r="J5" i="6"/>
  <c r="G5" i="6"/>
  <c r="F5" i="6"/>
  <c r="P30" i="5"/>
  <c r="O30" i="5"/>
  <c r="J30" i="5"/>
  <c r="I30" i="5"/>
  <c r="B30" i="5"/>
  <c r="P29" i="5"/>
  <c r="O29" i="5"/>
  <c r="J29" i="5"/>
  <c r="I29" i="5"/>
  <c r="B29" i="5"/>
  <c r="P28" i="5"/>
  <c r="O28" i="5"/>
  <c r="J28" i="5"/>
  <c r="I28" i="5"/>
  <c r="B28" i="5"/>
  <c r="P27" i="5"/>
  <c r="O27" i="5"/>
  <c r="J27" i="5"/>
  <c r="I27" i="5"/>
  <c r="B27" i="5"/>
  <c r="P26" i="5"/>
  <c r="O26" i="5"/>
  <c r="J26" i="5"/>
  <c r="I26" i="5"/>
  <c r="B26" i="5"/>
  <c r="P25" i="5"/>
  <c r="O25" i="5"/>
  <c r="J25" i="5"/>
  <c r="I25" i="5"/>
  <c r="B25" i="5"/>
  <c r="P24" i="5"/>
  <c r="O24" i="5"/>
  <c r="J24" i="5"/>
  <c r="I24" i="5"/>
  <c r="B24" i="5"/>
  <c r="P23" i="5"/>
  <c r="O23" i="5"/>
  <c r="J23" i="5"/>
  <c r="I23" i="5"/>
  <c r="B23" i="5"/>
  <c r="P22" i="5"/>
  <c r="O22" i="5"/>
  <c r="J22" i="5"/>
  <c r="I22" i="5"/>
  <c r="B22" i="5"/>
  <c r="P21" i="5"/>
  <c r="O21" i="5"/>
  <c r="J21" i="5"/>
  <c r="I21" i="5"/>
  <c r="B21" i="5"/>
  <c r="P20" i="5"/>
  <c r="O20" i="5"/>
  <c r="J20" i="5"/>
  <c r="I20" i="5"/>
  <c r="B20" i="5"/>
  <c r="P19" i="5"/>
  <c r="O19" i="5"/>
  <c r="J19" i="5"/>
  <c r="I19" i="5"/>
  <c r="B19" i="5"/>
  <c r="P18" i="5"/>
  <c r="O18" i="5"/>
  <c r="J18" i="5"/>
  <c r="I18" i="5"/>
  <c r="B18" i="5"/>
  <c r="P17" i="5"/>
  <c r="O17" i="5"/>
  <c r="J17" i="5"/>
  <c r="I17" i="5"/>
  <c r="B17" i="5"/>
  <c r="P16" i="5"/>
  <c r="O16" i="5"/>
  <c r="J16" i="5"/>
  <c r="I16" i="5"/>
  <c r="B16" i="5"/>
  <c r="P15" i="5"/>
  <c r="O15" i="5"/>
  <c r="J15" i="5"/>
  <c r="I15" i="5"/>
  <c r="B15" i="5"/>
  <c r="P14" i="5"/>
  <c r="O14" i="5"/>
  <c r="J14" i="5"/>
  <c r="I14" i="5"/>
  <c r="B14" i="5"/>
  <c r="P13" i="5"/>
  <c r="O13" i="5"/>
  <c r="J13" i="5"/>
  <c r="I13" i="5"/>
  <c r="B13" i="5"/>
  <c r="P12" i="5"/>
  <c r="O12" i="5"/>
  <c r="J12" i="5"/>
  <c r="I12" i="5"/>
  <c r="B12" i="5"/>
  <c r="P11" i="5"/>
  <c r="O11" i="5"/>
  <c r="J11" i="5"/>
  <c r="I11" i="5"/>
  <c r="B11" i="5"/>
  <c r="P10" i="5"/>
  <c r="O10" i="5"/>
  <c r="J10" i="5"/>
  <c r="I10" i="5"/>
  <c r="B10" i="5"/>
  <c r="P9" i="5"/>
  <c r="O9" i="5"/>
  <c r="J9" i="5"/>
  <c r="I9" i="5"/>
  <c r="B9" i="5"/>
  <c r="P8" i="5"/>
  <c r="O8" i="5"/>
  <c r="J8" i="5"/>
  <c r="I8" i="5"/>
  <c r="B8" i="5"/>
  <c r="P7" i="5"/>
  <c r="O7" i="5"/>
  <c r="J7" i="5"/>
  <c r="I7" i="5"/>
  <c r="B7" i="5"/>
  <c r="P6" i="5"/>
  <c r="O6" i="5"/>
  <c r="J6" i="5"/>
  <c r="I6" i="5"/>
  <c r="B6" i="5"/>
  <c r="P5" i="5"/>
  <c r="O5" i="5"/>
  <c r="J5" i="5"/>
  <c r="I5" i="5"/>
  <c r="D21" i="7" l="1"/>
  <c r="D20" i="7"/>
  <c r="C22" i="7"/>
  <c r="C21" i="7"/>
  <c r="C20" i="7"/>
</calcChain>
</file>

<file path=xl/sharedStrings.xml><?xml version="1.0" encoding="utf-8"?>
<sst xmlns="http://schemas.openxmlformats.org/spreadsheetml/2006/main" count="102" uniqueCount="56">
  <si>
    <t>to:</t>
  </si>
  <si>
    <t>from:</t>
  </si>
  <si>
    <t>Average</t>
  </si>
  <si>
    <t>double KO - 4</t>
  </si>
  <si>
    <t>double KO - 3</t>
  </si>
  <si>
    <t>double KO - 2</t>
  </si>
  <si>
    <t>double KO - 1</t>
  </si>
  <si>
    <t>st dev</t>
  </si>
  <si>
    <t>p53 Ctr - 5</t>
  </si>
  <si>
    <t>p53 Ctr - 4</t>
  </si>
  <si>
    <t>p53 Ctr - 3</t>
  </si>
  <si>
    <t>p53 Ctr - 2</t>
  </si>
  <si>
    <t>p53 Ctr - 1</t>
  </si>
  <si>
    <t>Embryo #:</t>
  </si>
  <si>
    <t>distance from VZ (um):</t>
  </si>
  <si>
    <t>St Dev</t>
  </si>
  <si>
    <t>Haus6 cKO p53 KO (double KO)</t>
  </si>
  <si>
    <t>p53 KO Control</t>
  </si>
  <si>
    <t>% of total PAX 6 INTENSITY:</t>
  </si>
  <si>
    <t>CX205-05</t>
  </si>
  <si>
    <t>CX208-05</t>
  </si>
  <si>
    <t>CX207-5</t>
  </si>
  <si>
    <t>CX202-03_16</t>
  </si>
  <si>
    <t>Haus6 cKO p53KO (double)</t>
  </si>
  <si>
    <t>***</t>
  </si>
  <si>
    <t>t.test. P-value</t>
  </si>
  <si>
    <t>Haus6 cKO; p53 KO</t>
  </si>
  <si>
    <t>Embryo #</t>
  </si>
  <si>
    <t>Centrosome density # centrosomes / 100 um column width:</t>
  </si>
  <si>
    <t>&gt;&gt; DATA SUMMARY</t>
  </si>
  <si>
    <t># centrosomes / 100 um column width:</t>
  </si>
  <si>
    <t>column width (um):</t>
  </si>
  <si>
    <t># centrosomes</t>
  </si>
  <si>
    <t>region 2</t>
  </si>
  <si>
    <t>region 1</t>
  </si>
  <si>
    <t>region1</t>
  </si>
  <si>
    <t>-</t>
  </si>
  <si>
    <t>#2</t>
  </si>
  <si>
    <t>#1</t>
  </si>
  <si>
    <t>Section region:</t>
  </si>
  <si>
    <t>3rd cut</t>
  </si>
  <si>
    <t>2nd cut</t>
  </si>
  <si>
    <t>p53 Ctr - 4.2</t>
  </si>
  <si>
    <t>p53 Ctr - 4.1</t>
  </si>
  <si>
    <t>p53 Ctr - 3.2</t>
  </si>
  <si>
    <t>p53 Ctr - 3.1</t>
  </si>
  <si>
    <t>p53 Ctr - 2.2</t>
  </si>
  <si>
    <t>p53 Ctr - 2.1</t>
  </si>
  <si>
    <t>p53 Ctr - 1.2</t>
  </si>
  <si>
    <t>p53 Ctr - 1.1</t>
  </si>
  <si>
    <t>Section #:</t>
  </si>
  <si>
    <t>p53/Haus6 double KO</t>
  </si>
  <si>
    <t>p53 /Haus6 double KO</t>
  </si>
  <si>
    <t>p53 ko control</t>
  </si>
  <si>
    <t>Centrosomes within 15 um away from the ventricular surface were considered</t>
  </si>
  <si>
    <t>&gt;&gt; Quantification of centrosome number (using gtubulin staining) at the VZ of the cortex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</si>
</sst>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%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2" fillId="2" borderId="0" xfId="1" applyFill="1"/>
    <xf numFmtId="0" fontId="2" fillId="3" borderId="0" xfId="1" applyFill="1"/>
    <xf numFmtId="2" fontId="2" fillId="2" borderId="0" xfId="1" applyNumberFormat="1" applyFill="1"/>
    <xf numFmtId="0" fontId="3" fillId="0" borderId="0" xfId="1" applyFont="1"/>
    <xf numFmtId="2" fontId="3" fillId="3" borderId="0" xfId="1" applyNumberFormat="1" applyFont="1" applyFill="1"/>
    <xf numFmtId="0" fontId="3" fillId="3" borderId="0" xfId="1" applyFont="1" applyFill="1"/>
    <xf numFmtId="0" fontId="2" fillId="2" borderId="0" xfId="1" applyFill="1" applyAlignment="1">
      <alignment horizontal="center"/>
    </xf>
    <xf numFmtId="0" fontId="2" fillId="3" borderId="0" xfId="1" applyFill="1" applyAlignment="1"/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2" fillId="3" borderId="0" xfId="1" applyFill="1" applyAlignment="1">
      <alignment horizontal="center"/>
    </xf>
    <xf numFmtId="0" fontId="2" fillId="3" borderId="0" xfId="1" applyFill="1" applyAlignment="1">
      <alignment horizontal="center"/>
    </xf>
    <xf numFmtId="0" fontId="1" fillId="0" borderId="0" xfId="1" applyFont="1" applyAlignment="1">
      <alignment horizontal="center"/>
    </xf>
    <xf numFmtId="0" fontId="2" fillId="4" borderId="0" xfId="1" applyFill="1"/>
    <xf numFmtId="164" fontId="2" fillId="4" borderId="0" xfId="1" applyNumberFormat="1" applyFill="1"/>
    <xf numFmtId="164" fontId="2" fillId="0" borderId="0" xfId="1" applyNumberFormat="1"/>
    <xf numFmtId="164" fontId="2" fillId="5" borderId="0" xfId="1" applyNumberFormat="1" applyFill="1"/>
    <xf numFmtId="164" fontId="0" fillId="4" borderId="0" xfId="2" applyNumberFormat="1" applyFont="1" applyFill="1"/>
    <xf numFmtId="164" fontId="0" fillId="0" borderId="0" xfId="2" applyNumberFormat="1" applyFont="1"/>
    <xf numFmtId="164" fontId="0" fillId="5" borderId="0" xfId="2" applyNumberFormat="1" applyFont="1" applyFill="1"/>
    <xf numFmtId="10" fontId="0" fillId="4" borderId="0" xfId="2" applyNumberFormat="1" applyFont="1" applyFill="1"/>
    <xf numFmtId="10" fontId="0" fillId="0" borderId="0" xfId="2" applyNumberFormat="1" applyFont="1"/>
    <xf numFmtId="10" fontId="0" fillId="5" borderId="0" xfId="2" applyNumberFormat="1" applyFont="1" applyFill="1"/>
    <xf numFmtId="165" fontId="0" fillId="0" borderId="0" xfId="2" applyNumberFormat="1" applyFont="1" applyAlignment="1">
      <alignment horizontal="right" wrapText="1"/>
    </xf>
    <xf numFmtId="10" fontId="0" fillId="0" borderId="0" xfId="2" applyNumberFormat="1" applyFont="1" applyAlignment="1">
      <alignment horizontal="right" wrapText="1"/>
    </xf>
    <xf numFmtId="0" fontId="2" fillId="4" borderId="0" xfId="1" applyFill="1" applyAlignment="1">
      <alignment horizontal="center" wrapText="1"/>
    </xf>
    <xf numFmtId="0" fontId="2" fillId="5" borderId="0" xfId="1" applyFill="1" applyAlignment="1">
      <alignment horizontal="center" wrapText="1"/>
    </xf>
    <xf numFmtId="0" fontId="2" fillId="4" borderId="0" xfId="1" applyFill="1" applyAlignment="1">
      <alignment horizontal="center"/>
    </xf>
    <xf numFmtId="0" fontId="2" fillId="5" borderId="0" xfId="1" applyFill="1" applyAlignment="1">
      <alignment horizontal="center"/>
    </xf>
    <xf numFmtId="0" fontId="2" fillId="5" borderId="0" xfId="1" applyFill="1" applyAlignment="1">
      <alignment horizontal="center"/>
    </xf>
    <xf numFmtId="0" fontId="2" fillId="5" borderId="0" xfId="1" applyFill="1"/>
    <xf numFmtId="1" fontId="2" fillId="0" borderId="0" xfId="1" applyNumberFormat="1"/>
    <xf numFmtId="0" fontId="2" fillId="2" borderId="0" xfId="1" applyFill="1" applyAlignment="1">
      <alignment wrapText="1"/>
    </xf>
    <xf numFmtId="0" fontId="2" fillId="5" borderId="0" xfId="1" applyFill="1" applyAlignment="1">
      <alignment wrapText="1"/>
    </xf>
    <xf numFmtId="0" fontId="2" fillId="0" borderId="0" xfId="1" applyAlignment="1">
      <alignment horizontal="center" wrapText="1"/>
    </xf>
    <xf numFmtId="0" fontId="4" fillId="0" borderId="0" xfId="1" applyFont="1"/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2" fillId="0" borderId="0" xfId="1" applyFill="1"/>
    <xf numFmtId="0" fontId="2" fillId="0" borderId="0" xfId="1" applyFill="1" applyAlignment="1">
      <alignment horizontal="center"/>
    </xf>
    <xf numFmtId="0" fontId="2" fillId="0" borderId="0" xfId="1" applyFill="1" applyAlignment="1">
      <alignment horizontal="center"/>
    </xf>
    <xf numFmtId="1" fontId="2" fillId="0" borderId="0" xfId="1" applyNumberFormat="1" applyFill="1"/>
  </cellXfs>
  <cellStyles count="3">
    <cellStyle name="Normal" xfId="0" builtinId="0"/>
    <cellStyle name="Normal 2" xfId="1" xr:uid="{77F7C0C7-C34C-4F47-8850-5A6CAA310740}"/>
    <cellStyle name="Percent 2" xfId="2" xr:uid="{A85723C1-83F6-E341-A5B2-EBBDF32D5C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F908-A221-594D-8E0D-825AB65B7131}">
  <dimension ref="B1:P30"/>
  <sheetViews>
    <sheetView topLeftCell="C1" workbookViewId="0">
      <selection activeCell="O15" sqref="O15"/>
    </sheetView>
  </sheetViews>
  <sheetFormatPr baseColWidth="10" defaultColWidth="8.83203125" defaultRowHeight="15" x14ac:dyDescent="0.2"/>
  <cols>
    <col min="1" max="1" width="8.83203125" style="1"/>
    <col min="2" max="2" width="12" style="1" customWidth="1"/>
    <col min="3" max="3" width="13.1640625" style="1" customWidth="1"/>
    <col min="4" max="8" width="14.83203125" style="1" customWidth="1"/>
    <col min="9" max="10" width="14.83203125" style="3" customWidth="1"/>
    <col min="11" max="14" width="14.83203125" style="1" customWidth="1"/>
    <col min="15" max="15" width="8.83203125" style="2"/>
    <col min="16" max="16384" width="8.83203125" style="1"/>
  </cols>
  <sheetData>
    <row r="1" spans="2:16" ht="16" x14ac:dyDescent="0.2">
      <c r="D1" s="14" t="s">
        <v>18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6" ht="14.5" customHeight="1" x14ac:dyDescent="0.2">
      <c r="C2" s="10"/>
      <c r="D2" s="13" t="s">
        <v>17</v>
      </c>
      <c r="E2" s="13"/>
      <c r="F2" s="13"/>
      <c r="G2" s="13"/>
      <c r="H2" s="13"/>
      <c r="I2" s="13"/>
      <c r="J2" s="12"/>
      <c r="K2" s="8" t="s">
        <v>16</v>
      </c>
      <c r="L2" s="8"/>
      <c r="M2" s="8"/>
      <c r="N2" s="8"/>
      <c r="O2" s="8"/>
      <c r="P2" s="8" t="s">
        <v>15</v>
      </c>
    </row>
    <row r="3" spans="2:16" ht="27" customHeight="1" x14ac:dyDescent="0.2">
      <c r="B3" s="10" t="s">
        <v>14</v>
      </c>
      <c r="C3" s="10" t="s">
        <v>13</v>
      </c>
      <c r="D3" s="12" t="s">
        <v>12</v>
      </c>
      <c r="E3" s="12" t="s">
        <v>11</v>
      </c>
      <c r="F3" s="12" t="s">
        <v>10</v>
      </c>
      <c r="G3" s="12" t="s">
        <v>9</v>
      </c>
      <c r="H3" s="12" t="s">
        <v>8</v>
      </c>
      <c r="I3" s="9" t="s">
        <v>2</v>
      </c>
      <c r="J3" s="9" t="s">
        <v>7</v>
      </c>
      <c r="K3" s="2" t="s">
        <v>6</v>
      </c>
      <c r="L3" s="2" t="s">
        <v>5</v>
      </c>
      <c r="M3" s="2" t="s">
        <v>4</v>
      </c>
      <c r="N3" s="2" t="s">
        <v>3</v>
      </c>
      <c r="O3" s="2" t="s">
        <v>2</v>
      </c>
      <c r="P3" s="8"/>
    </row>
    <row r="4" spans="2:16" ht="18" customHeight="1" x14ac:dyDescent="0.2">
      <c r="B4" s="11" t="s">
        <v>1</v>
      </c>
      <c r="C4" s="10" t="s">
        <v>0</v>
      </c>
      <c r="D4" s="9"/>
      <c r="E4" s="9"/>
      <c r="F4" s="9"/>
      <c r="G4" s="9"/>
      <c r="H4" s="9"/>
      <c r="I4" s="9"/>
      <c r="J4" s="9"/>
      <c r="K4" s="2"/>
      <c r="L4" s="2"/>
      <c r="M4" s="2"/>
      <c r="N4" s="2"/>
      <c r="P4" s="8"/>
    </row>
    <row r="5" spans="2:16" x14ac:dyDescent="0.2">
      <c r="B5" s="1">
        <v>0</v>
      </c>
      <c r="C5" s="5">
        <v>9.8480000000000008</v>
      </c>
      <c r="D5" s="5">
        <v>5.6</v>
      </c>
      <c r="E5" s="5">
        <v>4.4000000000000004</v>
      </c>
      <c r="F5" s="5">
        <v>5.4</v>
      </c>
      <c r="G5" s="5">
        <v>5.6</v>
      </c>
      <c r="H5" s="5">
        <v>4.7</v>
      </c>
      <c r="I5" s="7">
        <f>AVERAGE(D5:H5)</f>
        <v>5.14</v>
      </c>
      <c r="J5" s="6">
        <f>STDEV(D5:H5)</f>
        <v>0.55497747702046407</v>
      </c>
      <c r="K5" s="5">
        <v>3.9</v>
      </c>
      <c r="L5" s="5">
        <v>4.4000000000000004</v>
      </c>
      <c r="M5" s="5">
        <v>5.3</v>
      </c>
      <c r="N5" s="5">
        <v>2.9</v>
      </c>
      <c r="O5" s="2">
        <f>AVERAGE(K5:N5)</f>
        <v>4.125</v>
      </c>
      <c r="P5" s="4">
        <f>STDEV(K5:N5)</f>
        <v>1.0012492197250382</v>
      </c>
    </row>
    <row r="6" spans="2:16" x14ac:dyDescent="0.2">
      <c r="B6" s="1">
        <f>C5</f>
        <v>9.8480000000000008</v>
      </c>
      <c r="C6" s="5">
        <v>20.076000000000001</v>
      </c>
      <c r="D6" s="5">
        <v>5.9</v>
      </c>
      <c r="E6" s="5">
        <v>5.0999999999999996</v>
      </c>
      <c r="F6" s="5">
        <v>5.5</v>
      </c>
      <c r="G6" s="5">
        <v>6.2</v>
      </c>
      <c r="H6" s="5">
        <v>6.5</v>
      </c>
      <c r="I6" s="7">
        <f>AVERAGE(D6:H6)</f>
        <v>5.84</v>
      </c>
      <c r="J6" s="6">
        <f>STDEV(D6:H6)</f>
        <v>0.55497747702046452</v>
      </c>
      <c r="K6" s="5">
        <v>4.4000000000000004</v>
      </c>
      <c r="L6" s="5">
        <v>5.2</v>
      </c>
      <c r="M6" s="5">
        <v>5.5</v>
      </c>
      <c r="N6" s="5">
        <v>3</v>
      </c>
      <c r="O6" s="2">
        <f>AVERAGE(K6:N6)</f>
        <v>4.5250000000000004</v>
      </c>
      <c r="P6" s="4">
        <f>STDEV(K6:N6)</f>
        <v>1.1176612486199309</v>
      </c>
    </row>
    <row r="7" spans="2:16" x14ac:dyDescent="0.2">
      <c r="B7" s="1">
        <f>C6</f>
        <v>20.076000000000001</v>
      </c>
      <c r="C7" s="5">
        <v>30.303000000000001</v>
      </c>
      <c r="D7" s="5">
        <v>6</v>
      </c>
      <c r="E7" s="5">
        <v>5.9</v>
      </c>
      <c r="F7" s="5">
        <v>5.5</v>
      </c>
      <c r="G7" s="5">
        <v>6</v>
      </c>
      <c r="H7" s="5">
        <v>6.2</v>
      </c>
      <c r="I7" s="7">
        <f>AVERAGE(D7:H7)</f>
        <v>5.92</v>
      </c>
      <c r="J7" s="6">
        <f>STDEV(D7:H7)</f>
        <v>0.25884358211089575</v>
      </c>
      <c r="K7" s="5">
        <v>3.7</v>
      </c>
      <c r="L7" s="5">
        <v>4.8</v>
      </c>
      <c r="M7" s="5">
        <v>5.5</v>
      </c>
      <c r="N7" s="5">
        <v>3.3</v>
      </c>
      <c r="O7" s="2">
        <f>AVERAGE(K7:N7)</f>
        <v>4.3250000000000002</v>
      </c>
      <c r="P7" s="4">
        <f>STDEV(K7:N7)</f>
        <v>1.007885575516057</v>
      </c>
    </row>
    <row r="8" spans="2:16" x14ac:dyDescent="0.2">
      <c r="B8" s="1">
        <f>C7</f>
        <v>30.303000000000001</v>
      </c>
      <c r="C8" s="5">
        <v>40.53</v>
      </c>
      <c r="D8" s="5">
        <v>5.9</v>
      </c>
      <c r="E8" s="5">
        <v>5.9</v>
      </c>
      <c r="F8" s="5">
        <v>5</v>
      </c>
      <c r="G8" s="5">
        <v>5.9</v>
      </c>
      <c r="H8" s="5">
        <v>6.1</v>
      </c>
      <c r="I8" s="7">
        <f>AVERAGE(D8:H8)</f>
        <v>5.7600000000000007</v>
      </c>
      <c r="J8" s="6">
        <f>STDEV(D8:H8)</f>
        <v>0.43358966777357599</v>
      </c>
      <c r="K8" s="5">
        <v>4.0999999999999996</v>
      </c>
      <c r="L8" s="5">
        <v>5</v>
      </c>
      <c r="M8" s="5">
        <v>6</v>
      </c>
      <c r="N8" s="5">
        <v>3</v>
      </c>
      <c r="O8" s="2">
        <f>AVERAGE(K8:N8)</f>
        <v>4.5250000000000004</v>
      </c>
      <c r="P8" s="4">
        <f>STDEV(K8:N8)</f>
        <v>1.2789970028633093</v>
      </c>
    </row>
    <row r="9" spans="2:16" x14ac:dyDescent="0.2">
      <c r="B9" s="1">
        <f>C8</f>
        <v>40.53</v>
      </c>
      <c r="C9" s="5">
        <v>50.758000000000003</v>
      </c>
      <c r="D9" s="5">
        <v>5.6</v>
      </c>
      <c r="E9" s="5">
        <v>5.7</v>
      </c>
      <c r="F9" s="5">
        <v>4.8</v>
      </c>
      <c r="G9" s="5">
        <v>5.7</v>
      </c>
      <c r="H9" s="5">
        <v>5.8</v>
      </c>
      <c r="I9" s="7">
        <f>AVERAGE(D9:H9)</f>
        <v>5.5200000000000005</v>
      </c>
      <c r="J9" s="6">
        <f>STDEV(D9:H9)</f>
        <v>0.40865633483405106</v>
      </c>
      <c r="K9" s="5">
        <v>3.8</v>
      </c>
      <c r="L9" s="5">
        <v>4.7</v>
      </c>
      <c r="M9" s="5">
        <v>5.5</v>
      </c>
      <c r="N9" s="5">
        <v>3.4</v>
      </c>
      <c r="O9" s="2">
        <f>AVERAGE(K9:N9)</f>
        <v>4.3499999999999996</v>
      </c>
      <c r="P9" s="4">
        <f>STDEV(K9:N9)</f>
        <v>0.93985814532478251</v>
      </c>
    </row>
    <row r="10" spans="2:16" x14ac:dyDescent="0.2">
      <c r="B10" s="1">
        <f>C9</f>
        <v>50.758000000000003</v>
      </c>
      <c r="C10" s="5">
        <v>60.984999999999999</v>
      </c>
      <c r="D10" s="5">
        <v>5.6</v>
      </c>
      <c r="E10" s="5">
        <v>5.6</v>
      </c>
      <c r="F10" s="5">
        <v>4.5</v>
      </c>
      <c r="G10" s="5">
        <v>6</v>
      </c>
      <c r="H10" s="5">
        <v>5.5</v>
      </c>
      <c r="I10" s="7">
        <f>AVERAGE(D10:H10)</f>
        <v>5.4399999999999995</v>
      </c>
      <c r="J10" s="6">
        <f>STDEV(D10:H10)</f>
        <v>0.55946402922797456</v>
      </c>
      <c r="K10" s="5">
        <v>4.5</v>
      </c>
      <c r="L10" s="5">
        <v>4.8</v>
      </c>
      <c r="M10" s="5">
        <v>5.4</v>
      </c>
      <c r="N10" s="5">
        <v>3.4</v>
      </c>
      <c r="O10" s="2">
        <f>AVERAGE(K10:N10)</f>
        <v>4.5250000000000004</v>
      </c>
      <c r="P10" s="4">
        <f>STDEV(K10:N10)</f>
        <v>0.83815273071200802</v>
      </c>
    </row>
    <row r="11" spans="2:16" x14ac:dyDescent="0.2">
      <c r="B11" s="1">
        <f>C10</f>
        <v>60.984999999999999</v>
      </c>
      <c r="C11" s="5">
        <v>71.212000000000003</v>
      </c>
      <c r="D11" s="5">
        <v>5.9</v>
      </c>
      <c r="E11" s="5">
        <v>5.8</v>
      </c>
      <c r="F11" s="5">
        <v>4.5</v>
      </c>
      <c r="G11" s="5">
        <v>5.9</v>
      </c>
      <c r="H11" s="5">
        <v>5.2</v>
      </c>
      <c r="I11" s="7">
        <f>AVERAGE(D11:H11)</f>
        <v>5.46</v>
      </c>
      <c r="J11" s="6">
        <f>STDEV(D11:H11)</f>
        <v>0.61073725938409895</v>
      </c>
      <c r="K11" s="5">
        <v>4.2</v>
      </c>
      <c r="L11" s="5">
        <v>4.7</v>
      </c>
      <c r="M11" s="5">
        <v>4.9000000000000004</v>
      </c>
      <c r="N11" s="5">
        <v>3.3</v>
      </c>
      <c r="O11" s="2">
        <f>AVERAGE(K11:N11)</f>
        <v>4.2750000000000004</v>
      </c>
      <c r="P11" s="4">
        <f>STDEV(K11:N11)</f>
        <v>0.71355915428692229</v>
      </c>
    </row>
    <row r="12" spans="2:16" x14ac:dyDescent="0.2">
      <c r="B12" s="1">
        <f>C11</f>
        <v>71.212000000000003</v>
      </c>
      <c r="C12" s="5">
        <v>81.438999999999993</v>
      </c>
      <c r="D12" s="5">
        <v>5.8</v>
      </c>
      <c r="E12" s="5">
        <v>5.5</v>
      </c>
      <c r="F12" s="5">
        <v>5.3</v>
      </c>
      <c r="G12" s="5">
        <v>5.7</v>
      </c>
      <c r="H12" s="5">
        <v>5.9</v>
      </c>
      <c r="I12" s="7">
        <f>AVERAGE(D12:H12)</f>
        <v>5.6400000000000006</v>
      </c>
      <c r="J12" s="6">
        <f>STDEV(D12:H12)</f>
        <v>0.24083189157584606</v>
      </c>
      <c r="K12" s="5">
        <v>4.0999999999999996</v>
      </c>
      <c r="L12" s="5">
        <v>4.3</v>
      </c>
      <c r="M12" s="5">
        <v>4.8</v>
      </c>
      <c r="N12" s="5">
        <v>3.3</v>
      </c>
      <c r="O12" s="2">
        <f>AVERAGE(K12:N12)</f>
        <v>4.125</v>
      </c>
      <c r="P12" s="4">
        <f>STDEV(K12:N12)</f>
        <v>0.62383224240709401</v>
      </c>
    </row>
    <row r="13" spans="2:16" x14ac:dyDescent="0.2">
      <c r="B13" s="1">
        <f>C12</f>
        <v>81.438999999999993</v>
      </c>
      <c r="C13" s="5">
        <v>91.667000000000002</v>
      </c>
      <c r="D13" s="5">
        <v>5.5</v>
      </c>
      <c r="E13" s="5">
        <v>5.7</v>
      </c>
      <c r="F13" s="5">
        <v>5.4</v>
      </c>
      <c r="G13" s="5">
        <v>5.9</v>
      </c>
      <c r="H13" s="5">
        <v>5.7</v>
      </c>
      <c r="I13" s="7">
        <f>AVERAGE(D13:H13)</f>
        <v>5.64</v>
      </c>
      <c r="J13" s="6">
        <f>STDEV(D13:H13)</f>
        <v>0.1949358868961793</v>
      </c>
      <c r="K13" s="5">
        <v>3</v>
      </c>
      <c r="L13" s="5">
        <v>3.8</v>
      </c>
      <c r="M13" s="5">
        <v>4.7</v>
      </c>
      <c r="N13" s="5">
        <v>3.2</v>
      </c>
      <c r="O13" s="2">
        <f>AVERAGE(K13:N13)</f>
        <v>3.6749999999999998</v>
      </c>
      <c r="P13" s="4">
        <f>STDEV(K13:N13)</f>
        <v>0.76321687612368949</v>
      </c>
    </row>
    <row r="14" spans="2:16" x14ac:dyDescent="0.2">
      <c r="B14" s="1">
        <f>C13</f>
        <v>91.667000000000002</v>
      </c>
      <c r="C14" s="5">
        <v>101.89400000000001</v>
      </c>
      <c r="D14" s="5">
        <v>5.5</v>
      </c>
      <c r="E14" s="5">
        <v>5.2</v>
      </c>
      <c r="F14" s="5">
        <v>5.5</v>
      </c>
      <c r="G14" s="5">
        <v>6.3</v>
      </c>
      <c r="H14" s="5">
        <v>5.3</v>
      </c>
      <c r="I14" s="7">
        <f>AVERAGE(D14:H14)</f>
        <v>5.5600000000000005</v>
      </c>
      <c r="J14" s="6">
        <f>STDEV(D14:H14)</f>
        <v>0.43358966777357588</v>
      </c>
      <c r="K14" s="5">
        <v>4.4000000000000004</v>
      </c>
      <c r="L14" s="5">
        <v>3.2</v>
      </c>
      <c r="M14" s="5">
        <v>4.7</v>
      </c>
      <c r="N14" s="5">
        <v>3.5</v>
      </c>
      <c r="O14" s="2">
        <f>AVERAGE(K14:N14)</f>
        <v>3.95</v>
      </c>
      <c r="P14" s="4">
        <f>STDEV(K14:N14)</f>
        <v>0.71414284285428697</v>
      </c>
    </row>
    <row r="15" spans="2:16" x14ac:dyDescent="0.2">
      <c r="B15" s="1">
        <f>C14</f>
        <v>101.89400000000001</v>
      </c>
      <c r="C15" s="5">
        <v>112.121</v>
      </c>
      <c r="D15" s="5">
        <v>4.9000000000000004</v>
      </c>
      <c r="E15" s="5">
        <v>4.3</v>
      </c>
      <c r="F15" s="5">
        <v>5.3</v>
      </c>
      <c r="G15" s="5">
        <v>6.2</v>
      </c>
      <c r="H15" s="5">
        <v>4.5999999999999996</v>
      </c>
      <c r="I15" s="7">
        <f>AVERAGE(D15:H15)</f>
        <v>5.0599999999999996</v>
      </c>
      <c r="J15" s="6">
        <f>STDEV(D15:H15)</f>
        <v>0.73688533707762593</v>
      </c>
      <c r="K15" s="5">
        <v>3.7</v>
      </c>
      <c r="L15" s="5">
        <v>2.8</v>
      </c>
      <c r="M15" s="5">
        <v>4.5</v>
      </c>
      <c r="N15" s="5">
        <v>3.3</v>
      </c>
      <c r="O15" s="2">
        <f>AVERAGE(K15:N15)</f>
        <v>3.5750000000000002</v>
      </c>
      <c r="P15" s="4">
        <f>STDEV(K15:N15)</f>
        <v>0.71821538088050796</v>
      </c>
    </row>
    <row r="16" spans="2:16" x14ac:dyDescent="0.2">
      <c r="B16" s="1">
        <f>C15</f>
        <v>112.121</v>
      </c>
      <c r="C16" s="5">
        <v>122.348</v>
      </c>
      <c r="D16" s="5">
        <v>4.3</v>
      </c>
      <c r="E16" s="5">
        <v>3.1</v>
      </c>
      <c r="F16" s="5">
        <v>5.2</v>
      </c>
      <c r="G16" s="5">
        <v>5.0999999999999996</v>
      </c>
      <c r="H16" s="5">
        <v>3.5</v>
      </c>
      <c r="I16" s="7">
        <f>AVERAGE(D16:H16)</f>
        <v>4.24</v>
      </c>
      <c r="J16" s="6">
        <f>STDEV(D16:H16)</f>
        <v>0.93701654200979645</v>
      </c>
      <c r="K16" s="5">
        <v>3.5</v>
      </c>
      <c r="L16" s="5">
        <v>2.9</v>
      </c>
      <c r="M16" s="5">
        <v>4.4000000000000004</v>
      </c>
      <c r="N16" s="5">
        <v>3.6</v>
      </c>
      <c r="O16" s="2">
        <f>AVERAGE(K16:N16)</f>
        <v>3.6</v>
      </c>
      <c r="P16" s="4">
        <f>STDEV(K16:N16)</f>
        <v>0.61644140029689776</v>
      </c>
    </row>
    <row r="17" spans="2:16" x14ac:dyDescent="0.2">
      <c r="B17" s="1">
        <f>C16</f>
        <v>122.348</v>
      </c>
      <c r="C17" s="5">
        <v>132.57599999999999</v>
      </c>
      <c r="D17" s="5">
        <v>3.6</v>
      </c>
      <c r="E17" s="5">
        <v>2.7</v>
      </c>
      <c r="F17" s="5">
        <v>4.4000000000000004</v>
      </c>
      <c r="G17" s="5">
        <v>4.0999999999999996</v>
      </c>
      <c r="H17" s="5">
        <v>3.2</v>
      </c>
      <c r="I17" s="7">
        <f>AVERAGE(D17:H17)</f>
        <v>3.6</v>
      </c>
      <c r="J17" s="6">
        <f>STDEV(D17:H17)</f>
        <v>0.68190908484929269</v>
      </c>
      <c r="K17" s="5">
        <v>3.1</v>
      </c>
      <c r="L17" s="5">
        <v>3</v>
      </c>
      <c r="M17" s="5">
        <v>4.3</v>
      </c>
      <c r="N17" s="5">
        <v>3.5</v>
      </c>
      <c r="O17" s="2">
        <f>AVERAGE(K17:N17)</f>
        <v>3.4749999999999996</v>
      </c>
      <c r="P17" s="4">
        <f>STDEV(K17:N17)</f>
        <v>0.5909032633745297</v>
      </c>
    </row>
    <row r="18" spans="2:16" x14ac:dyDescent="0.2">
      <c r="B18" s="1">
        <f>C17</f>
        <v>132.57599999999999</v>
      </c>
      <c r="C18" s="5">
        <v>142.803</v>
      </c>
      <c r="D18" s="5">
        <v>3</v>
      </c>
      <c r="E18" s="5">
        <v>2.5</v>
      </c>
      <c r="F18" s="5">
        <v>3.4</v>
      </c>
      <c r="G18" s="5">
        <v>3.5</v>
      </c>
      <c r="H18" s="5">
        <v>3</v>
      </c>
      <c r="I18" s="7">
        <f>AVERAGE(D18:H18)</f>
        <v>3.08</v>
      </c>
      <c r="J18" s="6">
        <f>STDEV(D18:H18)</f>
        <v>0.396232255123179</v>
      </c>
      <c r="K18" s="5">
        <v>2.8</v>
      </c>
      <c r="L18" s="5">
        <v>2.9</v>
      </c>
      <c r="M18" s="5">
        <v>4.3</v>
      </c>
      <c r="N18" s="5">
        <v>3.3</v>
      </c>
      <c r="O18" s="2">
        <f>AVERAGE(K18:N18)</f>
        <v>3.3250000000000002</v>
      </c>
      <c r="P18" s="4">
        <f>STDEV(K18:N18)</f>
        <v>0.68495741960114853</v>
      </c>
    </row>
    <row r="19" spans="2:16" x14ac:dyDescent="0.2">
      <c r="B19" s="1">
        <f>C18</f>
        <v>142.803</v>
      </c>
      <c r="C19" s="5">
        <v>153.03</v>
      </c>
      <c r="D19" s="5">
        <v>2.5</v>
      </c>
      <c r="E19" s="5">
        <v>2.2999999999999998</v>
      </c>
      <c r="F19" s="5">
        <v>3.2</v>
      </c>
      <c r="G19" s="5">
        <v>3.1</v>
      </c>
      <c r="H19" s="5">
        <v>3</v>
      </c>
      <c r="I19" s="7">
        <f>AVERAGE(D19:H19)</f>
        <v>2.82</v>
      </c>
      <c r="J19" s="6">
        <f>STDEV(D19:H19)</f>
        <v>0.396232255123179</v>
      </c>
      <c r="K19" s="5">
        <v>3.1</v>
      </c>
      <c r="L19" s="5">
        <v>2.9</v>
      </c>
      <c r="M19" s="5">
        <v>4.5</v>
      </c>
      <c r="N19" s="5">
        <v>3.3</v>
      </c>
      <c r="O19" s="2">
        <f>AVERAGE(K19:N19)</f>
        <v>3.45</v>
      </c>
      <c r="P19" s="4">
        <f>STDEV(K19:N19)</f>
        <v>0.71879528842826013</v>
      </c>
    </row>
    <row r="20" spans="2:16" x14ac:dyDescent="0.2">
      <c r="B20" s="1">
        <f>C19</f>
        <v>153.03</v>
      </c>
      <c r="C20" s="5">
        <v>163.25800000000001</v>
      </c>
      <c r="D20" s="5">
        <v>2.2999999999999998</v>
      </c>
      <c r="E20" s="5">
        <v>2.4</v>
      </c>
      <c r="F20" s="5">
        <v>3.2</v>
      </c>
      <c r="G20" s="5">
        <v>2.8</v>
      </c>
      <c r="H20" s="5">
        <v>2.9</v>
      </c>
      <c r="I20" s="7">
        <f>AVERAGE(D20:H20)</f>
        <v>2.7199999999999998</v>
      </c>
      <c r="J20" s="6">
        <f>STDEV(D20:H20)</f>
        <v>0.37013511046643555</v>
      </c>
      <c r="K20" s="5">
        <v>3.9</v>
      </c>
      <c r="L20" s="5">
        <v>2.9</v>
      </c>
      <c r="M20" s="5">
        <v>4.5</v>
      </c>
      <c r="N20" s="5">
        <v>3.2</v>
      </c>
      <c r="O20" s="2">
        <f>AVERAGE(K20:N20)</f>
        <v>3.625</v>
      </c>
      <c r="P20" s="4">
        <f>STDEV(K20:N20)</f>
        <v>0.71821538088050796</v>
      </c>
    </row>
    <row r="21" spans="2:16" x14ac:dyDescent="0.2">
      <c r="B21" s="1">
        <f>C20</f>
        <v>163.25800000000001</v>
      </c>
      <c r="C21" s="5">
        <v>173.48500000000001</v>
      </c>
      <c r="D21" s="5">
        <v>2.1</v>
      </c>
      <c r="E21" s="5">
        <v>2.1</v>
      </c>
      <c r="F21" s="5">
        <v>2.8</v>
      </c>
      <c r="G21" s="5">
        <v>2.6</v>
      </c>
      <c r="H21" s="5">
        <v>2.8</v>
      </c>
      <c r="I21" s="7">
        <f>AVERAGE(D21:H21)</f>
        <v>2.4799999999999995</v>
      </c>
      <c r="J21" s="6">
        <f>STDEV(D21:H21)</f>
        <v>0.35637059362411266</v>
      </c>
      <c r="K21" s="5">
        <v>4</v>
      </c>
      <c r="L21" s="5">
        <v>3.5</v>
      </c>
      <c r="M21" s="5">
        <v>4.0999999999999996</v>
      </c>
      <c r="N21" s="5">
        <v>3.1</v>
      </c>
      <c r="O21" s="2">
        <f>AVERAGE(K21:N21)</f>
        <v>3.6749999999999998</v>
      </c>
      <c r="P21" s="4">
        <f>STDEV(K21:N21)</f>
        <v>0.46457866215888133</v>
      </c>
    </row>
    <row r="22" spans="2:16" x14ac:dyDescent="0.2">
      <c r="B22" s="1">
        <f>C21</f>
        <v>173.48500000000001</v>
      </c>
      <c r="C22" s="5">
        <v>183.71199999999999</v>
      </c>
      <c r="D22" s="5">
        <v>2.1</v>
      </c>
      <c r="E22" s="5">
        <v>1.9</v>
      </c>
      <c r="F22" s="5">
        <v>2.7</v>
      </c>
      <c r="G22" s="5">
        <v>2.4</v>
      </c>
      <c r="H22" s="5">
        <v>2.9</v>
      </c>
      <c r="I22" s="7">
        <f>AVERAGE(D22:H22)</f>
        <v>2.4</v>
      </c>
      <c r="J22" s="6">
        <f>STDEV(D22:H22)</f>
        <v>0.41231056256176596</v>
      </c>
      <c r="K22" s="5">
        <v>3.5</v>
      </c>
      <c r="L22" s="5">
        <v>3.3</v>
      </c>
      <c r="M22" s="5">
        <v>3.6</v>
      </c>
      <c r="N22" s="5">
        <v>3.3</v>
      </c>
      <c r="O22" s="2">
        <f>AVERAGE(K22:N22)</f>
        <v>3.4249999999999998</v>
      </c>
      <c r="P22" s="4">
        <f>STDEV(K22:N22)</f>
        <v>0.15000000000000013</v>
      </c>
    </row>
    <row r="23" spans="2:16" x14ac:dyDescent="0.2">
      <c r="B23" s="1">
        <f>C22</f>
        <v>183.71199999999999</v>
      </c>
      <c r="C23" s="5">
        <v>193.93899999999999</v>
      </c>
      <c r="D23" s="5">
        <v>1.9</v>
      </c>
      <c r="E23" s="5">
        <v>1.7</v>
      </c>
      <c r="F23" s="5">
        <v>2.6</v>
      </c>
      <c r="G23" s="5">
        <v>2.2000000000000002</v>
      </c>
      <c r="H23" s="5">
        <v>3</v>
      </c>
      <c r="I23" s="7">
        <f>AVERAGE(D23:H23)</f>
        <v>2.2799999999999998</v>
      </c>
      <c r="J23" s="6">
        <f>STDEV(D23:H23)</f>
        <v>0.52630789467763162</v>
      </c>
      <c r="K23" s="5">
        <v>3.4</v>
      </c>
      <c r="L23" s="5">
        <v>3.8</v>
      </c>
      <c r="M23" s="5">
        <v>3.5</v>
      </c>
      <c r="N23" s="5">
        <v>3.5</v>
      </c>
      <c r="O23" s="2">
        <f>AVERAGE(K23:N23)</f>
        <v>3.55</v>
      </c>
      <c r="P23" s="4">
        <f>STDEV(K23:N23)</f>
        <v>0.17320508075688767</v>
      </c>
    </row>
    <row r="24" spans="2:16" x14ac:dyDescent="0.2">
      <c r="B24" s="1">
        <f>C23</f>
        <v>193.93899999999999</v>
      </c>
      <c r="C24" s="5">
        <v>204.167</v>
      </c>
      <c r="D24" s="5">
        <v>1.8</v>
      </c>
      <c r="E24" s="5">
        <v>1.6</v>
      </c>
      <c r="F24" s="5">
        <v>2.8</v>
      </c>
      <c r="G24" s="5">
        <v>2.2000000000000002</v>
      </c>
      <c r="H24" s="5">
        <v>2.5</v>
      </c>
      <c r="I24" s="7">
        <f>AVERAGE(D24:H24)</f>
        <v>2.1800000000000002</v>
      </c>
      <c r="J24" s="6">
        <f>STDEV(D24:H24)</f>
        <v>0.49193495504995371</v>
      </c>
      <c r="K24" s="5">
        <v>3.7</v>
      </c>
      <c r="L24" s="5">
        <v>3.2</v>
      </c>
      <c r="M24" s="5">
        <v>3.5</v>
      </c>
      <c r="N24" s="5">
        <v>3.4</v>
      </c>
      <c r="O24" s="2">
        <f>AVERAGE(K24:N24)</f>
        <v>3.45</v>
      </c>
      <c r="P24" s="4">
        <f>STDEV(K24:N24)</f>
        <v>0.20816659994661327</v>
      </c>
    </row>
    <row r="25" spans="2:16" x14ac:dyDescent="0.2">
      <c r="B25" s="1">
        <f>C24</f>
        <v>204.167</v>
      </c>
      <c r="C25" s="5">
        <v>214.39400000000001</v>
      </c>
      <c r="D25" s="5">
        <v>1.7</v>
      </c>
      <c r="E25" s="5">
        <v>1.8</v>
      </c>
      <c r="F25" s="5">
        <v>2.4</v>
      </c>
      <c r="G25" s="5">
        <v>2.1</v>
      </c>
      <c r="H25" s="5">
        <v>2.8</v>
      </c>
      <c r="I25" s="7">
        <f>AVERAGE(D25:H25)</f>
        <v>2.16</v>
      </c>
      <c r="J25" s="6">
        <f>STDEV(D25:H25)</f>
        <v>0.45055521304275176</v>
      </c>
      <c r="K25" s="5">
        <v>3.2</v>
      </c>
      <c r="L25" s="5">
        <v>3.4</v>
      </c>
      <c r="M25" s="5">
        <v>3.2</v>
      </c>
      <c r="N25" s="5">
        <v>2.7</v>
      </c>
      <c r="O25" s="2">
        <f>AVERAGE(K25:N25)</f>
        <v>3.125</v>
      </c>
      <c r="P25" s="4">
        <f>STDEV(K25:N25)</f>
        <v>0.29860788111948189</v>
      </c>
    </row>
    <row r="26" spans="2:16" x14ac:dyDescent="0.2">
      <c r="B26" s="1">
        <f>C25</f>
        <v>214.39400000000001</v>
      </c>
      <c r="C26" s="5">
        <v>224.62100000000001</v>
      </c>
      <c r="D26" s="5">
        <v>1.5</v>
      </c>
      <c r="E26" s="5">
        <v>1.6</v>
      </c>
      <c r="F26" s="5">
        <v>2.5</v>
      </c>
      <c r="G26" s="5">
        <v>1.8</v>
      </c>
      <c r="H26" s="5">
        <v>3</v>
      </c>
      <c r="I26" s="7">
        <f>AVERAGE(D26:H26)</f>
        <v>2.0799999999999996</v>
      </c>
      <c r="J26" s="6">
        <f>STDEV(D26:H26)</f>
        <v>0.64575537163851882</v>
      </c>
      <c r="K26" s="5">
        <v>3.2</v>
      </c>
      <c r="L26" s="5">
        <v>3.1</v>
      </c>
      <c r="M26" s="5">
        <v>3.3</v>
      </c>
      <c r="N26" s="5">
        <v>3.1</v>
      </c>
      <c r="O26" s="2">
        <f>AVERAGE(K26:N26)</f>
        <v>3.1750000000000003</v>
      </c>
      <c r="P26" s="4">
        <f>STDEV(K26:N26)</f>
        <v>9.5742710775633705E-2</v>
      </c>
    </row>
    <row r="27" spans="2:16" x14ac:dyDescent="0.2">
      <c r="B27" s="1">
        <f>C26</f>
        <v>224.62100000000001</v>
      </c>
      <c r="C27" s="5">
        <v>234.84800000000001</v>
      </c>
      <c r="D27" s="5">
        <v>1.4</v>
      </c>
      <c r="E27" s="5">
        <v>1.6</v>
      </c>
      <c r="F27" s="5">
        <v>2.4</v>
      </c>
      <c r="G27" s="5">
        <v>1.4</v>
      </c>
      <c r="H27" s="5">
        <v>2.9</v>
      </c>
      <c r="I27" s="7">
        <f>AVERAGE(D27:H27)</f>
        <v>1.9400000000000002</v>
      </c>
      <c r="J27" s="6">
        <f>STDEV(D27:H27)</f>
        <v>0.67675697262754408</v>
      </c>
      <c r="K27" s="5">
        <v>3</v>
      </c>
      <c r="L27" s="5">
        <v>3.4</v>
      </c>
      <c r="M27" s="5">
        <v>3.2</v>
      </c>
      <c r="N27" s="5">
        <v>3.4</v>
      </c>
      <c r="O27" s="2">
        <f>AVERAGE(K27:N27)</f>
        <v>3.2500000000000004</v>
      </c>
      <c r="P27" s="4">
        <f>STDEV(K27:N27)</f>
        <v>0.19148542155126758</v>
      </c>
    </row>
    <row r="28" spans="2:16" x14ac:dyDescent="0.2">
      <c r="B28" s="1">
        <f>C27</f>
        <v>234.84800000000001</v>
      </c>
      <c r="C28" s="5">
        <v>245.07599999999999</v>
      </c>
      <c r="D28" s="5">
        <v>1.5</v>
      </c>
      <c r="E28" s="5">
        <v>1.6</v>
      </c>
      <c r="F28" s="5">
        <v>2.2999999999999998</v>
      </c>
      <c r="G28" s="5">
        <v>1.3</v>
      </c>
      <c r="H28" s="5">
        <v>2.5</v>
      </c>
      <c r="I28" s="7">
        <f>AVERAGE(D28:H28)</f>
        <v>1.8399999999999999</v>
      </c>
      <c r="J28" s="6">
        <f>STDEV(D28:H28)</f>
        <v>0.52725705305856319</v>
      </c>
      <c r="K28" s="5">
        <v>2.5</v>
      </c>
      <c r="L28" s="5">
        <v>3.4</v>
      </c>
      <c r="M28" s="5">
        <v>2.7</v>
      </c>
      <c r="N28" s="5">
        <v>3.3</v>
      </c>
      <c r="O28" s="2">
        <f>AVERAGE(K28:N28)</f>
        <v>2.9750000000000005</v>
      </c>
      <c r="P28" s="4">
        <f>STDEV(K28:N28)</f>
        <v>0.44253060157838858</v>
      </c>
    </row>
    <row r="29" spans="2:16" x14ac:dyDescent="0.2">
      <c r="B29" s="1">
        <f>C28</f>
        <v>245.07599999999999</v>
      </c>
      <c r="C29" s="5">
        <v>255.303</v>
      </c>
      <c r="D29" s="5">
        <v>1.6</v>
      </c>
      <c r="E29" s="5">
        <v>1.6</v>
      </c>
      <c r="F29" s="5">
        <v>2.1</v>
      </c>
      <c r="G29" s="5">
        <v>0</v>
      </c>
      <c r="H29" s="5">
        <v>2.1</v>
      </c>
      <c r="I29" s="7">
        <f>AVERAGE(D29:H29)</f>
        <v>1.48</v>
      </c>
      <c r="J29" s="6">
        <f>STDEV(D29:H29)</f>
        <v>0.86429161745327598</v>
      </c>
      <c r="K29" s="5">
        <v>2.2000000000000002</v>
      </c>
      <c r="L29" s="5">
        <v>3.4</v>
      </c>
      <c r="M29" s="5">
        <v>2.1</v>
      </c>
      <c r="N29" s="5">
        <v>3.2</v>
      </c>
      <c r="O29" s="2">
        <f>AVERAGE(K29:N29)</f>
        <v>2.7249999999999996</v>
      </c>
      <c r="P29" s="4">
        <f>STDEV(K29:N29)</f>
        <v>0.67019897542943851</v>
      </c>
    </row>
    <row r="30" spans="2:16" x14ac:dyDescent="0.2">
      <c r="B30" s="1">
        <f>C29</f>
        <v>255.303</v>
      </c>
      <c r="C30" s="5">
        <v>265.52999999999997</v>
      </c>
      <c r="D30" s="5">
        <v>1.5</v>
      </c>
      <c r="E30" s="5">
        <v>1.5</v>
      </c>
      <c r="F30" s="5">
        <v>1.4</v>
      </c>
      <c r="G30" s="5">
        <v>0</v>
      </c>
      <c r="H30" s="5">
        <v>2</v>
      </c>
      <c r="I30" s="7">
        <f>AVERAGE(D30:H30)</f>
        <v>1.28</v>
      </c>
      <c r="J30" s="6">
        <f>STDEV(D30:H30)</f>
        <v>0.75299402388066783</v>
      </c>
      <c r="K30" s="5">
        <v>2.2000000000000002</v>
      </c>
      <c r="L30" s="5">
        <v>2.6</v>
      </c>
      <c r="M30" s="5">
        <v>1.7</v>
      </c>
      <c r="N30" s="5">
        <v>3.4</v>
      </c>
      <c r="O30" s="2">
        <f>AVERAGE(K30:N30)</f>
        <v>2.4750000000000001</v>
      </c>
      <c r="P30" s="4">
        <f>STDEV(K30:N30)</f>
        <v>0.71821538088050796</v>
      </c>
    </row>
  </sheetData>
  <mergeCells count="4">
    <mergeCell ref="D1:O1"/>
    <mergeCell ref="D2:I2"/>
    <mergeCell ref="K2:O2"/>
    <mergeCell ref="P2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FCAC5-FAD7-404A-8A42-3176667A84D0}">
  <dimension ref="B1:K31"/>
  <sheetViews>
    <sheetView workbookViewId="0">
      <selection activeCell="O15" sqref="O15"/>
    </sheetView>
  </sheetViews>
  <sheetFormatPr baseColWidth="10" defaultColWidth="8.83203125" defaultRowHeight="15" x14ac:dyDescent="0.2"/>
  <cols>
    <col min="1" max="3" width="8.83203125" style="1"/>
    <col min="4" max="5" width="8.83203125" style="17"/>
    <col min="6" max="7" width="8.83203125" style="18"/>
    <col min="8" max="9" width="8.83203125" style="17"/>
    <col min="10" max="10" width="8.83203125" style="16"/>
    <col min="11" max="11" width="8.83203125" style="15"/>
    <col min="12" max="16384" width="8.83203125" style="1"/>
  </cols>
  <sheetData>
    <row r="1" spans="2:11" x14ac:dyDescent="0.2">
      <c r="D1" s="1"/>
      <c r="E1" s="1"/>
      <c r="F1" s="32"/>
      <c r="G1" s="32"/>
      <c r="H1" s="1"/>
      <c r="I1" s="1"/>
      <c r="J1" s="15"/>
    </row>
    <row r="2" spans="2:11" x14ac:dyDescent="0.2">
      <c r="D2" s="1"/>
      <c r="E2" s="1"/>
      <c r="F2" s="32"/>
      <c r="G2" s="32"/>
      <c r="H2" s="1"/>
      <c r="I2" s="1"/>
      <c r="J2" s="15"/>
    </row>
    <row r="3" spans="2:11" ht="14.5" customHeight="1" x14ac:dyDescent="0.2">
      <c r="B3" s="10" t="s">
        <v>14</v>
      </c>
      <c r="C3" s="10" t="s">
        <v>13</v>
      </c>
      <c r="D3" s="31" t="s">
        <v>17</v>
      </c>
      <c r="E3" s="31"/>
      <c r="F3" s="31"/>
      <c r="G3" s="30"/>
      <c r="H3" s="29" t="s">
        <v>23</v>
      </c>
      <c r="I3" s="29"/>
      <c r="J3" s="29"/>
    </row>
    <row r="4" spans="2:11" ht="32" x14ac:dyDescent="0.2">
      <c r="B4" s="11" t="s">
        <v>1</v>
      </c>
      <c r="C4" s="10" t="s">
        <v>0</v>
      </c>
      <c r="D4" s="10" t="s">
        <v>22</v>
      </c>
      <c r="E4" s="10" t="s">
        <v>21</v>
      </c>
      <c r="F4" s="28" t="s">
        <v>2</v>
      </c>
      <c r="G4" s="28" t="s">
        <v>15</v>
      </c>
      <c r="H4" s="10" t="s">
        <v>20</v>
      </c>
      <c r="I4" s="10" t="s">
        <v>19</v>
      </c>
      <c r="J4" s="27" t="s">
        <v>2</v>
      </c>
      <c r="K4" s="15" t="s">
        <v>15</v>
      </c>
    </row>
    <row r="5" spans="2:11" ht="16" x14ac:dyDescent="0.2">
      <c r="B5" s="11">
        <v>0</v>
      </c>
      <c r="C5" s="1">
        <v>9.8480000000000008</v>
      </c>
      <c r="D5" s="26">
        <v>2.5531058086419301E-2</v>
      </c>
      <c r="E5" s="26">
        <v>8.2355570137546477E-3</v>
      </c>
      <c r="F5" s="24">
        <f>AVERAGE(D5:E5)</f>
        <v>1.6883307550086976E-2</v>
      </c>
      <c r="G5" s="24">
        <f>AVEDEV(D5:E5)</f>
        <v>8.6477505363323267E-3</v>
      </c>
      <c r="H5" s="25">
        <v>2.2831475554696747E-2</v>
      </c>
      <c r="I5" s="25">
        <v>7.6229146652632591E-3</v>
      </c>
      <c r="J5" s="22">
        <f>AVERAGE(H5:I5)</f>
        <v>1.5227195109980003E-2</v>
      </c>
      <c r="K5" s="22">
        <f>STDEV(H5:I5)</f>
        <v>1.075407653700693E-2</v>
      </c>
    </row>
    <row r="6" spans="2:11" ht="16" x14ac:dyDescent="0.2">
      <c r="B6" s="1">
        <f>C5</f>
        <v>9.8480000000000008</v>
      </c>
      <c r="C6" s="1">
        <v>20.076000000000001</v>
      </c>
      <c r="D6" s="23">
        <v>2.7947448060543181E-2</v>
      </c>
      <c r="E6" s="23">
        <v>2.4388994814818488E-2</v>
      </c>
      <c r="F6" s="24">
        <f>AVERAGE(D6:E6)</f>
        <v>2.6168221437680834E-2</v>
      </c>
      <c r="G6" s="24">
        <f>AVEDEV(D6:E6)</f>
        <v>1.7792266228623468E-3</v>
      </c>
      <c r="H6" s="23">
        <v>2.4022626223022089E-2</v>
      </c>
      <c r="I6" s="23">
        <v>3.1792417051218047E-2</v>
      </c>
      <c r="J6" s="22">
        <f>AVERAGE(H6:I6)</f>
        <v>2.790752163712007E-2</v>
      </c>
      <c r="K6" s="22">
        <f>STDEV(H6:I6)</f>
        <v>5.4940717830183877E-3</v>
      </c>
    </row>
    <row r="7" spans="2:11" ht="16" x14ac:dyDescent="0.2">
      <c r="B7" s="1">
        <f>C6</f>
        <v>20.076000000000001</v>
      </c>
      <c r="C7" s="1">
        <v>30.303000000000001</v>
      </c>
      <c r="D7" s="23">
        <v>3.1427274156261106E-2</v>
      </c>
      <c r="E7" s="23">
        <v>2.6451230667328976E-2</v>
      </c>
      <c r="F7" s="24">
        <f>AVERAGE(D7:E7)</f>
        <v>2.8939252411795041E-2</v>
      </c>
      <c r="G7" s="24">
        <f>AVEDEV(D7:E7)</f>
        <v>2.4880217444660652E-3</v>
      </c>
      <c r="H7" s="23">
        <v>2.5045383524554508E-2</v>
      </c>
      <c r="I7" s="23">
        <v>2.9308239801424923E-2</v>
      </c>
      <c r="J7" s="22">
        <f>AVERAGE(H7:I7)</f>
        <v>2.7176811662989714E-2</v>
      </c>
      <c r="K7" s="22">
        <f>STDEV(H7:I7)</f>
        <v>3.0142945805987091E-3</v>
      </c>
    </row>
    <row r="8" spans="2:11" ht="16" x14ac:dyDescent="0.2">
      <c r="B8" s="1">
        <f>C7</f>
        <v>30.303000000000001</v>
      </c>
      <c r="C8" s="1">
        <v>50.758000000000003</v>
      </c>
      <c r="D8" s="23">
        <v>3.7061439982586285E-2</v>
      </c>
      <c r="E8" s="23">
        <v>2.9226623506829037E-2</v>
      </c>
      <c r="F8" s="24">
        <f>AVERAGE(D8:E8)</f>
        <v>3.3144031744707661E-2</v>
      </c>
      <c r="G8" s="24">
        <f>AVEDEV(D8:E8)</f>
        <v>3.9174082378786237E-3</v>
      </c>
      <c r="H8" s="23">
        <v>3.1660941462863669E-2</v>
      </c>
      <c r="I8" s="23">
        <v>3.3816726583117039E-2</v>
      </c>
      <c r="J8" s="22">
        <f>AVERAGE(H8:I8)</f>
        <v>3.2738834022990354E-2</v>
      </c>
      <c r="K8" s="22">
        <f>STDEV(H8:I8)</f>
        <v>1.5243702773122148E-3</v>
      </c>
    </row>
    <row r="9" spans="2:11" ht="16" x14ac:dyDescent="0.2">
      <c r="B9" s="1">
        <f>C8</f>
        <v>50.758000000000003</v>
      </c>
      <c r="C9" s="1">
        <v>60.984999999999999</v>
      </c>
      <c r="D9" s="23">
        <v>4.1583069146316667E-2</v>
      </c>
      <c r="E9" s="23">
        <v>3.4062304331511209E-2</v>
      </c>
      <c r="F9" s="24">
        <f>AVERAGE(D9:E9)</f>
        <v>3.7822686738913938E-2</v>
      </c>
      <c r="G9" s="24">
        <f>AVEDEV(D9:E9)</f>
        <v>3.7603824074027292E-3</v>
      </c>
      <c r="H9" s="23">
        <v>3.9368661247727858E-2</v>
      </c>
      <c r="I9" s="23">
        <v>3.2587046217926741E-2</v>
      </c>
      <c r="J9" s="22">
        <f>AVERAGE(H9:I9)</f>
        <v>3.5977853732827303E-2</v>
      </c>
      <c r="K9" s="22">
        <f>STDEV(H9:I9)</f>
        <v>4.795325974968981E-3</v>
      </c>
    </row>
    <row r="10" spans="2:11" ht="16" x14ac:dyDescent="0.2">
      <c r="B10" s="1">
        <f>C9</f>
        <v>60.984999999999999</v>
      </c>
      <c r="C10" s="1">
        <v>71.212000000000003</v>
      </c>
      <c r="D10" s="23">
        <v>4.0107567219236334E-2</v>
      </c>
      <c r="E10" s="23">
        <v>3.2659337912582839E-2</v>
      </c>
      <c r="F10" s="24">
        <f>AVERAGE(D10:E10)</f>
        <v>3.6383452565909587E-2</v>
      </c>
      <c r="G10" s="24">
        <f>AVEDEV(D10:E10)</f>
        <v>3.7241146533267475E-3</v>
      </c>
      <c r="H10" s="23">
        <v>3.6429083258720775E-2</v>
      </c>
      <c r="I10" s="23">
        <v>2.9907885793392514E-2</v>
      </c>
      <c r="J10" s="22">
        <f>AVERAGE(H10:I10)</f>
        <v>3.3168484526056641E-2</v>
      </c>
      <c r="K10" s="22">
        <f>STDEV(H10:I10)</f>
        <v>4.6111829491901389E-3</v>
      </c>
    </row>
    <row r="11" spans="2:11" ht="16" x14ac:dyDescent="0.2">
      <c r="B11" s="1">
        <f>C10</f>
        <v>71.212000000000003</v>
      </c>
      <c r="C11" s="1">
        <v>81.438999999999993</v>
      </c>
      <c r="D11" s="23">
        <v>4.0607238689284272E-2</v>
      </c>
      <c r="E11" s="23">
        <v>3.5319011321042093E-2</v>
      </c>
      <c r="F11" s="24">
        <f>AVERAGE(D11:E11)</f>
        <v>3.7963125005163183E-2</v>
      </c>
      <c r="G11" s="24">
        <f>AVEDEV(D11:E11)</f>
        <v>2.6441136841210897E-3</v>
      </c>
      <c r="H11" s="23">
        <v>3.2353883110510871E-2</v>
      </c>
      <c r="I11" s="23">
        <v>3.2460063844065974E-2</v>
      </c>
      <c r="J11" s="22">
        <f>AVERAGE(H11:I11)</f>
        <v>3.2406973477288423E-2</v>
      </c>
      <c r="K11" s="22">
        <f>STDEV(H11:I11)</f>
        <v>7.508111672817527E-5</v>
      </c>
    </row>
    <row r="12" spans="2:11" ht="16" x14ac:dyDescent="0.2">
      <c r="B12" s="1">
        <f>C11</f>
        <v>81.438999999999993</v>
      </c>
      <c r="C12" s="1">
        <v>91.667000000000002</v>
      </c>
      <c r="D12" s="23">
        <v>3.9830203370035636E-2</v>
      </c>
      <c r="E12" s="23">
        <v>3.5941750496190798E-2</v>
      </c>
      <c r="F12" s="24">
        <f>AVERAGE(D12:E12)</f>
        <v>3.7885976933113213E-2</v>
      </c>
      <c r="G12" s="24">
        <f>AVEDEV(D12:E12)</f>
        <v>1.9442264369224187E-3</v>
      </c>
      <c r="H12" s="23">
        <v>3.5449395136765802E-2</v>
      </c>
      <c r="I12" s="23">
        <v>3.1105158659544128E-2</v>
      </c>
      <c r="J12" s="22">
        <f>AVERAGE(H12:I12)</f>
        <v>3.3277276898154962E-2</v>
      </c>
      <c r="K12" s="22">
        <f>STDEV(H12:I12)</f>
        <v>3.0718390721214037E-3</v>
      </c>
    </row>
    <row r="13" spans="2:11" ht="16" x14ac:dyDescent="0.2">
      <c r="B13" s="1">
        <f>C12</f>
        <v>91.667000000000002</v>
      </c>
      <c r="C13" s="1">
        <v>101.89400000000001</v>
      </c>
      <c r="D13" s="23">
        <v>4.8238824366453784E-2</v>
      </c>
      <c r="E13" s="23">
        <v>3.6747934156565E-2</v>
      </c>
      <c r="F13" s="24">
        <f>AVERAGE(D13:E13)</f>
        <v>4.2493379261509395E-2</v>
      </c>
      <c r="G13" s="24">
        <f>AVEDEV(D13:E13)</f>
        <v>5.7454451049443918E-3</v>
      </c>
      <c r="H13" s="23">
        <v>3.2818986264876018E-2</v>
      </c>
      <c r="I13" s="23">
        <v>3.4155228950993786E-2</v>
      </c>
      <c r="J13" s="22">
        <f>AVERAGE(H13:I13)</f>
        <v>3.3487107607934899E-2</v>
      </c>
      <c r="K13" s="22">
        <f>STDEV(H13:I13)</f>
        <v>9.4486626466480119E-4</v>
      </c>
    </row>
    <row r="14" spans="2:11" ht="16" x14ac:dyDescent="0.2">
      <c r="B14" s="1">
        <f>C13</f>
        <v>101.89400000000001</v>
      </c>
      <c r="C14" s="1">
        <v>112.121</v>
      </c>
      <c r="D14" s="23">
        <v>6.2043394393930577E-2</v>
      </c>
      <c r="E14" s="23">
        <v>3.1497756253070344E-2</v>
      </c>
      <c r="F14" s="24">
        <f>AVERAGE(D14:E14)</f>
        <v>4.6770575323500457E-2</v>
      </c>
      <c r="G14" s="24">
        <f>AVEDEV(D14:E14)</f>
        <v>1.5272819070430117E-2</v>
      </c>
      <c r="H14" s="23">
        <v>3.3658639004134704E-2</v>
      </c>
      <c r="I14" s="23">
        <v>3.0987579390589669E-2</v>
      </c>
      <c r="J14" s="22">
        <f>AVERAGE(H14:I14)</f>
        <v>3.2323109197362185E-2</v>
      </c>
      <c r="K14" s="22">
        <f>STDEV(H14:I14)</f>
        <v>1.8887243656912126E-3</v>
      </c>
    </row>
    <row r="15" spans="2:11" ht="16" x14ac:dyDescent="0.2">
      <c r="B15" s="1">
        <f>C14</f>
        <v>112.121</v>
      </c>
      <c r="C15" s="1">
        <v>122.348</v>
      </c>
      <c r="D15" s="23">
        <v>6.6217222115105639E-2</v>
      </c>
      <c r="E15" s="23">
        <v>3.2289740931455785E-2</v>
      </c>
      <c r="F15" s="24">
        <f>AVERAGE(D15:E15)</f>
        <v>4.9253481523280712E-2</v>
      </c>
      <c r="G15" s="24">
        <f>AVEDEV(D15:E15)</f>
        <v>1.6963740591824927E-2</v>
      </c>
      <c r="H15" s="23">
        <v>3.1631376813706362E-2</v>
      </c>
      <c r="I15" s="23">
        <v>2.9442143251900726E-2</v>
      </c>
      <c r="J15" s="22">
        <f>AVERAGE(H15:I15)</f>
        <v>3.0536760032803544E-2</v>
      </c>
      <c r="K15" s="22">
        <f>STDEV(H15:I15)</f>
        <v>1.5480218971539435E-3</v>
      </c>
    </row>
    <row r="16" spans="2:11" ht="16" x14ac:dyDescent="0.2">
      <c r="B16" s="1">
        <f>C15</f>
        <v>122.348</v>
      </c>
      <c r="C16" s="1">
        <v>132.57599999999999</v>
      </c>
      <c r="D16" s="23">
        <v>5.8782395229924463E-2</v>
      </c>
      <c r="E16" s="23">
        <v>3.8538970279332896E-2</v>
      </c>
      <c r="F16" s="24">
        <f>AVERAGE(D16:E16)</f>
        <v>4.8660682754628676E-2</v>
      </c>
      <c r="G16" s="24">
        <f>AVEDEV(D16:E16)</f>
        <v>1.0121712475295783E-2</v>
      </c>
      <c r="H16" s="23">
        <v>3.5749776983161355E-2</v>
      </c>
      <c r="I16" s="23">
        <v>2.8315684402926214E-2</v>
      </c>
      <c r="J16" s="22">
        <f>AVERAGE(H16:I16)</f>
        <v>3.2032730693043784E-2</v>
      </c>
      <c r="K16" s="22">
        <f>STDEV(H16:I16)</f>
        <v>5.2566972754528665E-3</v>
      </c>
    </row>
    <row r="17" spans="2:11" ht="16" x14ac:dyDescent="0.2">
      <c r="B17" s="1">
        <f>C16</f>
        <v>132.57599999999999</v>
      </c>
      <c r="C17" s="1">
        <v>142.803</v>
      </c>
      <c r="D17" s="23">
        <v>5.1214881336573967E-2</v>
      </c>
      <c r="E17" s="23">
        <v>4.3664364868608585E-2</v>
      </c>
      <c r="F17" s="24">
        <f>AVERAGE(D17:E17)</f>
        <v>4.7439623102591276E-2</v>
      </c>
      <c r="G17" s="24">
        <f>AVEDEV(D17:E17)</f>
        <v>3.7752582339826909E-3</v>
      </c>
      <c r="H17" s="23">
        <v>3.5888815742091344E-2</v>
      </c>
      <c r="I17" s="23">
        <v>3.2466141896667008E-2</v>
      </c>
      <c r="J17" s="22">
        <f>AVERAGE(H17:I17)</f>
        <v>3.4177478819379173E-2</v>
      </c>
      <c r="K17" s="22">
        <f>STDEV(H17:I17)</f>
        <v>2.4201958858893848E-3</v>
      </c>
    </row>
    <row r="18" spans="2:11" ht="16" x14ac:dyDescent="0.2">
      <c r="B18" s="1">
        <f>C17</f>
        <v>142.803</v>
      </c>
      <c r="C18" s="1">
        <v>153.03</v>
      </c>
      <c r="D18" s="23">
        <v>4.4305510124769854E-2</v>
      </c>
      <c r="E18" s="23">
        <v>4.4847941110637272E-2</v>
      </c>
      <c r="F18" s="24">
        <f>AVERAGE(D18:E18)</f>
        <v>4.4576725617703566E-2</v>
      </c>
      <c r="G18" s="24">
        <f>AVEDEV(D18:E18)</f>
        <v>2.7121549293370947E-4</v>
      </c>
      <c r="H18" s="23">
        <v>3.253902963795946E-2</v>
      </c>
      <c r="I18" s="23">
        <v>4.0232246589508754E-2</v>
      </c>
      <c r="J18" s="22">
        <f>AVERAGE(H18:I18)</f>
        <v>3.6385638113734103E-2</v>
      </c>
      <c r="K18" s="22">
        <f>STDEV(H18:I18)</f>
        <v>5.4399258755798048E-3</v>
      </c>
    </row>
    <row r="19" spans="2:11" ht="16" x14ac:dyDescent="0.2">
      <c r="B19" s="1">
        <f>C18</f>
        <v>153.03</v>
      </c>
      <c r="C19" s="1">
        <v>163.25800000000001</v>
      </c>
      <c r="D19" s="23">
        <v>3.8502866105681828E-2</v>
      </c>
      <c r="E19" s="23">
        <v>4.1822118219005465E-2</v>
      </c>
      <c r="F19" s="24">
        <f>AVERAGE(D19:E19)</f>
        <v>4.0162492162343646E-2</v>
      </c>
      <c r="G19" s="24">
        <f>AVEDEV(D19:E19)</f>
        <v>1.6596260566618184E-3</v>
      </c>
      <c r="H19" s="23">
        <v>2.9691064479158837E-2</v>
      </c>
      <c r="I19" s="23">
        <v>3.9257003291297811E-2</v>
      </c>
      <c r="J19" s="22">
        <f>AVERAGE(H19:I19)</f>
        <v>3.4474033885228322E-2</v>
      </c>
      <c r="K19" s="22">
        <f>STDEV(H19:I19)</f>
        <v>6.7641402024790683E-3</v>
      </c>
    </row>
    <row r="20" spans="2:11" ht="16" x14ac:dyDescent="0.2">
      <c r="B20" s="1">
        <f>C19</f>
        <v>163.25800000000001</v>
      </c>
      <c r="C20" s="1">
        <v>173.48500000000001</v>
      </c>
      <c r="D20" s="23">
        <v>3.7604320499319686E-2</v>
      </c>
      <c r="E20" s="23">
        <v>4.4581638934909136E-2</v>
      </c>
      <c r="F20" s="24">
        <f>AVERAGE(D20:E20)</f>
        <v>4.1092979717114411E-2</v>
      </c>
      <c r="G20" s="24">
        <f>AVEDEV(D20:E20)</f>
        <v>3.4886592177947248E-3</v>
      </c>
      <c r="H20" s="23">
        <v>2.695909602645629E-2</v>
      </c>
      <c r="I20" s="23">
        <v>3.7028484364254349E-2</v>
      </c>
      <c r="J20" s="22">
        <f>AVERAGE(H20:I20)</f>
        <v>3.1993790195355323E-2</v>
      </c>
      <c r="K20" s="22">
        <f>STDEV(H20:I20)</f>
        <v>7.1201327760577211E-3</v>
      </c>
    </row>
    <row r="21" spans="2:11" ht="16" x14ac:dyDescent="0.2">
      <c r="B21" s="1">
        <f>C20</f>
        <v>173.48500000000001</v>
      </c>
      <c r="C21" s="1">
        <v>183.71199999999999</v>
      </c>
      <c r="D21" s="23">
        <v>3.5968082773034947E-2</v>
      </c>
      <c r="E21" s="23">
        <v>4.1308153904422398E-2</v>
      </c>
      <c r="F21" s="24">
        <f>AVERAGE(D21:E21)</f>
        <v>3.8638118338728669E-2</v>
      </c>
      <c r="G21" s="24">
        <f>AVEDEV(D21:E21)</f>
        <v>2.6700355656937257E-3</v>
      </c>
      <c r="H21" s="23">
        <v>3.0626734123479646E-2</v>
      </c>
      <c r="I21" s="23">
        <v>3.5136189005799748E-2</v>
      </c>
      <c r="J21" s="22">
        <f>AVERAGE(H21:I21)</f>
        <v>3.2881461564639697E-2</v>
      </c>
      <c r="K21" s="22">
        <f>STDEV(H21:I21)</f>
        <v>3.1886661267433287E-3</v>
      </c>
    </row>
    <row r="22" spans="2:11" ht="16" x14ac:dyDescent="0.2">
      <c r="B22" s="1">
        <f>C21</f>
        <v>183.71199999999999</v>
      </c>
      <c r="C22" s="1">
        <v>193.93899999999999</v>
      </c>
      <c r="D22" s="23">
        <v>3.3957257276227351E-2</v>
      </c>
      <c r="E22" s="23">
        <v>3.911682588165153E-2</v>
      </c>
      <c r="F22" s="24">
        <f>AVERAGE(D22:E22)</f>
        <v>3.6537041578939444E-2</v>
      </c>
      <c r="G22" s="24">
        <f>AVEDEV(D22:E22)</f>
        <v>2.5797843027120897E-3</v>
      </c>
      <c r="H22" s="23">
        <v>2.805717451466317E-2</v>
      </c>
      <c r="I22" s="23">
        <v>3.5094086730599904E-2</v>
      </c>
      <c r="J22" s="22">
        <f>AVERAGE(H22:I22)</f>
        <v>3.1575630622631537E-2</v>
      </c>
      <c r="K22" s="22">
        <f>STDEV(H22:I22)</f>
        <v>4.9758483465033188E-3</v>
      </c>
    </row>
    <row r="23" spans="2:11" ht="16" x14ac:dyDescent="0.2">
      <c r="B23" s="1">
        <f>C22</f>
        <v>193.93899999999999</v>
      </c>
      <c r="C23" s="1">
        <v>204.167</v>
      </c>
      <c r="D23" s="23">
        <v>3.154003992517778E-2</v>
      </c>
      <c r="E23" s="23">
        <v>3.5485930950883524E-2</v>
      </c>
      <c r="F23" s="24">
        <f>AVERAGE(D23:E23)</f>
        <v>3.3512985438030649E-2</v>
      </c>
      <c r="G23" s="24">
        <f>AVEDEV(D23:E23)</f>
        <v>1.9729455128528715E-3</v>
      </c>
      <c r="H23" s="23">
        <v>3.5121127311970181E-2</v>
      </c>
      <c r="I23" s="23">
        <v>3.8968805747007257E-2</v>
      </c>
      <c r="J23" s="22">
        <f>AVERAGE(H23:I23)</f>
        <v>3.7044966529488715E-2</v>
      </c>
      <c r="K23" s="22">
        <f>STDEV(H23:I23)</f>
        <v>2.7207195132399591E-3</v>
      </c>
    </row>
    <row r="24" spans="2:11" ht="16" x14ac:dyDescent="0.2">
      <c r="B24" s="1">
        <f>C23</f>
        <v>204.167</v>
      </c>
      <c r="C24" s="1">
        <v>214.39400000000001</v>
      </c>
      <c r="D24" s="23">
        <v>2.8412319771796403E-2</v>
      </c>
      <c r="E24" s="23">
        <v>3.3295660518857247E-2</v>
      </c>
      <c r="F24" s="24">
        <f>AVERAGE(D24:E24)</f>
        <v>3.0853990145326825E-2</v>
      </c>
      <c r="G24" s="24">
        <f>AVEDEV(D24:E24)</f>
        <v>2.4416703735304218E-3</v>
      </c>
      <c r="H24" s="23">
        <v>3.5227779046337587E-2</v>
      </c>
      <c r="I24" s="23">
        <v>3.1917178960041905E-2</v>
      </c>
      <c r="J24" s="22">
        <f>AVERAGE(H24:I24)</f>
        <v>3.3572479003189742E-2</v>
      </c>
      <c r="K24" s="22">
        <f>STDEV(H24:I24)</f>
        <v>2.3409477708164466E-3</v>
      </c>
    </row>
    <row r="25" spans="2:11" ht="16" x14ac:dyDescent="0.2">
      <c r="B25" s="1">
        <f>C24</f>
        <v>214.39400000000001</v>
      </c>
      <c r="C25" s="1">
        <v>224.62100000000001</v>
      </c>
      <c r="D25" s="23">
        <v>2.6090635925419197E-2</v>
      </c>
      <c r="E25" s="23">
        <v>3.0555913858027538E-2</v>
      </c>
      <c r="F25" s="24">
        <f>AVERAGE(D25:E25)</f>
        <v>2.8323274891723368E-2</v>
      </c>
      <c r="G25" s="24">
        <f>AVEDEV(D25:E25)</f>
        <v>2.2326389663041707E-3</v>
      </c>
      <c r="H25" s="23">
        <v>3.5540841399033671E-2</v>
      </c>
      <c r="I25" s="23">
        <v>3.0133970532650597E-2</v>
      </c>
      <c r="J25" s="22">
        <f>AVERAGE(H25:I25)</f>
        <v>3.2837405965842136E-2</v>
      </c>
      <c r="K25" s="22">
        <f>STDEV(H25:I25)</f>
        <v>3.8232350546194551E-3</v>
      </c>
    </row>
    <row r="26" spans="2:11" ht="16" x14ac:dyDescent="0.2">
      <c r="B26" s="1">
        <f>C25</f>
        <v>224.62100000000001</v>
      </c>
      <c r="C26" s="1">
        <v>234.84800000000001</v>
      </c>
      <c r="D26" s="23">
        <v>2.5536239891044043E-2</v>
      </c>
      <c r="E26" s="23">
        <v>3.0201232624491543E-2</v>
      </c>
      <c r="F26" s="24">
        <f>AVERAGE(D26:E26)</f>
        <v>2.7868736257767791E-2</v>
      </c>
      <c r="G26" s="24">
        <f>AVEDEV(D26:E26)</f>
        <v>2.3324963667237502E-3</v>
      </c>
      <c r="H26" s="23">
        <v>3.4471349031342004E-2</v>
      </c>
      <c r="I26" s="23">
        <v>3.2278378996795934E-2</v>
      </c>
      <c r="J26" s="22">
        <f>AVERAGE(H26:I26)</f>
        <v>3.3374864014068972E-2</v>
      </c>
      <c r="K26" s="22">
        <f>STDEV(H26:I26)</f>
        <v>1.5506639823664233E-3</v>
      </c>
    </row>
    <row r="27" spans="2:11" ht="16" x14ac:dyDescent="0.2">
      <c r="B27" s="1">
        <f>C26</f>
        <v>234.84800000000001</v>
      </c>
      <c r="C27" s="1">
        <v>245.07599999999999</v>
      </c>
      <c r="D27" s="23">
        <v>2.4270231941303136E-2</v>
      </c>
      <c r="E27" s="23">
        <v>2.9602012449768213E-2</v>
      </c>
      <c r="F27" s="24">
        <f>AVERAGE(D27:E27)</f>
        <v>2.6936122195535674E-2</v>
      </c>
      <c r="G27" s="24">
        <f>AVEDEV(D27:E27)</f>
        <v>2.6658902542325384E-3</v>
      </c>
      <c r="H27" s="23">
        <v>3.0160878861514303E-2</v>
      </c>
      <c r="I27" s="23">
        <v>3.5129685677691654E-2</v>
      </c>
      <c r="J27" s="22">
        <f>AVERAGE(H27:I27)</f>
        <v>3.2645282269602977E-2</v>
      </c>
      <c r="K27" s="22">
        <f>STDEV(H27:I27)</f>
        <v>3.513476994124944E-3</v>
      </c>
    </row>
    <row r="28" spans="2:11" ht="16" x14ac:dyDescent="0.2">
      <c r="B28" s="1">
        <f>C27</f>
        <v>245.07599999999999</v>
      </c>
      <c r="C28" s="1">
        <v>255.303</v>
      </c>
      <c r="D28" s="23">
        <v>2.2571948078155251E-2</v>
      </c>
      <c r="E28" s="23">
        <v>2.7069999745971664E-2</v>
      </c>
      <c r="F28" s="24">
        <f>AVERAGE(D28:E28)</f>
        <v>2.4820973912063456E-2</v>
      </c>
      <c r="G28" s="24">
        <f>AVEDEV(D28:E28)</f>
        <v>2.2490258339082064E-3</v>
      </c>
      <c r="H28" s="23">
        <v>3.0022677582052768E-2</v>
      </c>
      <c r="I28" s="23">
        <v>3.51812512737988E-2</v>
      </c>
      <c r="J28" s="22">
        <f>AVERAGE(H28:I28)</f>
        <v>3.2601964427925782E-2</v>
      </c>
      <c r="K28" s="22">
        <f>STDEV(H28:I28)</f>
        <v>3.6476624386841418E-3</v>
      </c>
    </row>
    <row r="29" spans="2:11" ht="16" x14ac:dyDescent="0.2">
      <c r="B29" s="1">
        <f>C28</f>
        <v>255.303</v>
      </c>
      <c r="C29" s="1">
        <v>265.52999999999997</v>
      </c>
      <c r="D29" s="23">
        <v>2.422096735142917E-2</v>
      </c>
      <c r="E29" s="23">
        <v>2.3761841437675301E-2</v>
      </c>
      <c r="F29" s="24">
        <f>AVERAGE(D29:E29)</f>
        <v>2.3991404394552236E-2</v>
      </c>
      <c r="G29" s="24">
        <f>AVEDEV(D29:E29)</f>
        <v>2.2956295687693445E-4</v>
      </c>
      <c r="H29" s="23">
        <v>3.0178293794682377E-2</v>
      </c>
      <c r="I29" s="23">
        <v>3.5631219104778379E-2</v>
      </c>
      <c r="J29" s="22">
        <f>AVERAGE(H29:I29)</f>
        <v>3.2904756449730378E-2</v>
      </c>
      <c r="K29" s="22">
        <f>STDEV(H29:I29)</f>
        <v>3.8558004640726405E-3</v>
      </c>
    </row>
    <row r="30" spans="2:11" ht="16" x14ac:dyDescent="0.2">
      <c r="B30" s="1">
        <f>C29</f>
        <v>265.52999999999997</v>
      </c>
      <c r="C30" s="1">
        <v>275.75799999999998</v>
      </c>
      <c r="D30" s="23">
        <v>1.3246276049223531E-2</v>
      </c>
      <c r="E30" s="23">
        <v>2.5631653611666E-2</v>
      </c>
      <c r="F30" s="24">
        <f>AVERAGE(D30:E30)</f>
        <v>1.9438964830444765E-2</v>
      </c>
      <c r="G30" s="24">
        <f>AVEDEV(D30:E30)</f>
        <v>6.1926887812212344E-3</v>
      </c>
      <c r="H30" s="23">
        <v>3.7932357976613068E-2</v>
      </c>
      <c r="I30" s="23">
        <v>3.1549392798178401E-2</v>
      </c>
      <c r="J30" s="22">
        <f>AVERAGE(H30:I30)</f>
        <v>3.4740875387395731E-2</v>
      </c>
      <c r="K30" s="22">
        <f>STDEV(H30:I30)</f>
        <v>4.5134379617487548E-3</v>
      </c>
    </row>
    <row r="31" spans="2:11" ht="16" x14ac:dyDescent="0.2">
      <c r="D31" s="20"/>
      <c r="E31" s="20"/>
      <c r="F31" s="21"/>
      <c r="G31" s="21"/>
      <c r="H31" s="20"/>
      <c r="I31" s="20"/>
      <c r="J31" s="19"/>
    </row>
  </sheetData>
  <mergeCells count="2">
    <mergeCell ref="D3:F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C974-6D28-724F-A10B-8DD570147B2B}">
  <dimension ref="A1:AN22"/>
  <sheetViews>
    <sheetView tabSelected="1" workbookViewId="0">
      <selection activeCell="AO15" sqref="AO15"/>
    </sheetView>
  </sheetViews>
  <sheetFormatPr baseColWidth="10" defaultColWidth="8.83203125" defaultRowHeight="15" x14ac:dyDescent="0.2"/>
  <cols>
    <col min="1" max="1" width="8.83203125" style="1"/>
    <col min="2" max="2" width="14.5" style="1" customWidth="1"/>
    <col min="3" max="4" width="11.33203125" style="1" customWidth="1"/>
    <col min="5" max="13" width="8.83203125" style="1"/>
    <col min="14" max="16" width="10.5" style="1" customWidth="1"/>
    <col min="17" max="17" width="8.83203125" style="1"/>
    <col min="18" max="20" width="11.1640625" style="1" customWidth="1"/>
    <col min="21" max="16384" width="8.83203125" style="1"/>
  </cols>
  <sheetData>
    <row r="1" spans="1:40" x14ac:dyDescent="0.2">
      <c r="A1" s="1" t="s">
        <v>55</v>
      </c>
    </row>
    <row r="2" spans="1:40" x14ac:dyDescent="0.2">
      <c r="A2" s="1" t="s">
        <v>54</v>
      </c>
    </row>
    <row r="4" spans="1:40" x14ac:dyDescent="0.2">
      <c r="C4" s="31" t="s">
        <v>17</v>
      </c>
      <c r="D4" s="31"/>
      <c r="E4" s="31"/>
      <c r="F4" s="31"/>
      <c r="G4" s="31"/>
      <c r="H4" s="31" t="s">
        <v>17</v>
      </c>
      <c r="I4" s="31"/>
      <c r="J4" s="31"/>
      <c r="K4" s="31"/>
      <c r="L4" s="31"/>
      <c r="M4" s="30"/>
      <c r="N4" s="31" t="s">
        <v>17</v>
      </c>
      <c r="O4" s="31"/>
      <c r="P4" s="31"/>
      <c r="Q4" s="30"/>
      <c r="R4" s="31" t="s">
        <v>53</v>
      </c>
      <c r="S4" s="31"/>
      <c r="T4" s="31"/>
      <c r="U4" s="38"/>
      <c r="W4" s="29" t="s">
        <v>52</v>
      </c>
      <c r="X4" s="29"/>
      <c r="Y4" s="29"/>
      <c r="Z4" s="29"/>
      <c r="AA4" s="29"/>
      <c r="AB4" s="29" t="s">
        <v>52</v>
      </c>
      <c r="AC4" s="29"/>
      <c r="AD4" s="29"/>
      <c r="AE4" s="29"/>
      <c r="AF4" s="29"/>
      <c r="AG4" s="15"/>
      <c r="AH4" s="29" t="s">
        <v>51</v>
      </c>
      <c r="AI4" s="29"/>
      <c r="AJ4" s="29"/>
      <c r="AK4" s="15"/>
      <c r="AL4" s="29" t="s">
        <v>51</v>
      </c>
      <c r="AM4" s="29"/>
      <c r="AN4" s="29"/>
    </row>
    <row r="5" spans="1:40" s="40" customFormat="1" x14ac:dyDescent="0.2">
      <c r="B5" s="40" t="s">
        <v>13</v>
      </c>
      <c r="C5" s="41" t="s">
        <v>12</v>
      </c>
      <c r="D5" s="41"/>
      <c r="E5" s="41"/>
      <c r="F5" s="41"/>
      <c r="G5" s="41"/>
      <c r="H5" s="41" t="s">
        <v>11</v>
      </c>
      <c r="I5" s="41"/>
      <c r="J5" s="41"/>
      <c r="K5" s="41"/>
      <c r="L5" s="41"/>
      <c r="M5" s="42"/>
      <c r="N5" s="41" t="s">
        <v>10</v>
      </c>
      <c r="O5" s="41"/>
      <c r="P5" s="41"/>
      <c r="Q5" s="42"/>
      <c r="R5" s="41" t="s">
        <v>9</v>
      </c>
      <c r="S5" s="41"/>
      <c r="T5" s="41"/>
      <c r="U5" s="42"/>
      <c r="W5" s="41">
        <v>1</v>
      </c>
      <c r="X5" s="41"/>
      <c r="Y5" s="41"/>
      <c r="Z5" s="41"/>
      <c r="AA5" s="41"/>
      <c r="AB5" s="41">
        <v>2</v>
      </c>
      <c r="AC5" s="41"/>
      <c r="AD5" s="41"/>
      <c r="AE5" s="41"/>
      <c r="AF5" s="41"/>
      <c r="AH5" s="41">
        <v>3</v>
      </c>
      <c r="AI5" s="41"/>
      <c r="AJ5" s="41"/>
      <c r="AL5" s="41">
        <v>4</v>
      </c>
      <c r="AM5" s="41"/>
      <c r="AN5" s="41"/>
    </row>
    <row r="6" spans="1:40" x14ac:dyDescent="0.2">
      <c r="B6" s="1" t="s">
        <v>50</v>
      </c>
      <c r="C6" s="39" t="s">
        <v>49</v>
      </c>
      <c r="D6" s="39"/>
      <c r="E6" s="39" t="s">
        <v>48</v>
      </c>
      <c r="F6" s="39"/>
      <c r="G6" s="41" t="s">
        <v>2</v>
      </c>
      <c r="H6" s="39" t="s">
        <v>47</v>
      </c>
      <c r="I6" s="39"/>
      <c r="J6" s="39" t="s">
        <v>46</v>
      </c>
      <c r="K6" s="39"/>
      <c r="L6" s="41" t="s">
        <v>2</v>
      </c>
      <c r="M6" s="38"/>
      <c r="N6" s="38" t="s">
        <v>45</v>
      </c>
      <c r="O6" s="38" t="s">
        <v>44</v>
      </c>
      <c r="P6" s="42"/>
      <c r="Q6" s="38"/>
      <c r="R6" s="38" t="s">
        <v>43</v>
      </c>
      <c r="S6" s="38" t="s">
        <v>42</v>
      </c>
      <c r="T6" s="42"/>
      <c r="U6" s="38"/>
      <c r="W6" s="39" t="s">
        <v>41</v>
      </c>
      <c r="X6" s="39"/>
      <c r="Y6" s="39" t="s">
        <v>40</v>
      </c>
      <c r="Z6" s="39"/>
      <c r="AA6" s="41" t="s">
        <v>2</v>
      </c>
      <c r="AB6" s="39" t="s">
        <v>41</v>
      </c>
      <c r="AC6" s="39"/>
      <c r="AD6" s="39" t="s">
        <v>40</v>
      </c>
      <c r="AE6" s="39"/>
      <c r="AF6" s="41" t="s">
        <v>2</v>
      </c>
      <c r="AJ6" s="40"/>
      <c r="AN6" s="40"/>
    </row>
    <row r="7" spans="1:40" x14ac:dyDescent="0.2">
      <c r="B7" s="1" t="s">
        <v>39</v>
      </c>
      <c r="C7" s="1" t="s">
        <v>38</v>
      </c>
      <c r="D7" s="1" t="s">
        <v>37</v>
      </c>
      <c r="E7" s="1" t="s">
        <v>38</v>
      </c>
      <c r="F7" s="1" t="s">
        <v>37</v>
      </c>
      <c r="G7" s="41"/>
      <c r="H7" s="1" t="s">
        <v>38</v>
      </c>
      <c r="I7" s="1" t="s">
        <v>37</v>
      </c>
      <c r="J7" s="1" t="s">
        <v>38</v>
      </c>
      <c r="K7" s="1" t="s">
        <v>37</v>
      </c>
      <c r="L7" s="41"/>
      <c r="M7" s="38"/>
      <c r="N7" s="38" t="s">
        <v>36</v>
      </c>
      <c r="O7" s="38" t="s">
        <v>36</v>
      </c>
      <c r="P7" s="42" t="s">
        <v>2</v>
      </c>
      <c r="Q7" s="38"/>
      <c r="R7" s="38" t="s">
        <v>36</v>
      </c>
      <c r="S7" s="38" t="s">
        <v>36</v>
      </c>
      <c r="T7" s="42" t="s">
        <v>2</v>
      </c>
      <c r="U7" s="38"/>
      <c r="W7" s="1" t="s">
        <v>35</v>
      </c>
      <c r="X7" s="1" t="s">
        <v>33</v>
      </c>
      <c r="Y7" s="1" t="s">
        <v>35</v>
      </c>
      <c r="Z7" s="1" t="s">
        <v>33</v>
      </c>
      <c r="AA7" s="41"/>
      <c r="AB7" s="1" t="s">
        <v>35</v>
      </c>
      <c r="AD7" s="1" t="s">
        <v>34</v>
      </c>
      <c r="AE7" s="1" t="s">
        <v>33</v>
      </c>
      <c r="AF7" s="41"/>
      <c r="AJ7" s="40"/>
      <c r="AN7" s="40"/>
    </row>
    <row r="8" spans="1:40" x14ac:dyDescent="0.2">
      <c r="B8" s="1" t="s">
        <v>32</v>
      </c>
      <c r="C8" s="1">
        <v>103</v>
      </c>
      <c r="D8" s="1">
        <v>113</v>
      </c>
      <c r="E8" s="1">
        <v>84</v>
      </c>
      <c r="F8" s="1">
        <v>80</v>
      </c>
      <c r="G8" s="40"/>
      <c r="H8" s="1">
        <v>191</v>
      </c>
      <c r="I8" s="1">
        <v>204</v>
      </c>
      <c r="J8" s="1">
        <v>224</v>
      </c>
      <c r="K8" s="1">
        <v>132</v>
      </c>
      <c r="L8" s="40"/>
      <c r="N8" s="1">
        <v>85</v>
      </c>
      <c r="O8" s="1">
        <v>152</v>
      </c>
      <c r="P8" s="40"/>
      <c r="R8" s="1">
        <v>176</v>
      </c>
      <c r="S8" s="1">
        <v>149</v>
      </c>
      <c r="T8" s="40"/>
      <c r="W8" s="1">
        <v>30</v>
      </c>
      <c r="X8" s="1">
        <v>20</v>
      </c>
      <c r="Y8" s="1">
        <v>59</v>
      </c>
      <c r="Z8" s="1">
        <v>36</v>
      </c>
      <c r="AA8" s="40"/>
      <c r="AB8" s="1">
        <v>38</v>
      </c>
      <c r="AD8" s="1">
        <v>46</v>
      </c>
      <c r="AE8" s="1">
        <v>32</v>
      </c>
      <c r="AF8" s="40"/>
      <c r="AH8" s="1">
        <v>77</v>
      </c>
      <c r="AI8" s="1">
        <v>78</v>
      </c>
      <c r="AJ8" s="40" t="s">
        <v>2</v>
      </c>
      <c r="AL8" s="1">
        <v>74</v>
      </c>
      <c r="AM8" s="1">
        <v>75</v>
      </c>
      <c r="AN8" s="40" t="s">
        <v>2</v>
      </c>
    </row>
    <row r="9" spans="1:40" ht="32" x14ac:dyDescent="0.2">
      <c r="B9" s="11" t="s">
        <v>31</v>
      </c>
      <c r="C9" s="1">
        <v>51.841000000000001</v>
      </c>
      <c r="D9" s="1">
        <v>54.732999999999997</v>
      </c>
      <c r="E9" s="1">
        <v>50.17</v>
      </c>
      <c r="F9" s="1">
        <v>47.68</v>
      </c>
      <c r="G9" s="40"/>
      <c r="H9" s="1">
        <v>83.67</v>
      </c>
      <c r="I9" s="1">
        <v>85.819000000000003</v>
      </c>
      <c r="J9" s="1">
        <v>88.210999999999999</v>
      </c>
      <c r="K9" s="1">
        <v>63.006999999999998</v>
      </c>
      <c r="L9" s="40"/>
      <c r="N9" s="1">
        <v>56.4</v>
      </c>
      <c r="O9" s="1">
        <v>72.3</v>
      </c>
      <c r="P9" s="40"/>
      <c r="R9" s="1">
        <v>84.138999999999996</v>
      </c>
      <c r="S9" s="1">
        <v>75.2</v>
      </c>
      <c r="T9" s="40"/>
      <c r="W9" s="1">
        <v>84.977999999999994</v>
      </c>
      <c r="X9" s="1">
        <v>78.287999999999997</v>
      </c>
      <c r="Y9" s="1">
        <v>138.036</v>
      </c>
      <c r="Z9" s="1">
        <v>105.813</v>
      </c>
      <c r="AA9" s="40"/>
      <c r="AB9" s="1">
        <v>158.541</v>
      </c>
      <c r="AD9" s="1">
        <v>162.39099999999999</v>
      </c>
      <c r="AE9" s="1">
        <v>158.405</v>
      </c>
      <c r="AF9" s="40"/>
      <c r="AH9" s="1">
        <v>90.3</v>
      </c>
      <c r="AI9" s="1">
        <v>108.7</v>
      </c>
      <c r="AJ9" s="40"/>
      <c r="AL9" s="1">
        <v>74.400000000000006</v>
      </c>
      <c r="AM9" s="1">
        <v>71</v>
      </c>
      <c r="AN9" s="40"/>
    </row>
    <row r="10" spans="1:40" ht="48" x14ac:dyDescent="0.2">
      <c r="B10" s="11" t="s">
        <v>30</v>
      </c>
      <c r="C10" s="1">
        <f>C8/C9*100</f>
        <v>198.68443895758185</v>
      </c>
      <c r="D10" s="1">
        <f>D8/D9*100</f>
        <v>206.45679937149436</v>
      </c>
      <c r="E10" s="1">
        <f>E8/E9*100</f>
        <v>167.43073549930236</v>
      </c>
      <c r="F10" s="1">
        <f>F8/F9*100</f>
        <v>167.78523489932886</v>
      </c>
      <c r="G10" s="43">
        <f>AVERAGE(C10:F10)</f>
        <v>185.08930218192685</v>
      </c>
      <c r="H10" s="1">
        <f>H8/H9*100</f>
        <v>228.27775785825267</v>
      </c>
      <c r="I10" s="1">
        <f>I8/I9*100</f>
        <v>237.70959810764515</v>
      </c>
      <c r="J10" s="1">
        <f>J8/J9*100</f>
        <v>253.93658387275963</v>
      </c>
      <c r="K10" s="1">
        <f>K8/K9*100</f>
        <v>209.50053168695541</v>
      </c>
      <c r="L10" s="43">
        <f>AVERAGE(H10:K10)</f>
        <v>232.35611788140318</v>
      </c>
      <c r="M10" s="33"/>
      <c r="N10" s="33">
        <f>N8/N9*100</f>
        <v>150.70921985815605</v>
      </c>
      <c r="O10" s="33">
        <f>O8/O9*100</f>
        <v>210.23513139695714</v>
      </c>
      <c r="P10" s="43">
        <f>AVERAGE(N10:O10)</f>
        <v>180.4721756275566</v>
      </c>
      <c r="Q10" s="33"/>
      <c r="R10" s="33">
        <f>R8/R9*100</f>
        <v>209.17767028369724</v>
      </c>
      <c r="S10" s="33">
        <f>S8/S9*100</f>
        <v>198.13829787234042</v>
      </c>
      <c r="T10" s="43">
        <f>AVERAGE(R10:S10)</f>
        <v>203.65798407801884</v>
      </c>
      <c r="U10" s="33"/>
      <c r="W10" s="1">
        <f>W8/W9*100</f>
        <v>35.303254960107324</v>
      </c>
      <c r="X10" s="1">
        <f>X8/X9*100</f>
        <v>25.546699366441857</v>
      </c>
      <c r="Y10" s="1">
        <f>Y8/Y9*100</f>
        <v>42.742472978063695</v>
      </c>
      <c r="Z10" s="1">
        <f>Z8/Z9*100</f>
        <v>34.022284596410643</v>
      </c>
      <c r="AA10" s="43">
        <f>AVERAGE(W10:Z10)</f>
        <v>34.403677975255874</v>
      </c>
      <c r="AB10" s="1">
        <f>AB8/AB9*100</f>
        <v>23.968563336928618</v>
      </c>
      <c r="AD10" s="1">
        <f>AD8/AD9*100</f>
        <v>28.326692981753915</v>
      </c>
      <c r="AE10" s="1">
        <f>AE8/AE9*100</f>
        <v>20.201382532117041</v>
      </c>
      <c r="AF10" s="43">
        <f>AVERAGE(AB10:AE10)</f>
        <v>24.165546283599856</v>
      </c>
      <c r="AH10" s="1">
        <f>AH8/AH9*100</f>
        <v>85.271317829457374</v>
      </c>
      <c r="AI10" s="1">
        <f>AI8/AI9*100</f>
        <v>71.757129714811413</v>
      </c>
      <c r="AJ10" s="40">
        <f>AVERAGE(AH10:AI10)</f>
        <v>78.514223772134386</v>
      </c>
      <c r="AL10" s="33">
        <f>AL8/AL9*100</f>
        <v>99.462365591397841</v>
      </c>
      <c r="AM10" s="33">
        <f>AM8/AM9*100</f>
        <v>105.63380281690141</v>
      </c>
      <c r="AN10" s="43">
        <f>AVERAGE(AL10:AM10)</f>
        <v>102.54808420414963</v>
      </c>
    </row>
    <row r="13" spans="1:40" x14ac:dyDescent="0.2">
      <c r="A13" s="37" t="s">
        <v>29</v>
      </c>
    </row>
    <row r="14" spans="1:40" ht="33" customHeight="1" x14ac:dyDescent="0.2">
      <c r="B14" s="36" t="s">
        <v>28</v>
      </c>
      <c r="C14" s="36"/>
      <c r="D14" s="36"/>
    </row>
    <row r="15" spans="1:40" ht="32" x14ac:dyDescent="0.2">
      <c r="B15" s="1" t="s">
        <v>27</v>
      </c>
      <c r="C15" s="35" t="s">
        <v>17</v>
      </c>
      <c r="D15" s="34" t="s">
        <v>26</v>
      </c>
    </row>
    <row r="16" spans="1:40" x14ac:dyDescent="0.2">
      <c r="B16" s="1">
        <v>1</v>
      </c>
      <c r="C16" s="33">
        <f>G10</f>
        <v>185.08930218192685</v>
      </c>
      <c r="D16" s="33">
        <f>AA10</f>
        <v>34.403677975255874</v>
      </c>
    </row>
    <row r="17" spans="2:4" x14ac:dyDescent="0.2">
      <c r="B17" s="1">
        <v>2</v>
      </c>
      <c r="C17" s="33">
        <f>L10</f>
        <v>232.35611788140318</v>
      </c>
      <c r="D17" s="33">
        <f>AF10</f>
        <v>24.165546283599856</v>
      </c>
    </row>
    <row r="18" spans="2:4" x14ac:dyDescent="0.2">
      <c r="B18" s="1">
        <v>3</v>
      </c>
      <c r="C18" s="33">
        <f>P10</f>
        <v>180.4721756275566</v>
      </c>
      <c r="D18" s="33">
        <f>AJ10</f>
        <v>78.514223772134386</v>
      </c>
    </row>
    <row r="19" spans="2:4" x14ac:dyDescent="0.2">
      <c r="B19" s="1">
        <v>4</v>
      </c>
      <c r="C19" s="33">
        <f>T10</f>
        <v>203.65798407801884</v>
      </c>
      <c r="D19" s="33">
        <f>AN10</f>
        <v>102.54808420414963</v>
      </c>
    </row>
    <row r="20" spans="2:4" x14ac:dyDescent="0.2">
      <c r="B20" s="1" t="s">
        <v>2</v>
      </c>
      <c r="C20" s="33">
        <f>AVERAGE(C16:C19)</f>
        <v>200.39389494222638</v>
      </c>
      <c r="D20" s="33">
        <f>AVERAGE(D16:D19)</f>
        <v>59.907883058784932</v>
      </c>
    </row>
    <row r="21" spans="2:4" x14ac:dyDescent="0.2">
      <c r="B21" s="1" t="s">
        <v>15</v>
      </c>
      <c r="C21" s="33">
        <f>STDEV(C16:C19)</f>
        <v>23.546715504227762</v>
      </c>
      <c r="D21" s="33">
        <f>STDEV(D16:D19)</f>
        <v>36.934003228966247</v>
      </c>
    </row>
    <row r="22" spans="2:4" x14ac:dyDescent="0.2">
      <c r="B22" s="1" t="s">
        <v>25</v>
      </c>
      <c r="C22" s="1">
        <f>_xlfn.T.TEST(C16:C19,D16:D19,2,2)</f>
        <v>6.7735224284347438E-4</v>
      </c>
      <c r="D22" s="1" t="s">
        <v>24</v>
      </c>
    </row>
  </sheetData>
  <mergeCells count="29">
    <mergeCell ref="B14:D14"/>
    <mergeCell ref="W6:X6"/>
    <mergeCell ref="Y6:Z6"/>
    <mergeCell ref="AA6:AA7"/>
    <mergeCell ref="AB6:AC6"/>
    <mergeCell ref="AD6:AE6"/>
    <mergeCell ref="AF6:AF7"/>
    <mergeCell ref="C6:D6"/>
    <mergeCell ref="E6:F6"/>
    <mergeCell ref="G6:G7"/>
    <mergeCell ref="H6:I6"/>
    <mergeCell ref="J6:K6"/>
    <mergeCell ref="L6:L7"/>
    <mergeCell ref="AH4:AJ4"/>
    <mergeCell ref="AL4:AN4"/>
    <mergeCell ref="C5:G5"/>
    <mergeCell ref="H5:L5"/>
    <mergeCell ref="N5:P5"/>
    <mergeCell ref="R5:T5"/>
    <mergeCell ref="W5:AA5"/>
    <mergeCell ref="AB5:AF5"/>
    <mergeCell ref="AH5:AJ5"/>
    <mergeCell ref="AL5:AN5"/>
    <mergeCell ref="C4:G4"/>
    <mergeCell ref="H4:L4"/>
    <mergeCell ref="N4:P4"/>
    <mergeCell ref="R4:T4"/>
    <mergeCell ref="W4:AA4"/>
    <mergeCell ref="AB4:A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7d</vt:lpstr>
      <vt:lpstr>Fig 7e</vt:lpstr>
      <vt:lpstr>Fig 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Luders</dc:creator>
  <cp:lastModifiedBy>Jens Luders</cp:lastModifiedBy>
  <dcterms:created xsi:type="dcterms:W3CDTF">2021-07-28T11:06:06Z</dcterms:created>
  <dcterms:modified xsi:type="dcterms:W3CDTF">2021-07-28T11:10:06Z</dcterms:modified>
</cp:coreProperties>
</file>