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ike van der Heijde\Box\Roy &amp; Meike Folder\Papers\Granule cell cKO research paper\"/>
    </mc:Choice>
  </mc:AlternateContent>
  <xr:revisionPtr revIDLastSave="0" documentId="13_ncr:1_{829CD5BA-808B-4142-AA4C-DC9DD010294F}" xr6:coauthVersionLast="46" xr6:coauthVersionMax="46" xr10:uidLastSave="{00000000-0000-0000-0000-000000000000}"/>
  <bookViews>
    <workbookView xWindow="-96" yWindow="-96" windowWidth="23232" windowHeight="12552" activeTab="1" xr2:uid="{870C78A7-E4FF-4CC9-859B-23E5A937C13F}"/>
  </bookViews>
  <sheets>
    <sheet name="Tbr2+ cells" sheetId="2" r:id="rId1"/>
    <sheet name="NFH+;Calbindin- cell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" l="1"/>
  <c r="C61" i="2"/>
  <c r="C60" i="2"/>
  <c r="C57" i="2"/>
  <c r="G7" i="2"/>
  <c r="H7" i="2" s="1"/>
  <c r="G6" i="2"/>
  <c r="H6" i="2" s="1"/>
  <c r="G5" i="2"/>
  <c r="H5" i="2" s="1"/>
  <c r="I7" i="2" s="1"/>
  <c r="G4" i="2"/>
  <c r="H4" i="2" s="1"/>
  <c r="H3" i="2"/>
  <c r="G3" i="2"/>
  <c r="H2" i="2"/>
  <c r="H9" i="2" s="1"/>
  <c r="G2" i="2"/>
  <c r="C43" i="1"/>
  <c r="G7" i="1"/>
  <c r="H7" i="1" s="1"/>
  <c r="G6" i="1"/>
  <c r="H6" i="1" s="1"/>
  <c r="G5" i="1"/>
  <c r="H5" i="1" s="1"/>
  <c r="I7" i="1" s="1"/>
  <c r="G4" i="1"/>
  <c r="H4" i="1" s="1"/>
  <c r="G3" i="1"/>
  <c r="H3" i="1" s="1"/>
  <c r="H2" i="1"/>
  <c r="H9" i="1" s="1"/>
  <c r="G2" i="1"/>
  <c r="I4" i="2" l="1"/>
  <c r="K7" i="2" s="1"/>
  <c r="I4" i="1"/>
  <c r="K7" i="1" s="1"/>
</calcChain>
</file>

<file path=xl/sharedStrings.xml><?xml version="1.0" encoding="utf-8"?>
<sst xmlns="http://schemas.openxmlformats.org/spreadsheetml/2006/main" count="221" uniqueCount="67">
  <si>
    <t>Mouse ID</t>
  </si>
  <si>
    <t>Section Number</t>
  </si>
  <si>
    <t>Positive Cells</t>
  </si>
  <si>
    <t>Genotype</t>
  </si>
  <si>
    <t>MouseID</t>
  </si>
  <si>
    <t>Count</t>
  </si>
  <si>
    <t>CellNum</t>
  </si>
  <si>
    <t>Ctrl_1C</t>
  </si>
  <si>
    <t>Ctrl</t>
  </si>
  <si>
    <t>2001/2002</t>
  </si>
  <si>
    <t>Ctrl_2C</t>
  </si>
  <si>
    <t>Average Ctrl</t>
  </si>
  <si>
    <t>2003/2004</t>
  </si>
  <si>
    <t>Ctrl_3C</t>
  </si>
  <si>
    <t>cKO</t>
  </si>
  <si>
    <t>cKO_1C</t>
  </si>
  <si>
    <t>cKO_1S</t>
  </si>
  <si>
    <t>Average cKO</t>
  </si>
  <si>
    <t>Fold Change</t>
  </si>
  <si>
    <t>cKO_2S</t>
  </si>
  <si>
    <t>4002/4003</t>
  </si>
  <si>
    <t>5001/5002/5003</t>
  </si>
  <si>
    <t>ttest</t>
  </si>
  <si>
    <t>8001/8002/8003/8004</t>
  </si>
  <si>
    <t>8005/8006/8007</t>
  </si>
  <si>
    <t>3001/3002</t>
  </si>
  <si>
    <t>3003/3004/3005</t>
  </si>
  <si>
    <t>1001/1002</t>
  </si>
  <si>
    <t>1003/1004</t>
  </si>
  <si>
    <t>3001/3002/3003/3004/3005/3006</t>
  </si>
  <si>
    <t>5004/5005</t>
  </si>
  <si>
    <t>1001/2/3</t>
  </si>
  <si>
    <t>2001/2/3/4/5</t>
  </si>
  <si>
    <t>4001/2/3/4</t>
  </si>
  <si>
    <t>5001/2/3/4/5/6/7/8</t>
  </si>
  <si>
    <t>Ctrl_1S</t>
  </si>
  <si>
    <t>Ctrl_2S</t>
  </si>
  <si>
    <t>cKO_3C</t>
  </si>
  <si>
    <t>cKO1_S</t>
  </si>
  <si>
    <t>cKO2_S</t>
  </si>
  <si>
    <t>1-001</t>
  </si>
  <si>
    <t>2-001</t>
  </si>
  <si>
    <t>3-001</t>
  </si>
  <si>
    <t>4-002</t>
  </si>
  <si>
    <t>5-001</t>
  </si>
  <si>
    <t>6-002</t>
  </si>
  <si>
    <t>7-003</t>
  </si>
  <si>
    <t>8-001</t>
  </si>
  <si>
    <t>9-001</t>
  </si>
  <si>
    <t>10-001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</si>
  <si>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</si>
  <si>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</si>
  <si>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</si>
  <si>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</si>
  <si>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</si>
  <si>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</si>
  <si>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</si>
  <si>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</si>
  <si>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</si>
  <si>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</si>
  <si>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1-007</t>
  </si>
  <si>
    <t>1-008</t>
  </si>
  <si>
    <t>2-007/008</t>
  </si>
  <si>
    <t>3-002</t>
  </si>
  <si>
    <t>4-001/002/003/004</t>
  </si>
  <si>
    <t>5-001/002</t>
  </si>
  <si>
    <t>6-001/002/003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</si>
</sst>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91B96-AF74-4972-865F-4292174697A0}">
  <dimension ref="A1:K62"/>
  <sheetViews>
    <sheetView workbookViewId="0">
      <selection activeCell="B1" sqref="B1:B1048576"/>
    </sheetView>
  </sheetViews>
  <sheetFormatPr defaultColWidth="9.15625" defaultRowHeight="14.4" x14ac:dyDescent="0.55000000000000004"/>
  <cols>
    <col min="1" max="1" width="8.41796875" bestFit="1" customWidth="1"/>
    <col min="2" max="2" width="16.5234375" style="4" bestFit="1" customWidth="1"/>
    <col min="3" max="3" width="11.3671875" bestFit="1" customWidth="1"/>
  </cols>
  <sheetData>
    <row r="1" spans="1:11" x14ac:dyDescent="0.55000000000000004">
      <c r="A1" s="2" t="s">
        <v>0</v>
      </c>
      <c r="B1" s="3" t="s">
        <v>1</v>
      </c>
      <c r="C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11" x14ac:dyDescent="0.55000000000000004">
      <c r="A2" t="s">
        <v>35</v>
      </c>
      <c r="B2" s="4">
        <v>1</v>
      </c>
      <c r="C2">
        <v>388</v>
      </c>
      <c r="E2" t="s">
        <v>8</v>
      </c>
      <c r="F2" t="s">
        <v>35</v>
      </c>
      <c r="G2">
        <f>SUMIF(A:A,F2,C:C)</f>
        <v>2517</v>
      </c>
      <c r="H2">
        <f>G2*8</f>
        <v>20136</v>
      </c>
    </row>
    <row r="3" spans="1:11" x14ac:dyDescent="0.55000000000000004">
      <c r="A3" t="s">
        <v>35</v>
      </c>
      <c r="B3" s="4">
        <v>2</v>
      </c>
      <c r="C3">
        <v>132</v>
      </c>
      <c r="E3" t="s">
        <v>8</v>
      </c>
      <c r="F3" t="s">
        <v>36</v>
      </c>
      <c r="G3">
        <f>SUMIF(A:A,F3,C:C)</f>
        <v>2504</v>
      </c>
      <c r="H3">
        <f t="shared" ref="H3" si="0">G3*8</f>
        <v>20032</v>
      </c>
      <c r="I3" s="2" t="s">
        <v>11</v>
      </c>
    </row>
    <row r="4" spans="1:11" x14ac:dyDescent="0.55000000000000004">
      <c r="A4" t="s">
        <v>35</v>
      </c>
      <c r="B4" s="4">
        <v>3</v>
      </c>
      <c r="C4">
        <v>236</v>
      </c>
      <c r="E4" t="s">
        <v>8</v>
      </c>
      <c r="F4" t="s">
        <v>7</v>
      </c>
      <c r="G4">
        <f>SUMIF(A:A,F4,C:C)</f>
        <v>3967</v>
      </c>
      <c r="H4">
        <f>G4*6</f>
        <v>23802</v>
      </c>
      <c r="I4">
        <f>AVERAGE(H2:H4)</f>
        <v>21323.333333333332</v>
      </c>
    </row>
    <row r="5" spans="1:11" x14ac:dyDescent="0.55000000000000004">
      <c r="A5" t="s">
        <v>35</v>
      </c>
      <c r="B5" s="4">
        <v>4</v>
      </c>
      <c r="C5">
        <v>113</v>
      </c>
      <c r="E5" t="s">
        <v>14</v>
      </c>
      <c r="F5" t="s">
        <v>37</v>
      </c>
      <c r="G5">
        <f>SUMIF(A:A,F5,C:C)</f>
        <v>470</v>
      </c>
      <c r="H5">
        <f>G5*6</f>
        <v>2820</v>
      </c>
    </row>
    <row r="6" spans="1:11" x14ac:dyDescent="0.55000000000000004">
      <c r="A6" t="s">
        <v>35</v>
      </c>
      <c r="B6" s="4">
        <v>5</v>
      </c>
      <c r="C6">
        <v>695</v>
      </c>
      <c r="E6" t="s">
        <v>14</v>
      </c>
      <c r="F6" t="s">
        <v>38</v>
      </c>
      <c r="G6">
        <f>SUMIF(A:A,F6,C:C)</f>
        <v>328</v>
      </c>
      <c r="H6">
        <f>G6*8</f>
        <v>2624</v>
      </c>
      <c r="I6" s="2" t="s">
        <v>17</v>
      </c>
      <c r="K6" s="2" t="s">
        <v>18</v>
      </c>
    </row>
    <row r="7" spans="1:11" x14ac:dyDescent="0.55000000000000004">
      <c r="A7" t="s">
        <v>35</v>
      </c>
      <c r="B7" s="4">
        <v>6</v>
      </c>
      <c r="C7">
        <v>212</v>
      </c>
      <c r="E7" t="s">
        <v>14</v>
      </c>
      <c r="F7" t="s">
        <v>39</v>
      </c>
      <c r="G7">
        <f>SUMIF(A:A,F7,C:C)</f>
        <v>342</v>
      </c>
      <c r="H7">
        <f>G7*8</f>
        <v>2736</v>
      </c>
      <c r="I7">
        <f>AVERAGE(H5:H7)</f>
        <v>2726.6666666666665</v>
      </c>
      <c r="K7">
        <f>I4/I7</f>
        <v>7.820293398533007</v>
      </c>
    </row>
    <row r="8" spans="1:11" x14ac:dyDescent="0.55000000000000004">
      <c r="A8" t="s">
        <v>35</v>
      </c>
      <c r="B8" s="4">
        <v>7</v>
      </c>
      <c r="C8">
        <v>163</v>
      </c>
    </row>
    <row r="9" spans="1:11" x14ac:dyDescent="0.55000000000000004">
      <c r="A9" t="s">
        <v>35</v>
      </c>
      <c r="B9" s="4">
        <v>8</v>
      </c>
      <c r="C9">
        <v>479</v>
      </c>
      <c r="G9" s="2" t="s">
        <v>22</v>
      </c>
      <c r="H9" s="1">
        <f>TTEST(H2:H4,H5:H7,2,2)</f>
        <v>1.15533549334869E-4</v>
      </c>
    </row>
    <row r="10" spans="1:11" x14ac:dyDescent="0.55000000000000004">
      <c r="A10" t="s">
        <v>35</v>
      </c>
      <c r="B10" s="4">
        <v>9</v>
      </c>
      <c r="C10">
        <v>99</v>
      </c>
    </row>
    <row r="11" spans="1:11" x14ac:dyDescent="0.55000000000000004">
      <c r="A11" t="s">
        <v>36</v>
      </c>
      <c r="B11" s="4">
        <v>1</v>
      </c>
      <c r="C11">
        <v>260</v>
      </c>
    </row>
    <row r="12" spans="1:11" x14ac:dyDescent="0.55000000000000004">
      <c r="A12" t="s">
        <v>36</v>
      </c>
      <c r="B12" s="4">
        <v>2</v>
      </c>
      <c r="C12">
        <v>148</v>
      </c>
    </row>
    <row r="13" spans="1:11" x14ac:dyDescent="0.55000000000000004">
      <c r="A13" t="s">
        <v>36</v>
      </c>
      <c r="B13" s="4">
        <v>3</v>
      </c>
      <c r="C13">
        <v>717</v>
      </c>
    </row>
    <row r="14" spans="1:11" x14ac:dyDescent="0.55000000000000004">
      <c r="A14" t="s">
        <v>36</v>
      </c>
      <c r="B14" s="4">
        <v>4</v>
      </c>
      <c r="C14">
        <v>303</v>
      </c>
    </row>
    <row r="15" spans="1:11" x14ac:dyDescent="0.55000000000000004">
      <c r="A15" t="s">
        <v>36</v>
      </c>
      <c r="B15" s="4">
        <v>5</v>
      </c>
      <c r="C15">
        <v>69</v>
      </c>
    </row>
    <row r="16" spans="1:11" x14ac:dyDescent="0.55000000000000004">
      <c r="A16" t="s">
        <v>36</v>
      </c>
      <c r="B16" s="4">
        <v>6</v>
      </c>
      <c r="C16">
        <v>422</v>
      </c>
    </row>
    <row r="17" spans="1:3" x14ac:dyDescent="0.55000000000000004">
      <c r="A17" t="s">
        <v>36</v>
      </c>
      <c r="B17" s="4">
        <v>7</v>
      </c>
      <c r="C17">
        <v>585</v>
      </c>
    </row>
    <row r="18" spans="1:3" x14ac:dyDescent="0.55000000000000004">
      <c r="A18" t="s">
        <v>7</v>
      </c>
      <c r="B18" s="4">
        <v>1</v>
      </c>
      <c r="C18">
        <v>318</v>
      </c>
    </row>
    <row r="19" spans="1:3" x14ac:dyDescent="0.55000000000000004">
      <c r="A19" t="s">
        <v>7</v>
      </c>
      <c r="B19" s="4">
        <v>2</v>
      </c>
      <c r="C19">
        <v>347</v>
      </c>
    </row>
    <row r="20" spans="1:3" x14ac:dyDescent="0.55000000000000004">
      <c r="A20" t="s">
        <v>7</v>
      </c>
      <c r="B20" s="4">
        <v>3</v>
      </c>
      <c r="C20">
        <v>649</v>
      </c>
    </row>
    <row r="21" spans="1:3" x14ac:dyDescent="0.55000000000000004">
      <c r="A21" t="s">
        <v>7</v>
      </c>
      <c r="B21" s="4">
        <v>4</v>
      </c>
      <c r="C21">
        <v>505</v>
      </c>
    </row>
    <row r="22" spans="1:3" x14ac:dyDescent="0.55000000000000004">
      <c r="A22" t="s">
        <v>7</v>
      </c>
      <c r="B22" s="4">
        <v>5</v>
      </c>
      <c r="C22">
        <v>321</v>
      </c>
    </row>
    <row r="23" spans="1:3" x14ac:dyDescent="0.55000000000000004">
      <c r="A23" t="s">
        <v>7</v>
      </c>
      <c r="B23" s="4">
        <v>6</v>
      </c>
      <c r="C23">
        <v>988</v>
      </c>
    </row>
    <row r="24" spans="1:3" x14ac:dyDescent="0.55000000000000004">
      <c r="A24" t="s">
        <v>7</v>
      </c>
      <c r="B24" s="4">
        <v>7</v>
      </c>
      <c r="C24">
        <v>424</v>
      </c>
    </row>
    <row r="25" spans="1:3" x14ac:dyDescent="0.55000000000000004">
      <c r="A25" t="s">
        <v>7</v>
      </c>
      <c r="B25" s="4">
        <v>8</v>
      </c>
      <c r="C25">
        <v>415</v>
      </c>
    </row>
    <row r="26" spans="1:3" x14ac:dyDescent="0.55000000000000004">
      <c r="A26" t="s">
        <v>13</v>
      </c>
      <c r="B26" s="4">
        <v>1</v>
      </c>
      <c r="C26">
        <v>1247</v>
      </c>
    </row>
    <row r="27" spans="1:3" x14ac:dyDescent="0.55000000000000004">
      <c r="A27" t="s">
        <v>13</v>
      </c>
      <c r="B27" s="4">
        <v>2</v>
      </c>
      <c r="C27">
        <v>1040</v>
      </c>
    </row>
    <row r="28" spans="1:3" x14ac:dyDescent="0.55000000000000004">
      <c r="A28" t="s">
        <v>13</v>
      </c>
      <c r="B28" s="4">
        <v>3</v>
      </c>
      <c r="C28">
        <v>327</v>
      </c>
    </row>
    <row r="29" spans="1:3" x14ac:dyDescent="0.55000000000000004">
      <c r="A29" t="s">
        <v>13</v>
      </c>
      <c r="B29" s="4">
        <v>4</v>
      </c>
      <c r="C29">
        <v>303</v>
      </c>
    </row>
    <row r="30" spans="1:3" x14ac:dyDescent="0.55000000000000004">
      <c r="A30" t="s">
        <v>13</v>
      </c>
      <c r="B30" s="4">
        <v>5</v>
      </c>
      <c r="C30">
        <v>598</v>
      </c>
    </row>
    <row r="31" spans="1:3" x14ac:dyDescent="0.55000000000000004">
      <c r="A31" t="s">
        <v>13</v>
      </c>
      <c r="B31" s="4">
        <v>6</v>
      </c>
      <c r="C31">
        <v>442</v>
      </c>
    </row>
    <row r="32" spans="1:3" x14ac:dyDescent="0.55000000000000004">
      <c r="A32" t="s">
        <v>13</v>
      </c>
      <c r="B32" s="4">
        <v>7</v>
      </c>
      <c r="C32">
        <v>789</v>
      </c>
    </row>
    <row r="33" spans="1:3" x14ac:dyDescent="0.55000000000000004">
      <c r="A33" t="s">
        <v>13</v>
      </c>
      <c r="B33" s="4">
        <v>8</v>
      </c>
      <c r="C33">
        <v>531</v>
      </c>
    </row>
    <row r="34" spans="1:3" x14ac:dyDescent="0.55000000000000004">
      <c r="A34" t="s">
        <v>13</v>
      </c>
      <c r="B34" s="4">
        <v>9</v>
      </c>
      <c r="C34">
        <v>523</v>
      </c>
    </row>
    <row r="35" spans="1:3" x14ac:dyDescent="0.55000000000000004">
      <c r="A35" t="s">
        <v>38</v>
      </c>
      <c r="B35" s="4" t="s">
        <v>40</v>
      </c>
      <c r="C35">
        <v>36</v>
      </c>
    </row>
    <row r="36" spans="1:3" x14ac:dyDescent="0.55000000000000004">
      <c r="A36" t="s">
        <v>38</v>
      </c>
      <c r="B36" s="4" t="s">
        <v>41</v>
      </c>
      <c r="C36">
        <v>32</v>
      </c>
    </row>
    <row r="37" spans="1:3" x14ac:dyDescent="0.55000000000000004">
      <c r="A37" t="s">
        <v>38</v>
      </c>
      <c r="B37" s="4" t="s">
        <v>42</v>
      </c>
      <c r="C37">
        <v>36</v>
      </c>
    </row>
    <row r="38" spans="1:3" x14ac:dyDescent="0.55000000000000004">
      <c r="A38" t="s">
        <v>38</v>
      </c>
      <c r="B38" s="4" t="s">
        <v>43</v>
      </c>
      <c r="C38">
        <v>22</v>
      </c>
    </row>
    <row r="39" spans="1:3" x14ac:dyDescent="0.55000000000000004">
      <c r="A39" t="s">
        <v>38</v>
      </c>
      <c r="B39" s="4" t="s">
        <v>44</v>
      </c>
      <c r="C39">
        <v>28</v>
      </c>
    </row>
    <row r="40" spans="1:3" x14ac:dyDescent="0.55000000000000004">
      <c r="A40" t="s">
        <v>38</v>
      </c>
      <c r="B40" s="4" t="s">
        <v>45</v>
      </c>
      <c r="C40">
        <v>5</v>
      </c>
    </row>
    <row r="41" spans="1:3" x14ac:dyDescent="0.55000000000000004">
      <c r="A41" t="s">
        <v>38</v>
      </c>
      <c r="B41" s="4" t="s">
        <v>46</v>
      </c>
      <c r="C41">
        <v>13</v>
      </c>
    </row>
    <row r="42" spans="1:3" x14ac:dyDescent="0.55000000000000004">
      <c r="A42" t="s">
        <v>38</v>
      </c>
      <c r="B42" s="4" t="s">
        <v>47</v>
      </c>
      <c r="C42">
        <v>61</v>
      </c>
    </row>
    <row r="43" spans="1:3" x14ac:dyDescent="0.55000000000000004">
      <c r="A43" t="s">
        <v>38</v>
      </c>
      <c r="B43" s="4" t="s">
        <v>48</v>
      </c>
      <c r="C43">
        <v>43</v>
      </c>
    </row>
    <row r="44" spans="1:3" x14ac:dyDescent="0.55000000000000004">
      <c r="A44" t="s">
        <v>38</v>
      </c>
      <c r="B44" s="4" t="s">
        <v>49</v>
      </c>
      <c r="C44">
        <v>52</v>
      </c>
    </row>
    <row r="45" spans="1:3" x14ac:dyDescent="0.55000000000000004">
      <c r="A45" t="s">
        <v>39</v>
      </c>
      <c r="B45" s="4" t="s">
        <v>50</v>
      </c>
      <c r="C45">
        <v>44</v>
      </c>
    </row>
    <row r="46" spans="1:3" x14ac:dyDescent="0.55000000000000004">
      <c r="A46" t="s">
        <v>39</v>
      </c>
      <c r="B46" s="4" t="s">
        <v>51</v>
      </c>
      <c r="C46">
        <v>32</v>
      </c>
    </row>
    <row r="47" spans="1:3" x14ac:dyDescent="0.55000000000000004">
      <c r="A47" t="s">
        <v>39</v>
      </c>
      <c r="B47" s="4" t="s">
        <v>52</v>
      </c>
      <c r="C47">
        <v>41</v>
      </c>
    </row>
    <row r="48" spans="1:3" x14ac:dyDescent="0.55000000000000004">
      <c r="A48" t="s">
        <v>39</v>
      </c>
      <c r="B48" s="4" t="s">
        <v>53</v>
      </c>
      <c r="C48">
        <v>14</v>
      </c>
    </row>
    <row r="49" spans="1:3" x14ac:dyDescent="0.55000000000000004">
      <c r="A49" t="s">
        <v>39</v>
      </c>
      <c r="B49" s="4" t="s">
        <v>54</v>
      </c>
      <c r="C49">
        <v>17</v>
      </c>
    </row>
    <row r="50" spans="1:3" x14ac:dyDescent="0.55000000000000004">
      <c r="A50" t="s">
        <v>39</v>
      </c>
      <c r="B50" s="4" t="s">
        <v>55</v>
      </c>
      <c r="C50">
        <v>26</v>
      </c>
    </row>
    <row r="51" spans="1:3" x14ac:dyDescent="0.55000000000000004">
      <c r="A51" t="s">
        <v>39</v>
      </c>
      <c r="B51" s="4" t="s">
        <v>56</v>
      </c>
      <c r="C51">
        <v>55</v>
      </c>
    </row>
    <row r="52" spans="1:3" x14ac:dyDescent="0.55000000000000004">
      <c r="A52" t="s">
        <v>39</v>
      </c>
      <c r="B52" s="4" t="s">
        <v>57</v>
      </c>
      <c r="C52">
        <v>20</v>
      </c>
    </row>
    <row r="53" spans="1:3" x14ac:dyDescent="0.55000000000000004">
      <c r="A53" t="s">
        <v>39</v>
      </c>
      <c r="B53" s="4" t="s">
        <v>58</v>
      </c>
      <c r="C53">
        <v>39</v>
      </c>
    </row>
    <row r="54" spans="1:3" x14ac:dyDescent="0.55000000000000004">
      <c r="A54" t="s">
        <v>39</v>
      </c>
      <c r="B54" s="4" t="s">
        <v>59</v>
      </c>
      <c r="C54">
        <v>54</v>
      </c>
    </row>
    <row r="55" spans="1:3" x14ac:dyDescent="0.55000000000000004">
      <c r="A55" t="s">
        <v>37</v>
      </c>
      <c r="B55" s="4" t="s">
        <v>60</v>
      </c>
      <c r="C55">
        <v>7</v>
      </c>
    </row>
    <row r="56" spans="1:3" x14ac:dyDescent="0.55000000000000004">
      <c r="A56" t="s">
        <v>37</v>
      </c>
      <c r="B56" s="4" t="s">
        <v>61</v>
      </c>
      <c r="C56">
        <v>2</v>
      </c>
    </row>
    <row r="57" spans="1:3" x14ac:dyDescent="0.55000000000000004">
      <c r="A57" t="s">
        <v>37</v>
      </c>
      <c r="B57" s="4" t="s">
        <v>62</v>
      </c>
      <c r="C57">
        <f>44+89</f>
        <v>133</v>
      </c>
    </row>
    <row r="58" spans="1:3" x14ac:dyDescent="0.55000000000000004">
      <c r="A58" t="s">
        <v>37</v>
      </c>
      <c r="B58" s="4" t="s">
        <v>42</v>
      </c>
      <c r="C58">
        <v>41</v>
      </c>
    </row>
    <row r="59" spans="1:3" x14ac:dyDescent="0.55000000000000004">
      <c r="A59" t="s">
        <v>37</v>
      </c>
      <c r="B59" s="4" t="s">
        <v>63</v>
      </c>
      <c r="C59">
        <v>10</v>
      </c>
    </row>
    <row r="60" spans="1:3" x14ac:dyDescent="0.55000000000000004">
      <c r="A60" t="s">
        <v>37</v>
      </c>
      <c r="B60" s="4" t="s">
        <v>64</v>
      </c>
      <c r="C60">
        <f>4+23+21+7</f>
        <v>55</v>
      </c>
    </row>
    <row r="61" spans="1:3" x14ac:dyDescent="0.55000000000000004">
      <c r="A61" t="s">
        <v>37</v>
      </c>
      <c r="B61" s="4" t="s">
        <v>65</v>
      </c>
      <c r="C61">
        <f>50+35</f>
        <v>85</v>
      </c>
    </row>
    <row r="62" spans="1:3" x14ac:dyDescent="0.55000000000000004">
      <c r="A62" t="s">
        <v>37</v>
      </c>
      <c r="B62" s="4" t="s">
        <v>66</v>
      </c>
      <c r="C62">
        <f>60+23+54</f>
        <v>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C473-F4C2-4C0D-9404-40C924262AFC}">
  <dimension ref="A1:K68"/>
  <sheetViews>
    <sheetView tabSelected="1" workbookViewId="0">
      <selection activeCell="B9" sqref="B9"/>
    </sheetView>
  </sheetViews>
  <sheetFormatPr defaultColWidth="8.83984375" defaultRowHeight="14.4" x14ac:dyDescent="0.55000000000000004"/>
  <cols>
    <col min="1" max="1" width="8.20703125" bestFit="1" customWidth="1"/>
    <col min="2" max="2" width="28.578125" style="4" bestFit="1" customWidth="1"/>
    <col min="3" max="3" width="10.7890625" bestFit="1" customWidth="1"/>
  </cols>
  <sheetData>
    <row r="1" spans="1:11" x14ac:dyDescent="0.55000000000000004">
      <c r="A1" s="2" t="s">
        <v>0</v>
      </c>
      <c r="B1" s="3" t="s">
        <v>1</v>
      </c>
      <c r="C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11" x14ac:dyDescent="0.55000000000000004">
      <c r="A2" t="s">
        <v>7</v>
      </c>
      <c r="B2" s="4">
        <v>1001</v>
      </c>
      <c r="C2">
        <v>2</v>
      </c>
      <c r="E2" t="s">
        <v>8</v>
      </c>
      <c r="F2" t="s">
        <v>7</v>
      </c>
      <c r="G2">
        <f>SUMIF(A:A,F2,C:C)</f>
        <v>762</v>
      </c>
      <c r="H2">
        <f>G2*6</f>
        <v>4572</v>
      </c>
    </row>
    <row r="3" spans="1:11" x14ac:dyDescent="0.55000000000000004">
      <c r="A3" t="s">
        <v>7</v>
      </c>
      <c r="B3" s="4" t="s">
        <v>9</v>
      </c>
      <c r="C3">
        <v>72</v>
      </c>
      <c r="E3" t="s">
        <v>8</v>
      </c>
      <c r="F3" t="s">
        <v>10</v>
      </c>
      <c r="G3">
        <f>SUMIF(A:A,F3,C:C)</f>
        <v>551</v>
      </c>
      <c r="H3">
        <f>G3*6</f>
        <v>3306</v>
      </c>
      <c r="I3" s="2" t="s">
        <v>11</v>
      </c>
    </row>
    <row r="4" spans="1:11" x14ac:dyDescent="0.55000000000000004">
      <c r="A4" t="s">
        <v>7</v>
      </c>
      <c r="B4" s="4" t="s">
        <v>12</v>
      </c>
      <c r="C4">
        <v>99</v>
      </c>
      <c r="E4" t="s">
        <v>8</v>
      </c>
      <c r="F4" t="s">
        <v>13</v>
      </c>
      <c r="G4">
        <f>SUMIF(A:A,F4,C:C)</f>
        <v>496</v>
      </c>
      <c r="H4">
        <f>G4*6</f>
        <v>2976</v>
      </c>
      <c r="I4">
        <f>AVERAGE(H2:H4)</f>
        <v>3618</v>
      </c>
    </row>
    <row r="5" spans="1:11" x14ac:dyDescent="0.55000000000000004">
      <c r="A5" t="s">
        <v>7</v>
      </c>
      <c r="B5" s="4">
        <v>3001</v>
      </c>
      <c r="C5">
        <v>44</v>
      </c>
      <c r="E5" t="s">
        <v>14</v>
      </c>
      <c r="F5" t="s">
        <v>15</v>
      </c>
      <c r="G5">
        <f>SUMIF(A:A,F5,C:C)</f>
        <v>129</v>
      </c>
      <c r="H5">
        <f>G5*6</f>
        <v>774</v>
      </c>
    </row>
    <row r="6" spans="1:11" x14ac:dyDescent="0.55000000000000004">
      <c r="A6" t="s">
        <v>7</v>
      </c>
      <c r="B6" s="4">
        <v>3002</v>
      </c>
      <c r="C6">
        <v>16</v>
      </c>
      <c r="E6" t="s">
        <v>14</v>
      </c>
      <c r="F6" t="s">
        <v>16</v>
      </c>
      <c r="G6">
        <f>SUMIF(A:A,F6,C:C)</f>
        <v>96</v>
      </c>
      <c r="H6">
        <f>G6*8</f>
        <v>768</v>
      </c>
      <c r="I6" s="2" t="s">
        <v>17</v>
      </c>
      <c r="K6" s="2" t="s">
        <v>18</v>
      </c>
    </row>
    <row r="7" spans="1:11" x14ac:dyDescent="0.55000000000000004">
      <c r="A7" t="s">
        <v>7</v>
      </c>
      <c r="B7" s="4">
        <v>4001</v>
      </c>
      <c r="C7">
        <v>39</v>
      </c>
      <c r="E7" t="s">
        <v>14</v>
      </c>
      <c r="F7" t="s">
        <v>19</v>
      </c>
      <c r="G7">
        <f>SUMIF(A:A,F7,C:C)</f>
        <v>97</v>
      </c>
      <c r="H7">
        <f t="shared" ref="H7" si="0">G7*8</f>
        <v>776</v>
      </c>
      <c r="I7">
        <f>AVERAGE(H5:H7)</f>
        <v>772.66666666666663</v>
      </c>
      <c r="K7">
        <f>I4/I7</f>
        <v>4.6824849007765321</v>
      </c>
    </row>
    <row r="8" spans="1:11" x14ac:dyDescent="0.55000000000000004">
      <c r="A8" t="s">
        <v>7</v>
      </c>
      <c r="B8" s="4" t="s">
        <v>20</v>
      </c>
      <c r="C8">
        <v>41</v>
      </c>
    </row>
    <row r="9" spans="1:11" x14ac:dyDescent="0.55000000000000004">
      <c r="A9" t="s">
        <v>7</v>
      </c>
      <c r="B9" s="4" t="s">
        <v>21</v>
      </c>
      <c r="C9">
        <v>83</v>
      </c>
      <c r="G9" s="2" t="s">
        <v>22</v>
      </c>
      <c r="H9" s="1">
        <f>TTEST(H2:H4,H5:H7,2,2)</f>
        <v>4.2606212508698301E-3</v>
      </c>
    </row>
    <row r="10" spans="1:11" x14ac:dyDescent="0.55000000000000004">
      <c r="A10" t="s">
        <v>7</v>
      </c>
      <c r="B10" s="4">
        <v>5004</v>
      </c>
      <c r="C10">
        <v>52</v>
      </c>
    </row>
    <row r="11" spans="1:11" x14ac:dyDescent="0.55000000000000004">
      <c r="A11" t="s">
        <v>7</v>
      </c>
      <c r="B11" s="4">
        <v>6001</v>
      </c>
      <c r="C11">
        <v>0</v>
      </c>
    </row>
    <row r="12" spans="1:11" x14ac:dyDescent="0.55000000000000004">
      <c r="A12" t="s">
        <v>7</v>
      </c>
      <c r="B12" s="4">
        <v>7001</v>
      </c>
      <c r="C12">
        <v>54</v>
      </c>
    </row>
    <row r="13" spans="1:11" x14ac:dyDescent="0.55000000000000004">
      <c r="A13" t="s">
        <v>7</v>
      </c>
      <c r="B13" s="4">
        <v>7002</v>
      </c>
      <c r="C13">
        <v>42</v>
      </c>
    </row>
    <row r="14" spans="1:11" x14ac:dyDescent="0.55000000000000004">
      <c r="A14" t="s">
        <v>7</v>
      </c>
      <c r="B14" s="4" t="s">
        <v>23</v>
      </c>
      <c r="C14">
        <v>117</v>
      </c>
    </row>
    <row r="15" spans="1:11" x14ac:dyDescent="0.55000000000000004">
      <c r="A15" t="s">
        <v>7</v>
      </c>
      <c r="B15" s="4" t="s">
        <v>24</v>
      </c>
      <c r="C15">
        <v>101</v>
      </c>
    </row>
    <row r="16" spans="1:11" x14ac:dyDescent="0.55000000000000004">
      <c r="A16" t="s">
        <v>10</v>
      </c>
      <c r="B16" s="4">
        <v>1001</v>
      </c>
      <c r="C16">
        <v>52</v>
      </c>
    </row>
    <row r="17" spans="1:3" x14ac:dyDescent="0.55000000000000004">
      <c r="A17" t="s">
        <v>10</v>
      </c>
      <c r="B17" s="4">
        <v>1002</v>
      </c>
      <c r="C17">
        <v>63</v>
      </c>
    </row>
    <row r="18" spans="1:3" x14ac:dyDescent="0.55000000000000004">
      <c r="A18" t="s">
        <v>10</v>
      </c>
      <c r="B18" s="4">
        <v>1003</v>
      </c>
      <c r="C18">
        <v>48</v>
      </c>
    </row>
    <row r="19" spans="1:3" x14ac:dyDescent="0.55000000000000004">
      <c r="A19" t="s">
        <v>10</v>
      </c>
      <c r="B19" s="4">
        <v>1004</v>
      </c>
      <c r="C19">
        <v>44</v>
      </c>
    </row>
    <row r="20" spans="1:3" x14ac:dyDescent="0.55000000000000004">
      <c r="A20" t="s">
        <v>10</v>
      </c>
      <c r="B20" s="4" t="s">
        <v>9</v>
      </c>
      <c r="C20">
        <v>0</v>
      </c>
    </row>
    <row r="21" spans="1:3" x14ac:dyDescent="0.55000000000000004">
      <c r="A21" t="s">
        <v>10</v>
      </c>
      <c r="B21" s="4" t="s">
        <v>12</v>
      </c>
      <c r="C21">
        <v>29</v>
      </c>
    </row>
    <row r="22" spans="1:3" x14ac:dyDescent="0.55000000000000004">
      <c r="A22" t="s">
        <v>10</v>
      </c>
      <c r="B22" s="4" t="s">
        <v>25</v>
      </c>
      <c r="C22">
        <v>69</v>
      </c>
    </row>
    <row r="23" spans="1:3" x14ac:dyDescent="0.55000000000000004">
      <c r="A23" t="s">
        <v>10</v>
      </c>
      <c r="B23" s="4" t="s">
        <v>26</v>
      </c>
      <c r="C23">
        <v>73</v>
      </c>
    </row>
    <row r="24" spans="1:3" x14ac:dyDescent="0.55000000000000004">
      <c r="A24" t="s">
        <v>10</v>
      </c>
      <c r="B24" s="4">
        <v>3006</v>
      </c>
      <c r="C24">
        <v>42</v>
      </c>
    </row>
    <row r="25" spans="1:3" x14ac:dyDescent="0.55000000000000004">
      <c r="A25" t="s">
        <v>10</v>
      </c>
      <c r="B25" s="4">
        <v>4001</v>
      </c>
      <c r="C25">
        <v>67</v>
      </c>
    </row>
    <row r="26" spans="1:3" x14ac:dyDescent="0.55000000000000004">
      <c r="A26" t="s">
        <v>10</v>
      </c>
      <c r="B26" s="4">
        <v>4002</v>
      </c>
      <c r="C26">
        <v>64</v>
      </c>
    </row>
    <row r="27" spans="1:3" x14ac:dyDescent="0.55000000000000004">
      <c r="A27" t="s">
        <v>13</v>
      </c>
      <c r="B27" s="4" t="s">
        <v>27</v>
      </c>
      <c r="C27">
        <v>54</v>
      </c>
    </row>
    <row r="28" spans="1:3" x14ac:dyDescent="0.55000000000000004">
      <c r="A28" t="s">
        <v>13</v>
      </c>
      <c r="B28" s="4" t="s">
        <v>28</v>
      </c>
      <c r="C28">
        <v>49</v>
      </c>
    </row>
    <row r="29" spans="1:3" x14ac:dyDescent="0.55000000000000004">
      <c r="A29" t="s">
        <v>13</v>
      </c>
      <c r="B29" s="4">
        <v>2001</v>
      </c>
      <c r="C29">
        <v>36</v>
      </c>
    </row>
    <row r="30" spans="1:3" x14ac:dyDescent="0.55000000000000004">
      <c r="A30" t="s">
        <v>13</v>
      </c>
      <c r="B30" s="4">
        <v>2002</v>
      </c>
      <c r="C30">
        <v>10</v>
      </c>
    </row>
    <row r="31" spans="1:3" x14ac:dyDescent="0.55000000000000004">
      <c r="A31" t="s">
        <v>13</v>
      </c>
      <c r="B31" s="4" t="s">
        <v>29</v>
      </c>
      <c r="C31">
        <v>71</v>
      </c>
    </row>
    <row r="32" spans="1:3" x14ac:dyDescent="0.55000000000000004">
      <c r="A32" t="s">
        <v>13</v>
      </c>
      <c r="B32" s="4">
        <v>3007</v>
      </c>
      <c r="C32">
        <v>58</v>
      </c>
    </row>
    <row r="33" spans="1:3" x14ac:dyDescent="0.55000000000000004">
      <c r="A33" t="s">
        <v>13</v>
      </c>
      <c r="B33" s="4">
        <v>4001</v>
      </c>
      <c r="C33">
        <v>42</v>
      </c>
    </row>
    <row r="34" spans="1:3" x14ac:dyDescent="0.55000000000000004">
      <c r="A34" t="s">
        <v>13</v>
      </c>
      <c r="B34" s="4">
        <v>4002</v>
      </c>
      <c r="C34">
        <v>19</v>
      </c>
    </row>
    <row r="35" spans="1:3" x14ac:dyDescent="0.55000000000000004">
      <c r="A35" t="s">
        <v>13</v>
      </c>
      <c r="B35" s="4" t="s">
        <v>21</v>
      </c>
      <c r="C35">
        <v>70</v>
      </c>
    </row>
    <row r="36" spans="1:3" x14ac:dyDescent="0.55000000000000004">
      <c r="A36" t="s">
        <v>13</v>
      </c>
      <c r="B36" s="4" t="s">
        <v>30</v>
      </c>
      <c r="C36">
        <v>54</v>
      </c>
    </row>
    <row r="37" spans="1:3" x14ac:dyDescent="0.55000000000000004">
      <c r="A37" t="s">
        <v>13</v>
      </c>
      <c r="B37" s="4">
        <v>6001</v>
      </c>
      <c r="C37">
        <v>11</v>
      </c>
    </row>
    <row r="38" spans="1:3" x14ac:dyDescent="0.55000000000000004">
      <c r="A38" t="s">
        <v>13</v>
      </c>
      <c r="B38" s="4">
        <v>6002</v>
      </c>
      <c r="C38">
        <v>22</v>
      </c>
    </row>
    <row r="39" spans="1:3" x14ac:dyDescent="0.55000000000000004">
      <c r="A39" t="s">
        <v>15</v>
      </c>
      <c r="B39" s="4" t="s">
        <v>31</v>
      </c>
      <c r="C39">
        <v>4</v>
      </c>
    </row>
    <row r="40" spans="1:3" x14ac:dyDescent="0.55000000000000004">
      <c r="A40" t="s">
        <v>15</v>
      </c>
      <c r="B40" s="4" t="s">
        <v>32</v>
      </c>
      <c r="C40">
        <v>21</v>
      </c>
    </row>
    <row r="41" spans="1:3" x14ac:dyDescent="0.55000000000000004">
      <c r="A41" t="s">
        <v>15</v>
      </c>
      <c r="B41" s="5">
        <v>402167</v>
      </c>
      <c r="C41">
        <v>3</v>
      </c>
    </row>
    <row r="42" spans="1:3" x14ac:dyDescent="0.55000000000000004">
      <c r="A42" t="s">
        <v>15</v>
      </c>
      <c r="B42" s="4" t="s">
        <v>33</v>
      </c>
      <c r="C42">
        <v>10</v>
      </c>
    </row>
    <row r="43" spans="1:3" x14ac:dyDescent="0.55000000000000004">
      <c r="A43" t="s">
        <v>15</v>
      </c>
      <c r="B43" s="4" t="s">
        <v>34</v>
      </c>
      <c r="C43">
        <f>9+15+8+1+6+20+9+23</f>
        <v>91</v>
      </c>
    </row>
    <row r="44" spans="1:3" x14ac:dyDescent="0.55000000000000004">
      <c r="A44" t="s">
        <v>19</v>
      </c>
      <c r="B44" s="4">
        <v>1</v>
      </c>
      <c r="C44">
        <v>0</v>
      </c>
    </row>
    <row r="45" spans="1:3" x14ac:dyDescent="0.55000000000000004">
      <c r="A45" t="s">
        <v>19</v>
      </c>
      <c r="B45" s="4">
        <v>2</v>
      </c>
      <c r="C45">
        <v>15</v>
      </c>
    </row>
    <row r="46" spans="1:3" x14ac:dyDescent="0.55000000000000004">
      <c r="A46" t="s">
        <v>19</v>
      </c>
      <c r="B46" s="4">
        <v>3</v>
      </c>
      <c r="C46">
        <v>20</v>
      </c>
    </row>
    <row r="47" spans="1:3" x14ac:dyDescent="0.55000000000000004">
      <c r="A47" t="s">
        <v>19</v>
      </c>
      <c r="B47" s="4">
        <v>4</v>
      </c>
      <c r="C47">
        <v>2</v>
      </c>
    </row>
    <row r="48" spans="1:3" x14ac:dyDescent="0.55000000000000004">
      <c r="A48" t="s">
        <v>19</v>
      </c>
      <c r="B48" s="4">
        <v>5</v>
      </c>
      <c r="C48">
        <v>4</v>
      </c>
    </row>
    <row r="49" spans="1:3" x14ac:dyDescent="0.55000000000000004">
      <c r="A49" t="s">
        <v>19</v>
      </c>
      <c r="B49" s="4">
        <v>6</v>
      </c>
      <c r="C49">
        <v>20</v>
      </c>
    </row>
    <row r="50" spans="1:3" x14ac:dyDescent="0.55000000000000004">
      <c r="A50" t="s">
        <v>19</v>
      </c>
      <c r="B50" s="4">
        <v>7</v>
      </c>
      <c r="C50">
        <v>8</v>
      </c>
    </row>
    <row r="51" spans="1:3" x14ac:dyDescent="0.55000000000000004">
      <c r="A51" t="s">
        <v>19</v>
      </c>
      <c r="B51" s="4">
        <v>8</v>
      </c>
      <c r="C51">
        <v>0</v>
      </c>
    </row>
    <row r="52" spans="1:3" x14ac:dyDescent="0.55000000000000004">
      <c r="A52" t="s">
        <v>19</v>
      </c>
      <c r="B52" s="4">
        <v>9</v>
      </c>
      <c r="C52">
        <v>12</v>
      </c>
    </row>
    <row r="53" spans="1:3" x14ac:dyDescent="0.55000000000000004">
      <c r="A53" t="s">
        <v>19</v>
      </c>
      <c r="B53" s="4">
        <v>10</v>
      </c>
      <c r="C53">
        <v>0</v>
      </c>
    </row>
    <row r="54" spans="1:3" x14ac:dyDescent="0.55000000000000004">
      <c r="A54" t="s">
        <v>19</v>
      </c>
      <c r="B54" s="4">
        <v>11</v>
      </c>
      <c r="C54">
        <v>0</v>
      </c>
    </row>
    <row r="55" spans="1:3" x14ac:dyDescent="0.55000000000000004">
      <c r="A55" t="s">
        <v>19</v>
      </c>
      <c r="B55" s="4">
        <v>12</v>
      </c>
      <c r="C55">
        <v>16</v>
      </c>
    </row>
    <row r="56" spans="1:3" x14ac:dyDescent="0.55000000000000004">
      <c r="A56" t="s">
        <v>19</v>
      </c>
      <c r="B56" s="4">
        <v>13</v>
      </c>
      <c r="C56">
        <v>0</v>
      </c>
    </row>
    <row r="57" spans="1:3" x14ac:dyDescent="0.55000000000000004">
      <c r="A57" t="s">
        <v>16</v>
      </c>
      <c r="B57" s="4">
        <v>1</v>
      </c>
      <c r="C57">
        <v>10</v>
      </c>
    </row>
    <row r="58" spans="1:3" x14ac:dyDescent="0.55000000000000004">
      <c r="A58" t="s">
        <v>16</v>
      </c>
      <c r="B58" s="4">
        <v>2</v>
      </c>
      <c r="C58">
        <v>6</v>
      </c>
    </row>
    <row r="59" spans="1:3" x14ac:dyDescent="0.55000000000000004">
      <c r="A59" t="s">
        <v>16</v>
      </c>
      <c r="B59" s="4">
        <v>3</v>
      </c>
      <c r="C59">
        <v>0</v>
      </c>
    </row>
    <row r="60" spans="1:3" x14ac:dyDescent="0.55000000000000004">
      <c r="A60" t="s">
        <v>16</v>
      </c>
      <c r="B60" s="4">
        <v>4</v>
      </c>
      <c r="C60">
        <v>5</v>
      </c>
    </row>
    <row r="61" spans="1:3" x14ac:dyDescent="0.55000000000000004">
      <c r="A61" t="s">
        <v>16</v>
      </c>
      <c r="B61" s="4">
        <v>5</v>
      </c>
      <c r="C61">
        <v>0</v>
      </c>
    </row>
    <row r="62" spans="1:3" x14ac:dyDescent="0.55000000000000004">
      <c r="A62" t="s">
        <v>16</v>
      </c>
      <c r="B62" s="4">
        <v>6</v>
      </c>
      <c r="C62">
        <v>13</v>
      </c>
    </row>
    <row r="63" spans="1:3" x14ac:dyDescent="0.55000000000000004">
      <c r="A63" t="s">
        <v>16</v>
      </c>
      <c r="B63" s="4">
        <v>7</v>
      </c>
      <c r="C63">
        <v>14</v>
      </c>
    </row>
    <row r="64" spans="1:3" x14ac:dyDescent="0.55000000000000004">
      <c r="A64" t="s">
        <v>16</v>
      </c>
      <c r="B64" s="4">
        <v>8</v>
      </c>
      <c r="C64">
        <v>18</v>
      </c>
    </row>
    <row r="65" spans="1:3" x14ac:dyDescent="0.55000000000000004">
      <c r="A65" t="s">
        <v>16</v>
      </c>
      <c r="B65" s="4">
        <v>9</v>
      </c>
      <c r="C65">
        <v>0</v>
      </c>
    </row>
    <row r="66" spans="1:3" x14ac:dyDescent="0.55000000000000004">
      <c r="A66" t="s">
        <v>16</v>
      </c>
      <c r="B66" s="4">
        <v>10</v>
      </c>
      <c r="C66">
        <v>3</v>
      </c>
    </row>
    <row r="67" spans="1:3" x14ac:dyDescent="0.55000000000000004">
      <c r="A67" t="s">
        <v>16</v>
      </c>
      <c r="B67" s="4">
        <v>11</v>
      </c>
      <c r="C67">
        <v>27</v>
      </c>
    </row>
    <row r="68" spans="1:3" x14ac:dyDescent="0.55000000000000004">
      <c r="A68" t="s">
        <v>16</v>
      </c>
      <c r="B68" s="4">
        <v>12</v>
      </c>
      <c r="C6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Tbr2+ cells</vt:lpstr>
      <vt:lpstr>NFH+;Calbindin-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van der Heijden</dc:creator>
  <cp:lastModifiedBy>Meike van der Heijden</cp:lastModifiedBy>
  <dcterms:created xsi:type="dcterms:W3CDTF">2021-01-18T15:43:34Z</dcterms:created>
  <dcterms:modified xsi:type="dcterms:W3CDTF">2021-01-18T15:50:24Z</dcterms:modified>
</cp:coreProperties>
</file>