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mshiple/Desktop/"/>
    </mc:Choice>
  </mc:AlternateContent>
  <xr:revisionPtr revIDLastSave="0" documentId="8_{5D2D72ED-2AFA-DF44-9307-32D91ECEA8F5}" xr6:coauthVersionLast="45" xr6:coauthVersionMax="45" xr10:uidLastSave="{00000000-0000-0000-0000-000000000000}"/>
  <bookViews>
    <workbookView xWindow="480" yWindow="940" windowWidth="25040" windowHeight="14240" xr2:uid="{AEE5F6B6-F836-9E49-8F80-A04EB491121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1" i="1" l="1"/>
  <c r="AH11" i="1"/>
  <c r="W11" i="1"/>
  <c r="L11" i="1"/>
  <c r="AR10" i="1"/>
  <c r="AH10" i="1"/>
  <c r="W10" i="1"/>
  <c r="L10" i="1"/>
</calcChain>
</file>

<file path=xl/sharedStrings.xml><?xml version="1.0" encoding="utf-8"?>
<sst xmlns="http://schemas.openxmlformats.org/spreadsheetml/2006/main" count="75" uniqueCount="21">
  <si>
    <t>Virus IC50 (µg/mL)</t>
  </si>
  <si>
    <t>Antibody</t>
  </si>
  <si>
    <t>QA013 765 dpi (clade A)</t>
  </si>
  <si>
    <t>BG505.W6.C2 T332N (clade A)</t>
  </si>
  <si>
    <t>SF162 (clade B)</t>
  </si>
  <si>
    <t>QC406.F3 (clade C)</t>
  </si>
  <si>
    <t>Avg</t>
  </si>
  <si>
    <t>Naïve</t>
  </si>
  <si>
    <t>&gt;50</t>
  </si>
  <si>
    <t>Int6VHInt5VL</t>
  </si>
  <si>
    <t>0VHmatVL</t>
  </si>
  <si>
    <t>Int6VHmatVL</t>
  </si>
  <si>
    <t>matVH0VL</t>
  </si>
  <si>
    <t>&lt;1.5625</t>
  </si>
  <si>
    <t>&gt;5</t>
  </si>
  <si>
    <t>&gt;20</t>
  </si>
  <si>
    <t>matVHInt5VL</t>
  </si>
  <si>
    <t>&lt;0.625</t>
  </si>
  <si>
    <t>&gt;10</t>
  </si>
  <si>
    <t xml:space="preserve"> </t>
  </si>
  <si>
    <t>Excluded outliers that deviate &gt;10-fold from the rest of the replicate IC50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</si>
</sst>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  <xf numFmtId="0" fontId="2" fillId="0" borderId="10" xfId="0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wrapText="1" readingOrder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4" fillId="4" borderId="15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3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4" fillId="4" borderId="21" xfId="0" applyNumberFormat="1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_neutgraph template" xfId="1" xr:uid="{5900EF2B-EE31-D24C-A8D8-963576120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C45A1-B458-D84F-B55F-3C6135CDC82C}">
  <dimension ref="A2:AR15"/>
  <sheetViews>
    <sheetView tabSelected="1" workbookViewId="0">
      <selection activeCell="B23" sqref="B23"/>
    </sheetView>
  </sheetViews>
  <sheetFormatPr baseColWidth="10" defaultRowHeight="14" x14ac:dyDescent="0.2"/>
  <cols>
    <col min="1" max="1" width="11.83203125" style="1" bestFit="1" customWidth="1"/>
    <col min="2" max="2" width="8" style="1" bestFit="1" customWidth="1"/>
    <col min="3" max="3" width="11.5" style="1" customWidth="1"/>
    <col min="4" max="4" width="10.5" style="1" customWidth="1"/>
    <col min="5" max="5" width="11.83203125" style="1" customWidth="1"/>
    <col min="6" max="6" width="15.6640625" style="1" customWidth="1"/>
    <col min="7" max="7" width="19.6640625" style="1" customWidth="1"/>
    <col min="8" max="8" width="10.1640625" style="1" customWidth="1"/>
    <col min="9" max="11" width="12.6640625" style="1" customWidth="1"/>
    <col min="12" max="12" width="7.6640625" style="1" customWidth="1"/>
    <col min="13" max="13" width="8" style="1" bestFit="1" customWidth="1"/>
    <col min="14" max="14" width="8.83203125" style="1" bestFit="1" customWidth="1"/>
    <col min="15" max="15" width="9.33203125" style="1" bestFit="1" customWidth="1"/>
    <col min="16" max="16" width="8.1640625" style="1" bestFit="1" customWidth="1"/>
    <col min="17" max="17" width="6.83203125" style="1" bestFit="1" customWidth="1"/>
    <col min="18" max="18" width="8" style="1" bestFit="1" customWidth="1"/>
    <col min="19" max="19" width="6.83203125" style="1" bestFit="1" customWidth="1"/>
    <col min="20" max="20" width="8" style="1" bestFit="1" customWidth="1"/>
    <col min="21" max="23" width="7.6640625" style="1" customWidth="1"/>
    <col min="24" max="24" width="6.83203125" style="1" customWidth="1"/>
    <col min="25" max="26" width="8" style="1" bestFit="1" customWidth="1"/>
    <col min="27" max="28" width="9.33203125" style="1" bestFit="1" customWidth="1"/>
    <col min="29" max="29" width="7" style="1" bestFit="1" customWidth="1"/>
    <col min="30" max="31" width="8.1640625" style="1" bestFit="1" customWidth="1"/>
    <col min="32" max="32" width="7" style="1" bestFit="1" customWidth="1"/>
    <col min="33" max="33" width="8.1640625" style="1" bestFit="1" customWidth="1"/>
    <col min="34" max="34" width="8" style="1" customWidth="1"/>
    <col min="35" max="36" width="8" style="1" bestFit="1" customWidth="1"/>
    <col min="37" max="37" width="9.1640625" style="1" bestFit="1" customWidth="1"/>
    <col min="38" max="38" width="8" style="1" bestFit="1" customWidth="1"/>
    <col min="39" max="39" width="6.83203125" style="1" bestFit="1" customWidth="1"/>
    <col min="40" max="40" width="9.83203125" style="1" bestFit="1" customWidth="1"/>
    <col min="41" max="41" width="8" style="1" bestFit="1" customWidth="1"/>
    <col min="42" max="42" width="7.83203125" style="1" bestFit="1" customWidth="1"/>
    <col min="43" max="43" width="8" style="1" bestFit="1" customWidth="1"/>
    <col min="44" max="44" width="11" style="1" bestFit="1" customWidth="1"/>
    <col min="45" max="16384" width="10.83203125" style="1"/>
  </cols>
  <sheetData>
    <row r="2" spans="1:44" ht="15" thickBot="1" x14ac:dyDescent="0.25"/>
    <row r="3" spans="1:44" ht="15" thickBot="1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44" ht="15" x14ac:dyDescent="0.2">
      <c r="A4" s="5" t="s">
        <v>1</v>
      </c>
      <c r="B4" s="6" t="s">
        <v>2</v>
      </c>
      <c r="C4" s="7"/>
      <c r="D4" s="7"/>
      <c r="E4" s="7"/>
      <c r="F4" s="7"/>
      <c r="G4" s="7"/>
      <c r="H4" s="7"/>
      <c r="I4" s="7"/>
      <c r="J4" s="7"/>
      <c r="K4" s="7"/>
      <c r="L4" s="8"/>
      <c r="M4" s="6" t="s">
        <v>3</v>
      </c>
      <c r="N4" s="7"/>
      <c r="O4" s="7"/>
      <c r="P4" s="7"/>
      <c r="Q4" s="7"/>
      <c r="R4" s="7"/>
      <c r="S4" s="7"/>
      <c r="T4" s="7"/>
      <c r="U4" s="7"/>
      <c r="V4" s="7"/>
      <c r="W4" s="8"/>
      <c r="X4" s="9" t="s">
        <v>4</v>
      </c>
      <c r="Y4" s="10"/>
      <c r="Z4" s="10"/>
      <c r="AA4" s="10"/>
      <c r="AB4" s="10"/>
      <c r="AC4" s="10"/>
      <c r="AD4" s="10"/>
      <c r="AE4" s="10"/>
      <c r="AF4" s="10"/>
      <c r="AG4" s="10"/>
      <c r="AH4" s="11"/>
      <c r="AI4" s="12" t="s">
        <v>5</v>
      </c>
      <c r="AJ4" s="13"/>
      <c r="AK4" s="13"/>
      <c r="AL4" s="13"/>
      <c r="AM4" s="13"/>
      <c r="AN4" s="13"/>
      <c r="AO4" s="13"/>
      <c r="AP4" s="13"/>
      <c r="AQ4" s="13"/>
      <c r="AR4" s="14"/>
    </row>
    <row r="5" spans="1:44" x14ac:dyDescent="0.2">
      <c r="A5" s="15"/>
      <c r="B5" s="16">
        <v>44089</v>
      </c>
      <c r="C5" s="17">
        <v>43794</v>
      </c>
      <c r="D5" s="17">
        <v>43899</v>
      </c>
      <c r="E5" s="17">
        <v>43752</v>
      </c>
      <c r="F5" s="17">
        <v>44004</v>
      </c>
      <c r="G5" s="17">
        <v>43984</v>
      </c>
      <c r="H5" s="17">
        <v>44020</v>
      </c>
      <c r="I5" s="17">
        <v>44028</v>
      </c>
      <c r="J5" s="18">
        <v>44218</v>
      </c>
      <c r="K5" s="18">
        <v>44221</v>
      </c>
      <c r="L5" s="19" t="s">
        <v>6</v>
      </c>
      <c r="M5" s="16">
        <v>44089</v>
      </c>
      <c r="N5" s="17">
        <v>43747</v>
      </c>
      <c r="O5" s="17">
        <v>43794</v>
      </c>
      <c r="P5" s="17">
        <v>43908</v>
      </c>
      <c r="Q5" s="17">
        <v>43984</v>
      </c>
      <c r="R5" s="17">
        <v>44004</v>
      </c>
      <c r="S5" s="17">
        <v>44020</v>
      </c>
      <c r="T5" s="17">
        <v>44028</v>
      </c>
      <c r="U5" s="18">
        <v>44218</v>
      </c>
      <c r="V5" s="18">
        <v>44221</v>
      </c>
      <c r="W5" s="19" t="s">
        <v>6</v>
      </c>
      <c r="X5" s="20">
        <v>43712</v>
      </c>
      <c r="Y5" s="21">
        <v>44089</v>
      </c>
      <c r="Z5" s="17">
        <v>43669</v>
      </c>
      <c r="AA5" s="17">
        <v>43752</v>
      </c>
      <c r="AB5" s="17">
        <v>43794</v>
      </c>
      <c r="AC5" s="17">
        <v>43984</v>
      </c>
      <c r="AD5" s="17">
        <v>44004</v>
      </c>
      <c r="AE5" s="17">
        <v>43747</v>
      </c>
      <c r="AF5" s="17">
        <v>44020</v>
      </c>
      <c r="AG5" s="17">
        <v>44028</v>
      </c>
      <c r="AH5" s="19" t="s">
        <v>6</v>
      </c>
      <c r="AI5" s="16">
        <v>44089</v>
      </c>
      <c r="AJ5" s="17">
        <v>43669</v>
      </c>
      <c r="AK5" s="17">
        <v>43794</v>
      </c>
      <c r="AL5" s="17">
        <v>43747</v>
      </c>
      <c r="AM5" s="17">
        <v>43984</v>
      </c>
      <c r="AN5" s="17">
        <v>44004</v>
      </c>
      <c r="AO5" s="17">
        <v>43733</v>
      </c>
      <c r="AP5" s="17">
        <v>44020</v>
      </c>
      <c r="AQ5" s="17">
        <v>44028</v>
      </c>
      <c r="AR5" s="19" t="s">
        <v>6</v>
      </c>
    </row>
    <row r="6" spans="1:44" ht="15" x14ac:dyDescent="0.2">
      <c r="A6" s="15" t="s">
        <v>7</v>
      </c>
      <c r="B6" s="22" t="s">
        <v>8</v>
      </c>
      <c r="C6" s="23"/>
      <c r="D6" s="23"/>
      <c r="E6" s="23"/>
      <c r="F6" s="23"/>
      <c r="G6" s="23"/>
      <c r="H6" s="23"/>
      <c r="I6" s="23"/>
      <c r="J6" s="24"/>
      <c r="K6" s="24" t="s">
        <v>8</v>
      </c>
      <c r="L6" s="25">
        <v>50</v>
      </c>
      <c r="M6" s="22" t="s">
        <v>8</v>
      </c>
      <c r="N6" s="23"/>
      <c r="O6" s="23"/>
      <c r="P6" s="23"/>
      <c r="Q6" s="23"/>
      <c r="R6" s="23"/>
      <c r="S6" s="23"/>
      <c r="T6" s="23"/>
      <c r="U6" s="24"/>
      <c r="V6" s="24" t="s">
        <v>8</v>
      </c>
      <c r="W6" s="25">
        <v>50</v>
      </c>
      <c r="X6" s="26"/>
      <c r="Y6" s="27" t="s">
        <v>8</v>
      </c>
      <c r="Z6" s="28" t="s">
        <v>8</v>
      </c>
      <c r="AA6" s="23"/>
      <c r="AB6" s="23"/>
      <c r="AC6" s="23"/>
      <c r="AD6" s="23"/>
      <c r="AE6" s="23"/>
      <c r="AF6" s="23"/>
      <c r="AG6" s="23"/>
      <c r="AH6" s="25">
        <v>50</v>
      </c>
      <c r="AI6" s="22" t="s">
        <v>8</v>
      </c>
      <c r="AJ6" s="29" t="s">
        <v>8</v>
      </c>
      <c r="AK6" s="23"/>
      <c r="AL6" s="23"/>
      <c r="AM6" s="23"/>
      <c r="AN6" s="23"/>
      <c r="AO6" s="23"/>
      <c r="AP6" s="23"/>
      <c r="AQ6" s="23"/>
      <c r="AR6" s="25">
        <v>50</v>
      </c>
    </row>
    <row r="7" spans="1:44" ht="15" x14ac:dyDescent="0.2">
      <c r="A7" s="15" t="s">
        <v>9</v>
      </c>
      <c r="B7" s="26" t="s">
        <v>8</v>
      </c>
      <c r="C7" s="23"/>
      <c r="D7" s="23"/>
      <c r="E7" s="23"/>
      <c r="F7" s="23"/>
      <c r="G7" s="23"/>
      <c r="H7" s="23"/>
      <c r="I7" s="23"/>
      <c r="J7" s="24"/>
      <c r="K7" s="24" t="s">
        <v>8</v>
      </c>
      <c r="L7" s="25">
        <v>50</v>
      </c>
      <c r="M7" s="26" t="s">
        <v>8</v>
      </c>
      <c r="N7" s="23"/>
      <c r="O7" s="23"/>
      <c r="P7" s="23"/>
      <c r="Q7" s="23"/>
      <c r="R7" s="23"/>
      <c r="S7" s="23"/>
      <c r="T7" s="23"/>
      <c r="U7" s="24"/>
      <c r="V7" s="24" t="s">
        <v>8</v>
      </c>
      <c r="W7" s="25">
        <v>50</v>
      </c>
      <c r="X7" s="26"/>
      <c r="Y7" s="23" t="s">
        <v>8</v>
      </c>
      <c r="Z7" s="28" t="s">
        <v>8</v>
      </c>
      <c r="AA7" s="23"/>
      <c r="AB7" s="23"/>
      <c r="AC7" s="23"/>
      <c r="AD7" s="23"/>
      <c r="AE7" s="23"/>
      <c r="AF7" s="23"/>
      <c r="AG7" s="23"/>
      <c r="AH7" s="25">
        <v>50</v>
      </c>
      <c r="AI7" s="26" t="s">
        <v>8</v>
      </c>
      <c r="AJ7" s="29" t="s">
        <v>8</v>
      </c>
      <c r="AK7" s="23"/>
      <c r="AL7" s="23"/>
      <c r="AM7" s="23"/>
      <c r="AN7" s="23"/>
      <c r="AO7" s="23"/>
      <c r="AP7" s="23"/>
      <c r="AQ7" s="23"/>
      <c r="AR7" s="25">
        <v>50</v>
      </c>
    </row>
    <row r="8" spans="1:44" x14ac:dyDescent="0.2">
      <c r="A8" s="30" t="s">
        <v>10</v>
      </c>
      <c r="B8" s="26" t="s">
        <v>8</v>
      </c>
      <c r="C8" s="23"/>
      <c r="D8" s="23"/>
      <c r="E8" s="23"/>
      <c r="F8" s="23"/>
      <c r="G8" s="23"/>
      <c r="H8" s="23"/>
      <c r="I8" s="23"/>
      <c r="J8" s="24"/>
      <c r="K8" s="24" t="s">
        <v>8</v>
      </c>
      <c r="L8" s="25">
        <v>50</v>
      </c>
      <c r="M8" s="26" t="s">
        <v>8</v>
      </c>
      <c r="N8" s="23"/>
      <c r="O8" s="23"/>
      <c r="P8" s="23"/>
      <c r="Q8" s="23"/>
      <c r="R8" s="23"/>
      <c r="S8" s="23"/>
      <c r="T8" s="23"/>
      <c r="U8" s="24"/>
      <c r="V8" s="24" t="s">
        <v>8</v>
      </c>
      <c r="W8" s="25">
        <v>50</v>
      </c>
      <c r="X8" s="26"/>
      <c r="Y8" s="23" t="s">
        <v>8</v>
      </c>
      <c r="Z8" s="23"/>
      <c r="AA8" s="23"/>
      <c r="AB8" s="23"/>
      <c r="AC8" s="23"/>
      <c r="AD8" s="23"/>
      <c r="AE8" s="23"/>
      <c r="AF8" s="23"/>
      <c r="AG8" s="23"/>
      <c r="AH8" s="25">
        <v>50</v>
      </c>
      <c r="AI8" s="26" t="s">
        <v>8</v>
      </c>
      <c r="AJ8" s="23" t="s">
        <v>8</v>
      </c>
      <c r="AK8" s="23"/>
      <c r="AL8" s="23"/>
      <c r="AM8" s="23"/>
      <c r="AN8" s="23"/>
      <c r="AO8" s="23"/>
      <c r="AP8" s="23"/>
      <c r="AQ8" s="23"/>
      <c r="AR8" s="25">
        <v>50</v>
      </c>
    </row>
    <row r="9" spans="1:44" x14ac:dyDescent="0.2">
      <c r="A9" s="30" t="s">
        <v>11</v>
      </c>
      <c r="B9" s="26" t="s">
        <v>8</v>
      </c>
      <c r="C9" s="23"/>
      <c r="D9" s="23"/>
      <c r="E9" s="23"/>
      <c r="F9" s="23"/>
      <c r="G9" s="23"/>
      <c r="H9" s="23"/>
      <c r="I9" s="23"/>
      <c r="J9" s="24"/>
      <c r="K9" s="24" t="s">
        <v>8</v>
      </c>
      <c r="L9" s="25">
        <v>50</v>
      </c>
      <c r="M9" s="26" t="s">
        <v>8</v>
      </c>
      <c r="N9" s="23"/>
      <c r="O9" s="23"/>
      <c r="P9" s="23"/>
      <c r="Q9" s="23"/>
      <c r="R9" s="23"/>
      <c r="S9" s="23"/>
      <c r="T9" s="23"/>
      <c r="U9" s="24"/>
      <c r="V9" s="24" t="s">
        <v>8</v>
      </c>
      <c r="W9" s="25">
        <v>50</v>
      </c>
      <c r="X9" s="26" t="s">
        <v>8</v>
      </c>
      <c r="Y9" s="23" t="s">
        <v>8</v>
      </c>
      <c r="Z9" s="23"/>
      <c r="AA9" s="23"/>
      <c r="AB9" s="23"/>
      <c r="AC9" s="23"/>
      <c r="AD9" s="23"/>
      <c r="AE9" s="23"/>
      <c r="AF9" s="23"/>
      <c r="AG9" s="23"/>
      <c r="AH9" s="25">
        <v>50</v>
      </c>
      <c r="AI9" s="26" t="s">
        <v>8</v>
      </c>
      <c r="AJ9" s="23" t="s">
        <v>8</v>
      </c>
      <c r="AK9" s="23"/>
      <c r="AL9" s="23"/>
      <c r="AM9" s="23"/>
      <c r="AN9" s="23"/>
      <c r="AO9" s="23"/>
      <c r="AP9" s="23"/>
      <c r="AQ9" s="23"/>
      <c r="AR9" s="25">
        <v>50</v>
      </c>
    </row>
    <row r="10" spans="1:44" x14ac:dyDescent="0.2">
      <c r="A10" s="30" t="s">
        <v>12</v>
      </c>
      <c r="B10" s="26"/>
      <c r="C10" s="23" t="s">
        <v>13</v>
      </c>
      <c r="D10" s="23">
        <v>1.34</v>
      </c>
      <c r="E10" s="23" t="s">
        <v>13</v>
      </c>
      <c r="F10" s="23" t="s">
        <v>14</v>
      </c>
      <c r="G10" s="23">
        <v>2.85</v>
      </c>
      <c r="H10" s="23"/>
      <c r="I10" s="23">
        <v>7.12</v>
      </c>
      <c r="J10" s="24">
        <v>7.44</v>
      </c>
      <c r="K10" s="24"/>
      <c r="L10" s="31">
        <f>AVERAGE(B10:I10,1.5625,1.5625,5,J10)</f>
        <v>3.8392857142857149</v>
      </c>
      <c r="M10" s="26"/>
      <c r="N10" s="23">
        <v>2.75</v>
      </c>
      <c r="O10" s="32" t="s">
        <v>13</v>
      </c>
      <c r="P10" s="23">
        <v>11.78</v>
      </c>
      <c r="Q10" s="23" t="s">
        <v>15</v>
      </c>
      <c r="R10" s="23" t="s">
        <v>14</v>
      </c>
      <c r="S10" s="23"/>
      <c r="T10" s="23" t="s">
        <v>15</v>
      </c>
      <c r="U10" s="24">
        <v>20.75</v>
      </c>
      <c r="V10" s="24"/>
      <c r="W10" s="31">
        <f>AVERAGE(M10:T10,20,5,20,U10)</f>
        <v>13.38</v>
      </c>
      <c r="X10" s="26"/>
      <c r="Y10" s="23"/>
      <c r="Z10" s="23"/>
      <c r="AA10" s="23" t="s">
        <v>8</v>
      </c>
      <c r="AB10" s="23">
        <v>35.32</v>
      </c>
      <c r="AC10" s="23" t="s">
        <v>15</v>
      </c>
      <c r="AD10" s="23" t="s">
        <v>14</v>
      </c>
      <c r="AE10" s="23" t="s">
        <v>8</v>
      </c>
      <c r="AF10" s="23"/>
      <c r="AG10" s="23" t="s">
        <v>15</v>
      </c>
      <c r="AH10" s="31">
        <f>AVERAGE(X10:AG10,50,20,5,50,20)</f>
        <v>30.053333333333331</v>
      </c>
      <c r="AI10" s="26"/>
      <c r="AJ10" s="23"/>
      <c r="AK10" s="29" t="s">
        <v>13</v>
      </c>
      <c r="AL10" s="29" t="s">
        <v>13</v>
      </c>
      <c r="AM10" s="29">
        <v>2.34</v>
      </c>
      <c r="AN10" s="29" t="s">
        <v>14</v>
      </c>
      <c r="AO10" s="23"/>
      <c r="AP10" s="23"/>
      <c r="AQ10" s="23">
        <v>6.63</v>
      </c>
      <c r="AR10" s="25">
        <f>AVERAGE(AI10:AQ10,1.5625,1.5625,5)</f>
        <v>3.4189999999999996</v>
      </c>
    </row>
    <row r="11" spans="1:44" ht="15" thickBot="1" x14ac:dyDescent="0.25">
      <c r="A11" s="33" t="s">
        <v>16</v>
      </c>
      <c r="B11" s="34"/>
      <c r="C11" s="35" t="s">
        <v>13</v>
      </c>
      <c r="D11" s="35" t="s">
        <v>17</v>
      </c>
      <c r="E11" s="35"/>
      <c r="F11" s="35">
        <v>1.33</v>
      </c>
      <c r="G11" s="35"/>
      <c r="H11" s="35">
        <v>1.01</v>
      </c>
      <c r="I11" s="35">
        <v>1.31</v>
      </c>
      <c r="J11" s="36">
        <v>1.06</v>
      </c>
      <c r="K11" s="36"/>
      <c r="L11" s="37">
        <f>AVERAGE(B11:I11,1.5625,0.625,J11)</f>
        <v>1.1495833333333334</v>
      </c>
      <c r="M11" s="34"/>
      <c r="N11" s="38" t="s">
        <v>13</v>
      </c>
      <c r="O11" s="35" t="s">
        <v>13</v>
      </c>
      <c r="P11" s="35">
        <v>2.4500000000000002</v>
      </c>
      <c r="Q11" s="35"/>
      <c r="R11" s="35" t="s">
        <v>14</v>
      </c>
      <c r="S11" s="35">
        <v>3.55</v>
      </c>
      <c r="T11" s="35">
        <v>0.98</v>
      </c>
      <c r="U11" s="36">
        <v>1.79</v>
      </c>
      <c r="V11" s="36"/>
      <c r="W11" s="37">
        <f>AVERAGE(M11:T11,1.5625,1.5625,5,U11)</f>
        <v>2.4135714285714287</v>
      </c>
      <c r="X11" s="34">
        <v>6.4</v>
      </c>
      <c r="Y11" s="35"/>
      <c r="Z11" s="35"/>
      <c r="AA11" s="35"/>
      <c r="AB11" s="35">
        <v>14.42</v>
      </c>
      <c r="AC11" s="35"/>
      <c r="AD11" s="35" t="s">
        <v>14</v>
      </c>
      <c r="AE11" s="35">
        <v>26.87</v>
      </c>
      <c r="AF11" s="35" t="s">
        <v>18</v>
      </c>
      <c r="AG11" s="35" t="s">
        <v>15</v>
      </c>
      <c r="AH11" s="37">
        <f>AVERAGE(X11:AG11,5,10,20)</f>
        <v>13.781666666666666</v>
      </c>
      <c r="AI11" s="34"/>
      <c r="AJ11" s="35"/>
      <c r="AK11" s="39" t="s">
        <v>13</v>
      </c>
      <c r="AL11" s="39" t="s">
        <v>13</v>
      </c>
      <c r="AM11" s="39"/>
      <c r="AN11" s="39">
        <v>0.4</v>
      </c>
      <c r="AO11" s="35"/>
      <c r="AP11" s="35">
        <v>0.34</v>
      </c>
      <c r="AQ11" s="35">
        <v>0.19</v>
      </c>
      <c r="AR11" s="40">
        <f>AVERAGE(AI11:AO11,AP11,AQ11,1.5625,1.5625)</f>
        <v>0.81099999999999994</v>
      </c>
    </row>
    <row r="13" spans="1:44" x14ac:dyDescent="0.2">
      <c r="C13" s="41"/>
      <c r="D13" s="41"/>
      <c r="E13" s="41"/>
      <c r="F13" s="41"/>
      <c r="G13" s="41"/>
      <c r="H13" s="41"/>
      <c r="I13" s="41"/>
      <c r="J13" s="41"/>
      <c r="K13" s="41"/>
      <c r="L13" s="41"/>
      <c r="Z13" s="1" t="s">
        <v>19</v>
      </c>
    </row>
    <row r="15" spans="1:44" x14ac:dyDescent="0.2">
      <c r="B15" s="42"/>
      <c r="C15" s="43" t="s">
        <v>20</v>
      </c>
      <c r="AK15" s="1" t="s">
        <v>19</v>
      </c>
    </row>
  </sheetData>
  <mergeCells count="5">
    <mergeCell ref="B3:AR3"/>
    <mergeCell ref="B4:L4"/>
    <mergeCell ref="M4:W4"/>
    <mergeCell ref="X4:AH4"/>
    <mergeCell ref="AI4:A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Doepker, Laura E.</dc:creator>
  <cp:lastModifiedBy>Doepker, Laura E.</cp:lastModifiedBy>
  <dcterms:created xsi:type="dcterms:W3CDTF">2021-07-12T18:09:49Z</dcterms:created>
  <dcterms:modified xsi:type="dcterms:W3CDTF">2021-07-12T18:10:18Z</dcterms:modified>
</cp:coreProperties>
</file>