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shiple/Desktop/"/>
    </mc:Choice>
  </mc:AlternateContent>
  <xr:revisionPtr revIDLastSave="0" documentId="8_{18ED7F09-A43A-2544-A8FA-82D602B46928}" xr6:coauthVersionLast="45" xr6:coauthVersionMax="45" xr10:uidLastSave="{00000000-0000-0000-0000-000000000000}"/>
  <bookViews>
    <workbookView xWindow="480" yWindow="940" windowWidth="25040" windowHeight="14240" xr2:uid="{F584BC75-CA90-CA45-80CA-49ED79B5D8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5" i="1" l="1"/>
  <c r="AB15" i="1"/>
  <c r="O15" i="1"/>
  <c r="AZ14" i="1"/>
  <c r="O14" i="1"/>
  <c r="AZ13" i="1"/>
  <c r="O13" i="1"/>
  <c r="AZ11" i="1"/>
  <c r="AL11" i="1"/>
  <c r="AB11" i="1"/>
  <c r="O11" i="1"/>
  <c r="AZ10" i="1"/>
  <c r="AL10" i="1"/>
  <c r="O10" i="1"/>
  <c r="AZ9" i="1"/>
  <c r="AL9" i="1"/>
  <c r="O8" i="1"/>
</calcChain>
</file>

<file path=xl/sharedStrings.xml><?xml version="1.0" encoding="utf-8"?>
<sst xmlns="http://schemas.openxmlformats.org/spreadsheetml/2006/main" count="100" uniqueCount="25">
  <si>
    <t>Virus IC50 (µg/mL)</t>
  </si>
  <si>
    <t>Antibody</t>
  </si>
  <si>
    <t>QA013 765 dpi (clade A)</t>
  </si>
  <si>
    <t>BG505.W6.C2 T332N (clade A)</t>
  </si>
  <si>
    <t>SF162 (clade B)</t>
  </si>
  <si>
    <t>QC406.F3 (clade C)</t>
  </si>
  <si>
    <t>Avg</t>
  </si>
  <si>
    <t>CDRH1</t>
  </si>
  <si>
    <t>&gt;50</t>
  </si>
  <si>
    <t>&gt;25</t>
  </si>
  <si>
    <t>&gt;18</t>
  </si>
  <si>
    <t>CDRH2</t>
  </si>
  <si>
    <t>CDRH3</t>
  </si>
  <si>
    <t>CDRH1+2</t>
  </si>
  <si>
    <t>CDRH2+3</t>
  </si>
  <si>
    <t>CDRH1+3</t>
  </si>
  <si>
    <t>&lt;1.5625</t>
  </si>
  <si>
    <t>Mature ∆FWR</t>
  </si>
  <si>
    <t>&gt;10</t>
  </si>
  <si>
    <t>Mature ∆FWRH1</t>
  </si>
  <si>
    <t>Mature ∆CDRH1</t>
  </si>
  <si>
    <t>Mature ∆CDRH3</t>
  </si>
  <si>
    <t>&lt;0.0488</t>
  </si>
  <si>
    <t>&lt;0.3125</t>
  </si>
  <si>
    <t>Excluded outliers that deviate &gt;10-fold from the rest of the replicate IC50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</si>
</sst>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9537-7147-984F-880D-056E9B49F691}">
  <dimension ref="A2:AZ18"/>
  <sheetViews>
    <sheetView tabSelected="1" workbookViewId="0">
      <selection activeCell="C28" sqref="C28"/>
    </sheetView>
  </sheetViews>
  <sheetFormatPr baseColWidth="10" defaultRowHeight="14" x14ac:dyDescent="0.2"/>
  <cols>
    <col min="1" max="1" width="16.5" style="1" customWidth="1"/>
    <col min="2" max="2" width="14" style="1" customWidth="1"/>
    <col min="3" max="3" width="14.83203125" style="1" customWidth="1"/>
    <col min="4" max="4" width="15.5" style="1" customWidth="1"/>
    <col min="5" max="5" width="10" style="1" customWidth="1"/>
    <col min="6" max="6" width="10.5" style="1" customWidth="1"/>
    <col min="7" max="7" width="7" style="1" bestFit="1" customWidth="1"/>
    <col min="8" max="8" width="7.83203125" style="1" bestFit="1" customWidth="1"/>
    <col min="9" max="14" width="7.6640625" style="1" customWidth="1"/>
    <col min="15" max="15" width="9.33203125" style="1" customWidth="1"/>
    <col min="16" max="16" width="9.1640625" style="1" bestFit="1" customWidth="1"/>
    <col min="17" max="17" width="8.5" style="1" bestFit="1" customWidth="1"/>
    <col min="18" max="18" width="9.1640625" style="1" bestFit="1" customWidth="1"/>
    <col min="19" max="19" width="8" style="1" bestFit="1" customWidth="1"/>
    <col min="20" max="20" width="9.1640625" style="1" bestFit="1" customWidth="1"/>
    <col min="21" max="21" width="7" style="1" bestFit="1" customWidth="1"/>
    <col min="22" max="22" width="8" style="1" bestFit="1" customWidth="1"/>
    <col min="23" max="23" width="7" style="1" bestFit="1" customWidth="1"/>
    <col min="24" max="24" width="8" style="1" bestFit="1" customWidth="1"/>
    <col min="25" max="28" width="7.83203125" style="1" customWidth="1"/>
    <col min="29" max="29" width="8" style="1" bestFit="1" customWidth="1"/>
    <col min="30" max="30" width="9.1640625" style="1" bestFit="1" customWidth="1"/>
    <col min="31" max="31" width="8" style="1" bestFit="1" customWidth="1"/>
    <col min="32" max="32" width="9.1640625" style="1" bestFit="1" customWidth="1"/>
    <col min="33" max="34" width="7" style="1" bestFit="1" customWidth="1"/>
    <col min="35" max="38" width="8.33203125" style="1" customWidth="1"/>
    <col min="39" max="39" width="9.1640625" style="1" bestFit="1" customWidth="1"/>
    <col min="40" max="41" width="8" style="1" bestFit="1" customWidth="1"/>
    <col min="42" max="43" width="9.1640625" style="1" bestFit="1" customWidth="1"/>
    <col min="44" max="44" width="7" style="1" bestFit="1" customWidth="1"/>
    <col min="45" max="45" width="7.83203125" style="1" bestFit="1" customWidth="1"/>
    <col min="46" max="46" width="8" style="1" bestFit="1" customWidth="1"/>
    <col min="47" max="51" width="7.83203125" style="1" customWidth="1"/>
    <col min="52" max="52" width="11" style="1" bestFit="1" customWidth="1"/>
    <col min="53" max="16384" width="10.83203125" style="1"/>
  </cols>
  <sheetData>
    <row r="2" spans="1:52" ht="15" thickBot="1" x14ac:dyDescent="0.25"/>
    <row r="3" spans="1:52" ht="15" thickBot="1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4"/>
      <c r="AX3" s="4"/>
      <c r="AY3" s="4"/>
      <c r="AZ3" s="5"/>
    </row>
    <row r="4" spans="1:52" ht="16" thickBot="1" x14ac:dyDescent="0.25">
      <c r="A4" s="6" t="s">
        <v>1</v>
      </c>
      <c r="B4" s="7" t="s">
        <v>2</v>
      </c>
      <c r="C4" s="8"/>
      <c r="D4" s="8"/>
      <c r="E4" s="8"/>
      <c r="F4" s="8"/>
      <c r="G4" s="8"/>
      <c r="H4" s="8"/>
      <c r="I4" s="9"/>
      <c r="J4" s="9"/>
      <c r="K4" s="9"/>
      <c r="L4" s="9"/>
      <c r="M4" s="9"/>
      <c r="N4" s="9"/>
      <c r="O4" s="10"/>
      <c r="P4" s="7" t="s">
        <v>3</v>
      </c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10"/>
      <c r="AC4" s="7" t="s">
        <v>4</v>
      </c>
      <c r="AD4" s="8"/>
      <c r="AE4" s="8"/>
      <c r="AF4" s="8"/>
      <c r="AG4" s="8"/>
      <c r="AH4" s="8"/>
      <c r="AI4" s="9"/>
      <c r="AJ4" s="9"/>
      <c r="AK4" s="9"/>
      <c r="AL4" s="10"/>
      <c r="AM4" s="7" t="s">
        <v>5</v>
      </c>
      <c r="AN4" s="8"/>
      <c r="AO4" s="8"/>
      <c r="AP4" s="8"/>
      <c r="AQ4" s="8"/>
      <c r="AR4" s="8"/>
      <c r="AS4" s="8"/>
      <c r="AT4" s="8"/>
      <c r="AU4" s="9"/>
      <c r="AV4" s="9"/>
      <c r="AW4" s="9"/>
      <c r="AX4" s="9"/>
      <c r="AY4" s="9"/>
      <c r="AZ4" s="10"/>
    </row>
    <row r="5" spans="1:52" x14ac:dyDescent="0.2">
      <c r="A5" s="11"/>
      <c r="B5" s="12">
        <v>43790</v>
      </c>
      <c r="C5" s="13">
        <v>43794</v>
      </c>
      <c r="D5" s="13">
        <v>43802</v>
      </c>
      <c r="E5" s="13">
        <v>43999</v>
      </c>
      <c r="F5" s="13">
        <v>44096</v>
      </c>
      <c r="G5" s="13">
        <v>44075</v>
      </c>
      <c r="H5" s="13">
        <v>44020</v>
      </c>
      <c r="I5" s="14">
        <v>44218</v>
      </c>
      <c r="J5" s="14">
        <v>44221</v>
      </c>
      <c r="K5" s="14">
        <v>44228</v>
      </c>
      <c r="L5" s="14">
        <v>44363</v>
      </c>
      <c r="M5" s="14">
        <v>44368</v>
      </c>
      <c r="N5" s="14">
        <v>44372</v>
      </c>
      <c r="O5" s="15" t="s">
        <v>6</v>
      </c>
      <c r="P5" s="16">
        <v>44117</v>
      </c>
      <c r="Q5" s="13">
        <v>43802</v>
      </c>
      <c r="R5" s="13">
        <v>43790</v>
      </c>
      <c r="S5" s="13">
        <v>44054</v>
      </c>
      <c r="T5" s="13">
        <v>43794</v>
      </c>
      <c r="U5" s="13">
        <v>44075</v>
      </c>
      <c r="V5" s="13">
        <v>43999</v>
      </c>
      <c r="W5" s="13">
        <v>44020</v>
      </c>
      <c r="X5" s="13">
        <v>44112</v>
      </c>
      <c r="Y5" s="14">
        <v>44221</v>
      </c>
      <c r="Z5" s="14">
        <v>44363</v>
      </c>
      <c r="AA5" s="14">
        <v>44368</v>
      </c>
      <c r="AB5" s="15" t="s">
        <v>6</v>
      </c>
      <c r="AC5" s="16">
        <v>43802</v>
      </c>
      <c r="AD5" s="13">
        <v>43790</v>
      </c>
      <c r="AE5" s="13">
        <v>43999</v>
      </c>
      <c r="AF5" s="13">
        <v>43794</v>
      </c>
      <c r="AG5" s="13">
        <v>44020</v>
      </c>
      <c r="AH5" s="13">
        <v>44075</v>
      </c>
      <c r="AI5" s="14">
        <v>44221</v>
      </c>
      <c r="AJ5" s="14">
        <v>44363</v>
      </c>
      <c r="AK5" s="14">
        <v>44368</v>
      </c>
      <c r="AL5" s="15" t="s">
        <v>6</v>
      </c>
      <c r="AM5" s="16">
        <v>44117</v>
      </c>
      <c r="AN5" s="13">
        <v>43802</v>
      </c>
      <c r="AO5" s="13">
        <v>43999</v>
      </c>
      <c r="AP5" s="13">
        <v>43790</v>
      </c>
      <c r="AQ5" s="13">
        <v>43794</v>
      </c>
      <c r="AR5" s="13">
        <v>44075</v>
      </c>
      <c r="AS5" s="13">
        <v>44020</v>
      </c>
      <c r="AT5" s="13">
        <v>44112</v>
      </c>
      <c r="AU5" s="14">
        <v>44221</v>
      </c>
      <c r="AV5" s="14">
        <v>44228</v>
      </c>
      <c r="AW5" s="14">
        <v>44363</v>
      </c>
      <c r="AX5" s="14">
        <v>44368</v>
      </c>
      <c r="AY5" s="14">
        <v>44372</v>
      </c>
      <c r="AZ5" s="15" t="s">
        <v>6</v>
      </c>
    </row>
    <row r="6" spans="1:52" x14ac:dyDescent="0.2">
      <c r="A6" s="17" t="s">
        <v>7</v>
      </c>
      <c r="B6" s="18"/>
      <c r="C6" s="19"/>
      <c r="D6" s="19" t="s">
        <v>8</v>
      </c>
      <c r="E6" s="19"/>
      <c r="F6" s="19"/>
      <c r="G6" s="19"/>
      <c r="H6" s="19"/>
      <c r="I6" s="20" t="s">
        <v>9</v>
      </c>
      <c r="J6" s="19" t="s">
        <v>8</v>
      </c>
      <c r="K6" s="20"/>
      <c r="L6" s="20"/>
      <c r="M6" s="20"/>
      <c r="N6" s="20"/>
      <c r="O6" s="21">
        <v>50</v>
      </c>
      <c r="P6" s="18"/>
      <c r="Q6" s="19" t="s">
        <v>8</v>
      </c>
      <c r="R6" s="19"/>
      <c r="S6" s="19"/>
      <c r="T6" s="19"/>
      <c r="U6" s="19"/>
      <c r="V6" s="19"/>
      <c r="W6" s="19"/>
      <c r="X6" s="19"/>
      <c r="Y6" s="20" t="s">
        <v>10</v>
      </c>
      <c r="Z6" s="20"/>
      <c r="AA6" s="20"/>
      <c r="AB6" s="21">
        <v>50</v>
      </c>
      <c r="AC6" s="18" t="s">
        <v>8</v>
      </c>
      <c r="AD6" s="19"/>
      <c r="AE6" s="19"/>
      <c r="AF6" s="19"/>
      <c r="AG6" s="19"/>
      <c r="AH6" s="19"/>
      <c r="AI6" s="20" t="s">
        <v>10</v>
      </c>
      <c r="AJ6" s="20"/>
      <c r="AK6" s="20"/>
      <c r="AL6" s="21">
        <v>50</v>
      </c>
      <c r="AM6" s="18"/>
      <c r="AN6" s="19" t="s">
        <v>8</v>
      </c>
      <c r="AO6" s="19"/>
      <c r="AP6" s="19"/>
      <c r="AQ6" s="19"/>
      <c r="AR6" s="19"/>
      <c r="AS6" s="19"/>
      <c r="AT6" s="19"/>
      <c r="AU6" s="20" t="s">
        <v>10</v>
      </c>
      <c r="AV6" s="20"/>
      <c r="AW6" s="20"/>
      <c r="AX6" s="20"/>
      <c r="AY6" s="20"/>
      <c r="AZ6" s="21">
        <v>50</v>
      </c>
    </row>
    <row r="7" spans="1:52" x14ac:dyDescent="0.2">
      <c r="A7" s="17" t="s">
        <v>11</v>
      </c>
      <c r="B7" s="18"/>
      <c r="C7" s="19"/>
      <c r="D7" s="19" t="s">
        <v>8</v>
      </c>
      <c r="E7" s="19"/>
      <c r="F7" s="19"/>
      <c r="G7" s="19"/>
      <c r="H7" s="19"/>
      <c r="I7" s="20" t="s">
        <v>9</v>
      </c>
      <c r="J7" s="19" t="s">
        <v>8</v>
      </c>
      <c r="K7" s="20"/>
      <c r="L7" s="20"/>
      <c r="M7" s="20"/>
      <c r="N7" s="20"/>
      <c r="O7" s="21">
        <v>50</v>
      </c>
      <c r="P7" s="18"/>
      <c r="Q7" s="19" t="s">
        <v>8</v>
      </c>
      <c r="R7" s="19"/>
      <c r="S7" s="19"/>
      <c r="T7" s="19"/>
      <c r="U7" s="19"/>
      <c r="V7" s="19"/>
      <c r="W7" s="19"/>
      <c r="X7" s="19"/>
      <c r="Y7" s="20" t="s">
        <v>8</v>
      </c>
      <c r="Z7" s="20"/>
      <c r="AA7" s="20"/>
      <c r="AB7" s="21">
        <v>50</v>
      </c>
      <c r="AC7" s="18" t="s">
        <v>8</v>
      </c>
      <c r="AD7" s="19"/>
      <c r="AE7" s="19"/>
      <c r="AF7" s="19"/>
      <c r="AG7" s="19"/>
      <c r="AH7" s="19"/>
      <c r="AI7" s="20" t="s">
        <v>8</v>
      </c>
      <c r="AJ7" s="20"/>
      <c r="AK7" s="20"/>
      <c r="AL7" s="21">
        <v>50</v>
      </c>
      <c r="AM7" s="18"/>
      <c r="AN7" s="19" t="s">
        <v>8</v>
      </c>
      <c r="AO7" s="19"/>
      <c r="AP7" s="19"/>
      <c r="AQ7" s="19"/>
      <c r="AR7" s="19"/>
      <c r="AS7" s="19"/>
      <c r="AT7" s="19"/>
      <c r="AU7" s="20" t="s">
        <v>8</v>
      </c>
      <c r="AV7" s="20"/>
      <c r="AW7" s="20"/>
      <c r="AX7" s="20"/>
      <c r="AY7" s="20"/>
      <c r="AZ7" s="21">
        <v>50</v>
      </c>
    </row>
    <row r="8" spans="1:52" x14ac:dyDescent="0.2">
      <c r="A8" s="17" t="s">
        <v>12</v>
      </c>
      <c r="B8" s="18"/>
      <c r="C8" s="19"/>
      <c r="D8" s="19" t="s">
        <v>8</v>
      </c>
      <c r="E8" s="19"/>
      <c r="F8" s="19"/>
      <c r="G8" s="19"/>
      <c r="H8" s="19"/>
      <c r="I8" s="20" t="s">
        <v>9</v>
      </c>
      <c r="J8" s="19" t="s">
        <v>8</v>
      </c>
      <c r="K8" s="20">
        <v>38.65</v>
      </c>
      <c r="L8" s="20"/>
      <c r="M8" s="20"/>
      <c r="N8" s="20"/>
      <c r="O8" s="22">
        <f>AVERAGE(25,50,K8,50)</f>
        <v>40.912500000000001</v>
      </c>
      <c r="P8" s="18"/>
      <c r="Q8" s="19" t="s">
        <v>8</v>
      </c>
      <c r="R8" s="19"/>
      <c r="S8" s="19"/>
      <c r="T8" s="19"/>
      <c r="U8" s="19"/>
      <c r="V8" s="19"/>
      <c r="W8" s="19"/>
      <c r="X8" s="19"/>
      <c r="Y8" s="20" t="s">
        <v>8</v>
      </c>
      <c r="Z8" s="20"/>
      <c r="AA8" s="20"/>
      <c r="AB8" s="21">
        <v>50</v>
      </c>
      <c r="AC8" s="18" t="s">
        <v>8</v>
      </c>
      <c r="AD8" s="19"/>
      <c r="AE8" s="19"/>
      <c r="AF8" s="19"/>
      <c r="AG8" s="19"/>
      <c r="AH8" s="19"/>
      <c r="AI8" s="20" t="s">
        <v>8</v>
      </c>
      <c r="AJ8" s="20"/>
      <c r="AK8" s="20"/>
      <c r="AL8" s="21">
        <v>50</v>
      </c>
      <c r="AM8" s="18"/>
      <c r="AN8" s="19" t="s">
        <v>8</v>
      </c>
      <c r="AO8" s="19"/>
      <c r="AP8" s="19"/>
      <c r="AQ8" s="19"/>
      <c r="AR8" s="19"/>
      <c r="AS8" s="19"/>
      <c r="AT8" s="19"/>
      <c r="AU8" s="20" t="s">
        <v>8</v>
      </c>
      <c r="AV8" s="20"/>
      <c r="AW8" s="20"/>
      <c r="AX8" s="20"/>
      <c r="AY8" s="20"/>
      <c r="AZ8" s="21">
        <v>50</v>
      </c>
    </row>
    <row r="9" spans="1:52" x14ac:dyDescent="0.2">
      <c r="A9" s="17" t="s">
        <v>13</v>
      </c>
      <c r="B9" s="18"/>
      <c r="C9" s="19"/>
      <c r="D9" s="19"/>
      <c r="E9" s="19"/>
      <c r="F9" s="19"/>
      <c r="G9" s="19"/>
      <c r="H9" s="19"/>
      <c r="I9" s="20" t="s">
        <v>9</v>
      </c>
      <c r="J9" s="19" t="s">
        <v>8</v>
      </c>
      <c r="K9" s="20"/>
      <c r="L9" s="20"/>
      <c r="M9" s="20"/>
      <c r="N9" s="20"/>
      <c r="O9" s="23">
        <v>50</v>
      </c>
      <c r="P9" s="18"/>
      <c r="Q9" s="19"/>
      <c r="R9" s="19" t="s">
        <v>8</v>
      </c>
      <c r="S9" s="19"/>
      <c r="T9" s="19"/>
      <c r="U9" s="19"/>
      <c r="V9" s="19"/>
      <c r="W9" s="19"/>
      <c r="X9" s="19"/>
      <c r="Y9" s="20" t="s">
        <v>8</v>
      </c>
      <c r="Z9" s="20"/>
      <c r="AA9" s="20"/>
      <c r="AB9" s="21">
        <v>50</v>
      </c>
      <c r="AC9" s="18"/>
      <c r="AD9" s="19" t="s">
        <v>8</v>
      </c>
      <c r="AE9" s="19"/>
      <c r="AF9" s="19"/>
      <c r="AG9" s="19"/>
      <c r="AH9" s="19"/>
      <c r="AI9" s="20" t="s">
        <v>8</v>
      </c>
      <c r="AJ9" s="20"/>
      <c r="AK9" s="20"/>
      <c r="AL9" s="21" t="e">
        <f>AVERAGE(AC9:AH9)</f>
        <v>#DIV/0!</v>
      </c>
      <c r="AM9" s="18"/>
      <c r="AN9" s="19"/>
      <c r="AO9" s="19"/>
      <c r="AP9" s="19" t="s">
        <v>8</v>
      </c>
      <c r="AQ9" s="19"/>
      <c r="AR9" s="19"/>
      <c r="AS9" s="19"/>
      <c r="AT9" s="19"/>
      <c r="AU9" s="20" t="s">
        <v>8</v>
      </c>
      <c r="AV9" s="20"/>
      <c r="AW9" s="20"/>
      <c r="AX9" s="20"/>
      <c r="AY9" s="20"/>
      <c r="AZ9" s="21" t="e">
        <f t="shared" ref="AZ9:AZ10" si="0">AVERAGE(AM9:AT9)</f>
        <v>#DIV/0!</v>
      </c>
    </row>
    <row r="10" spans="1:52" x14ac:dyDescent="0.2">
      <c r="A10" s="17" t="s">
        <v>14</v>
      </c>
      <c r="B10" s="18">
        <v>21.04</v>
      </c>
      <c r="C10" s="19"/>
      <c r="D10" s="19"/>
      <c r="E10" s="19"/>
      <c r="F10" s="19"/>
      <c r="G10" s="19"/>
      <c r="H10" s="19"/>
      <c r="I10" s="20">
        <v>5.53</v>
      </c>
      <c r="J10" s="19">
        <v>9.68</v>
      </c>
      <c r="K10" s="20"/>
      <c r="L10" s="20"/>
      <c r="M10" s="20"/>
      <c r="N10" s="20"/>
      <c r="O10" s="22">
        <f>AVERAGE(B10:J10)</f>
        <v>12.083333333333334</v>
      </c>
      <c r="P10" s="18"/>
      <c r="Q10" s="19"/>
      <c r="R10" s="19" t="s">
        <v>8</v>
      </c>
      <c r="S10" s="19"/>
      <c r="T10" s="19"/>
      <c r="U10" s="19"/>
      <c r="V10" s="19"/>
      <c r="W10" s="19"/>
      <c r="X10" s="19"/>
      <c r="Y10" s="20" t="s">
        <v>8</v>
      </c>
      <c r="Z10" s="20"/>
      <c r="AA10" s="20"/>
      <c r="AB10" s="21">
        <v>50</v>
      </c>
      <c r="AC10" s="18"/>
      <c r="AD10" s="19" t="s">
        <v>8</v>
      </c>
      <c r="AE10" s="19"/>
      <c r="AF10" s="19"/>
      <c r="AG10" s="19"/>
      <c r="AH10" s="19"/>
      <c r="AI10" s="20" t="s">
        <v>8</v>
      </c>
      <c r="AJ10" s="20"/>
      <c r="AK10" s="20"/>
      <c r="AL10" s="21" t="e">
        <f>AVERAGE(AC10:AH10)</f>
        <v>#DIV/0!</v>
      </c>
      <c r="AM10" s="18"/>
      <c r="AN10" s="19"/>
      <c r="AO10" s="19"/>
      <c r="AP10" s="19" t="s">
        <v>8</v>
      </c>
      <c r="AQ10" s="19"/>
      <c r="AR10" s="19"/>
      <c r="AS10" s="19"/>
      <c r="AT10" s="19"/>
      <c r="AU10" s="20">
        <v>55.2</v>
      </c>
      <c r="AV10" s="20" t="s">
        <v>8</v>
      </c>
      <c r="AW10" s="20"/>
      <c r="AX10" s="20"/>
      <c r="AY10" s="20"/>
      <c r="AZ10" s="21" t="e">
        <f t="shared" si="0"/>
        <v>#DIV/0!</v>
      </c>
    </row>
    <row r="11" spans="1:52" x14ac:dyDescent="0.2">
      <c r="A11" s="17" t="s">
        <v>15</v>
      </c>
      <c r="B11" s="18" t="s">
        <v>16</v>
      </c>
      <c r="C11" s="19" t="s">
        <v>16</v>
      </c>
      <c r="D11" s="19"/>
      <c r="E11" s="19"/>
      <c r="F11" s="19"/>
      <c r="G11" s="19"/>
      <c r="H11" s="19"/>
      <c r="I11" s="20">
        <v>0.11</v>
      </c>
      <c r="J11" s="19">
        <v>0.49</v>
      </c>
      <c r="K11" s="20"/>
      <c r="L11" s="20"/>
      <c r="M11" s="20"/>
      <c r="N11" s="20"/>
      <c r="O11" s="22">
        <f>AVERAGE(1.5625,1.5625,I11,J11)</f>
        <v>0.93124999999999991</v>
      </c>
      <c r="P11" s="18"/>
      <c r="Q11" s="19"/>
      <c r="R11" s="19" t="s">
        <v>16</v>
      </c>
      <c r="S11" s="19"/>
      <c r="T11" s="19" t="s">
        <v>16</v>
      </c>
      <c r="U11" s="19"/>
      <c r="V11" s="19"/>
      <c r="W11" s="19"/>
      <c r="X11" s="19"/>
      <c r="Y11" s="20">
        <v>0.13</v>
      </c>
      <c r="Z11" s="20"/>
      <c r="AA11" s="20"/>
      <c r="AB11" s="22">
        <f>AVERAGE(1.5625,1.5625,Y11)</f>
        <v>1.085</v>
      </c>
      <c r="AC11" s="18"/>
      <c r="AD11" s="19">
        <v>28.59</v>
      </c>
      <c r="AE11" s="19"/>
      <c r="AF11" s="19">
        <v>23.46</v>
      </c>
      <c r="AG11" s="19"/>
      <c r="AH11" s="19"/>
      <c r="AI11" s="20">
        <v>20.54</v>
      </c>
      <c r="AJ11" s="20"/>
      <c r="AK11" s="20"/>
      <c r="AL11" s="22">
        <f>AVERAGE(AC11:AH11,AI11)</f>
        <v>24.196666666666669</v>
      </c>
      <c r="AM11" s="18"/>
      <c r="AN11" s="19"/>
      <c r="AO11" s="19"/>
      <c r="AP11" s="19" t="s">
        <v>16</v>
      </c>
      <c r="AQ11" s="19" t="s">
        <v>16</v>
      </c>
      <c r="AR11" s="19"/>
      <c r="AS11" s="19"/>
      <c r="AT11" s="19"/>
      <c r="AU11" s="20">
        <v>0.11</v>
      </c>
      <c r="AV11" s="20"/>
      <c r="AW11" s="20"/>
      <c r="AX11" s="20"/>
      <c r="AY11" s="20"/>
      <c r="AZ11" s="22">
        <f>AVERAGE(1.5625,1.5625,AU11)</f>
        <v>1.0783333333333334</v>
      </c>
    </row>
    <row r="12" spans="1:52" x14ac:dyDescent="0.2">
      <c r="A12" s="17" t="s">
        <v>17</v>
      </c>
      <c r="B12" s="18"/>
      <c r="C12" s="19"/>
      <c r="D12" s="19"/>
      <c r="E12" s="19" t="s">
        <v>18</v>
      </c>
      <c r="F12" s="19"/>
      <c r="G12" s="19"/>
      <c r="H12" s="19"/>
      <c r="I12" s="20"/>
      <c r="J12" s="19" t="s">
        <v>8</v>
      </c>
      <c r="K12" s="20"/>
      <c r="L12" s="20"/>
      <c r="M12" s="20"/>
      <c r="N12" s="20"/>
      <c r="O12" s="21">
        <v>50</v>
      </c>
      <c r="P12" s="18"/>
      <c r="Q12" s="19"/>
      <c r="R12" s="19"/>
      <c r="S12" s="19"/>
      <c r="T12" s="19"/>
      <c r="U12" s="19"/>
      <c r="V12" s="19" t="s">
        <v>18</v>
      </c>
      <c r="W12" s="19"/>
      <c r="X12" s="19"/>
      <c r="Y12" s="20" t="s">
        <v>8</v>
      </c>
      <c r="Z12" s="20"/>
      <c r="AA12" s="20"/>
      <c r="AB12" s="21">
        <v>50</v>
      </c>
      <c r="AC12" s="18"/>
      <c r="AD12" s="19"/>
      <c r="AE12" s="19" t="s">
        <v>18</v>
      </c>
      <c r="AF12" s="19"/>
      <c r="AG12" s="19"/>
      <c r="AH12" s="19"/>
      <c r="AI12" s="20" t="s">
        <v>8</v>
      </c>
      <c r="AJ12" s="20"/>
      <c r="AK12" s="20"/>
      <c r="AL12" s="21">
        <v>50</v>
      </c>
      <c r="AM12" s="18"/>
      <c r="AN12" s="19"/>
      <c r="AO12" s="19" t="s">
        <v>18</v>
      </c>
      <c r="AP12" s="19"/>
      <c r="AQ12" s="19"/>
      <c r="AR12" s="19"/>
      <c r="AS12" s="19"/>
      <c r="AT12" s="19"/>
      <c r="AU12" s="20" t="s">
        <v>8</v>
      </c>
      <c r="AV12" s="20"/>
      <c r="AW12" s="20"/>
      <c r="AX12" s="20"/>
      <c r="AY12" s="20"/>
      <c r="AZ12" s="21">
        <v>50</v>
      </c>
    </row>
    <row r="13" spans="1:52" x14ac:dyDescent="0.2">
      <c r="A13" s="17" t="s">
        <v>19</v>
      </c>
      <c r="B13" s="18"/>
      <c r="C13" s="19"/>
      <c r="D13" s="19"/>
      <c r="E13" s="19"/>
      <c r="F13" s="19"/>
      <c r="G13" s="19"/>
      <c r="H13" s="19"/>
      <c r="I13" s="20"/>
      <c r="J13" s="19"/>
      <c r="K13" s="20"/>
      <c r="L13" s="20">
        <v>14.39</v>
      </c>
      <c r="M13" s="20">
        <v>18.88</v>
      </c>
      <c r="N13" s="20">
        <v>19.05</v>
      </c>
      <c r="O13" s="21">
        <f>AVERAGE(L13:N13)</f>
        <v>17.439999999999998</v>
      </c>
      <c r="P13" s="18"/>
      <c r="Q13" s="19"/>
      <c r="R13" s="19"/>
      <c r="S13" s="19"/>
      <c r="T13" s="19"/>
      <c r="U13" s="19"/>
      <c r="V13" s="19"/>
      <c r="W13" s="19"/>
      <c r="X13" s="19"/>
      <c r="Y13" s="20"/>
      <c r="Z13" s="20" t="s">
        <v>8</v>
      </c>
      <c r="AA13" s="20" t="s">
        <v>8</v>
      </c>
      <c r="AB13" s="21">
        <v>50</v>
      </c>
      <c r="AC13" s="18"/>
      <c r="AD13" s="19"/>
      <c r="AE13" s="19"/>
      <c r="AF13" s="19"/>
      <c r="AG13" s="19"/>
      <c r="AH13" s="19"/>
      <c r="AI13" s="20"/>
      <c r="AJ13" s="20" t="s">
        <v>8</v>
      </c>
      <c r="AK13" s="20" t="s">
        <v>8</v>
      </c>
      <c r="AL13" s="21">
        <v>50</v>
      </c>
      <c r="AM13" s="18"/>
      <c r="AN13" s="19"/>
      <c r="AO13" s="19"/>
      <c r="AP13" s="19"/>
      <c r="AQ13" s="19"/>
      <c r="AR13" s="19"/>
      <c r="AS13" s="19"/>
      <c r="AT13" s="19"/>
      <c r="AU13" s="20"/>
      <c r="AV13" s="20"/>
      <c r="AW13" s="20" t="s">
        <v>8</v>
      </c>
      <c r="AX13" s="20">
        <v>31.66</v>
      </c>
      <c r="AY13" s="20" t="s">
        <v>8</v>
      </c>
      <c r="AZ13" s="23">
        <f>AVERAGE(50,AX13,50)</f>
        <v>43.886666666666663</v>
      </c>
    </row>
    <row r="14" spans="1:52" x14ac:dyDescent="0.2">
      <c r="A14" s="17" t="s">
        <v>20</v>
      </c>
      <c r="B14" s="18"/>
      <c r="C14" s="19"/>
      <c r="D14" s="19"/>
      <c r="E14" s="19"/>
      <c r="F14" s="24">
        <v>0.8</v>
      </c>
      <c r="G14" s="19" t="s">
        <v>18</v>
      </c>
      <c r="H14" s="19" t="s">
        <v>18</v>
      </c>
      <c r="I14" s="20"/>
      <c r="J14" s="19">
        <v>29.79</v>
      </c>
      <c r="K14" s="20"/>
      <c r="L14" s="20"/>
      <c r="M14" s="20"/>
      <c r="N14" s="20"/>
      <c r="O14" s="22">
        <f>AVERAGE(10,10,J14)</f>
        <v>16.596666666666668</v>
      </c>
      <c r="P14" s="18" t="s">
        <v>8</v>
      </c>
      <c r="Q14" s="19"/>
      <c r="R14" s="19"/>
      <c r="S14" s="19" t="s">
        <v>8</v>
      </c>
      <c r="T14" s="19"/>
      <c r="U14" s="19" t="s">
        <v>18</v>
      </c>
      <c r="V14" s="19"/>
      <c r="W14" s="19" t="s">
        <v>18</v>
      </c>
      <c r="X14" s="19" t="s">
        <v>8</v>
      </c>
      <c r="Y14" s="20"/>
      <c r="Z14" s="20"/>
      <c r="AA14" s="20"/>
      <c r="AB14" s="21">
        <v>50</v>
      </c>
      <c r="AC14" s="18"/>
      <c r="AD14" s="19"/>
      <c r="AE14" s="19"/>
      <c r="AF14" s="19"/>
      <c r="AG14" s="19" t="s">
        <v>18</v>
      </c>
      <c r="AH14" s="19" t="s">
        <v>18</v>
      </c>
      <c r="AI14" s="20" t="s">
        <v>8</v>
      </c>
      <c r="AJ14" s="20"/>
      <c r="AK14" s="20"/>
      <c r="AL14" s="21">
        <v>50</v>
      </c>
      <c r="AM14" s="18">
        <v>19.100000000000001</v>
      </c>
      <c r="AN14" s="19"/>
      <c r="AO14" s="19"/>
      <c r="AP14" s="19"/>
      <c r="AQ14" s="19"/>
      <c r="AR14" s="19" t="s">
        <v>18</v>
      </c>
      <c r="AS14" s="19" t="s">
        <v>18</v>
      </c>
      <c r="AT14" s="19">
        <v>19.11</v>
      </c>
      <c r="AU14" s="20"/>
      <c r="AV14" s="20"/>
      <c r="AW14" s="20"/>
      <c r="AX14" s="20"/>
      <c r="AY14" s="20"/>
      <c r="AZ14" s="22">
        <f>AVERAGE(AM14:AT14,10,10)</f>
        <v>14.5525</v>
      </c>
    </row>
    <row r="15" spans="1:52" ht="15" thickBot="1" x14ac:dyDescent="0.25">
      <c r="A15" s="25" t="s">
        <v>21</v>
      </c>
      <c r="B15" s="26"/>
      <c r="C15" s="27"/>
      <c r="D15" s="27"/>
      <c r="E15" s="27"/>
      <c r="F15" s="27" t="s">
        <v>22</v>
      </c>
      <c r="G15" s="27">
        <v>0.38</v>
      </c>
      <c r="H15" s="27" t="s">
        <v>23</v>
      </c>
      <c r="I15" s="28"/>
      <c r="J15" s="27">
        <v>1.34</v>
      </c>
      <c r="K15" s="28"/>
      <c r="L15" s="28"/>
      <c r="M15" s="28"/>
      <c r="N15" s="28"/>
      <c r="O15" s="29">
        <f>AVERAGE(B15:H15,0.0488,0.3125,J15)</f>
        <v>0.52032500000000004</v>
      </c>
      <c r="P15" s="26">
        <v>10.63</v>
      </c>
      <c r="Q15" s="27"/>
      <c r="R15" s="27"/>
      <c r="S15" s="27">
        <v>1.4</v>
      </c>
      <c r="T15" s="27"/>
      <c r="U15" s="27">
        <v>4.58</v>
      </c>
      <c r="V15" s="27"/>
      <c r="W15" s="27">
        <v>4.1500000000000004</v>
      </c>
      <c r="X15" s="27">
        <v>10.63</v>
      </c>
      <c r="Y15" s="28"/>
      <c r="Z15" s="28"/>
      <c r="AA15" s="28"/>
      <c r="AB15" s="29">
        <f>AVERAGE(P15:X15)</f>
        <v>6.2780000000000005</v>
      </c>
      <c r="AC15" s="26"/>
      <c r="AD15" s="27"/>
      <c r="AE15" s="27"/>
      <c r="AF15" s="27"/>
      <c r="AG15" s="27" t="s">
        <v>18</v>
      </c>
      <c r="AH15" s="27" t="s">
        <v>18</v>
      </c>
      <c r="AI15" s="28" t="s">
        <v>9</v>
      </c>
      <c r="AJ15" s="28"/>
      <c r="AK15" s="28"/>
      <c r="AL15" s="30">
        <v>25</v>
      </c>
      <c r="AM15" s="26">
        <v>0.15</v>
      </c>
      <c r="AN15" s="27"/>
      <c r="AO15" s="27"/>
      <c r="AP15" s="27"/>
      <c r="AQ15" s="27"/>
      <c r="AR15" s="27">
        <v>0.26</v>
      </c>
      <c r="AS15" s="27" t="s">
        <v>23</v>
      </c>
      <c r="AT15" s="27">
        <v>0.15</v>
      </c>
      <c r="AU15" s="28"/>
      <c r="AV15" s="28"/>
      <c r="AW15" s="28"/>
      <c r="AX15" s="28"/>
      <c r="AY15" s="28"/>
      <c r="AZ15" s="29">
        <f>AVERAGE(AM15:AT15,0.3125)</f>
        <v>0.21812500000000001</v>
      </c>
    </row>
    <row r="18" spans="2:3" x14ac:dyDescent="0.2">
      <c r="B18" s="31"/>
      <c r="C18" s="32" t="s">
        <v>24</v>
      </c>
    </row>
  </sheetData>
  <mergeCells count="5">
    <mergeCell ref="B3:AZ3"/>
    <mergeCell ref="B4:O4"/>
    <mergeCell ref="P4:AB4"/>
    <mergeCell ref="AC4:AL4"/>
    <mergeCell ref="AM4:A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Doepker, Laura E.</dc:creator>
  <cp:lastModifiedBy>Doepker, Laura E.</cp:lastModifiedBy>
  <dcterms:created xsi:type="dcterms:W3CDTF">2021-07-12T18:10:22Z</dcterms:created>
  <dcterms:modified xsi:type="dcterms:W3CDTF">2021-07-12T18:10:44Z</dcterms:modified>
</cp:coreProperties>
</file>