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arlotte/Documents/Moenter lab/Astrocyte project/Astroglia paper/Data for review/"/>
    </mc:Choice>
  </mc:AlternateContent>
  <xr:revisionPtr revIDLastSave="0" documentId="13_ncr:1_{04B96A8D-8A52-3647-AC2C-8595D6BADE33}" xr6:coauthVersionLast="46" xr6:coauthVersionMax="46" xr10:uidLastSave="{00000000-0000-0000-0000-000000000000}"/>
  <bookViews>
    <workbookView xWindow="880" yWindow="940" windowWidth="24180" windowHeight="14440" activeTab="1" xr2:uid="{FABD97C5-3EFA-D443-A161-BA91BC904EE3}"/>
  </bookViews>
  <sheets>
    <sheet name="Dq, Di mCherry coloc" sheetId="1" r:id="rId1"/>
    <sheet name="GFAP S100b coloc" sheetId="2" r:id="rId2"/>
    <sheet name="GCAMP6f S100b coloc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2" l="1"/>
  <c r="K13" i="2"/>
  <c r="K12" i="2"/>
  <c r="J5" i="2"/>
  <c r="J6" i="2"/>
  <c r="J4" i="2"/>
  <c r="I5" i="2"/>
  <c r="I6" i="2"/>
  <c r="I4" i="2"/>
  <c r="H4" i="2"/>
  <c r="L5" i="1" l="1"/>
  <c r="L6" i="1"/>
  <c r="L7" i="1"/>
  <c r="L8" i="1"/>
  <c r="L9" i="1"/>
  <c r="L10" i="1"/>
  <c r="L11" i="1"/>
  <c r="L12" i="1"/>
  <c r="L13" i="1"/>
  <c r="L14" i="1"/>
  <c r="L15" i="1"/>
  <c r="K5" i="1"/>
  <c r="K6" i="1"/>
  <c r="K7" i="1"/>
  <c r="K8" i="1"/>
  <c r="K9" i="1"/>
  <c r="K10" i="1"/>
  <c r="K11" i="1"/>
  <c r="K12" i="1"/>
  <c r="K13" i="1"/>
  <c r="K14" i="1"/>
  <c r="K15" i="1"/>
  <c r="J5" i="1"/>
  <c r="J6" i="1"/>
  <c r="J7" i="1"/>
  <c r="J8" i="1"/>
  <c r="J9" i="1"/>
  <c r="J10" i="1"/>
  <c r="J11" i="1"/>
  <c r="J12" i="1"/>
  <c r="J13" i="1"/>
  <c r="J14" i="1"/>
  <c r="J15" i="1"/>
  <c r="L4" i="1"/>
  <c r="K4" i="1"/>
  <c r="J4" i="1"/>
  <c r="L21" i="1"/>
  <c r="K21" i="1"/>
  <c r="J21" i="1"/>
  <c r="L20" i="1"/>
  <c r="K20" i="1"/>
  <c r="J20" i="1"/>
  <c r="L19" i="1"/>
  <c r="K19" i="1"/>
  <c r="J19" i="1"/>
  <c r="L18" i="1"/>
  <c r="K18" i="1"/>
  <c r="J18" i="1"/>
  <c r="H4" i="3" l="1"/>
  <c r="H5" i="3"/>
  <c r="H6" i="3"/>
  <c r="H19" i="1" l="1"/>
  <c r="H20" i="1"/>
  <c r="H21" i="1"/>
  <c r="H18" i="1"/>
  <c r="H8" i="1"/>
  <c r="H9" i="1"/>
  <c r="H4" i="1"/>
  <c r="H5" i="1"/>
  <c r="H6" i="1"/>
  <c r="H13" i="1"/>
  <c r="H14" i="1"/>
  <c r="H15" i="1"/>
  <c r="H10" i="1"/>
  <c r="H11" i="1"/>
  <c r="H12" i="1"/>
  <c r="H7" i="1"/>
</calcChain>
</file>

<file path=xl/sharedStrings.xml><?xml version="1.0" encoding="utf-8"?>
<sst xmlns="http://schemas.openxmlformats.org/spreadsheetml/2006/main" count="122" uniqueCount="58">
  <si>
    <t>Total cells counted per animal</t>
  </si>
  <si>
    <t>Anx</t>
  </si>
  <si>
    <t xml:space="preserve">virus </t>
  </si>
  <si>
    <t>region</t>
  </si>
  <si>
    <t>#53</t>
  </si>
  <si>
    <t>GFAP-Dq-mCherry</t>
  </si>
  <si>
    <t>POA</t>
  </si>
  <si>
    <t>#186</t>
  </si>
  <si>
    <t>#811</t>
  </si>
  <si>
    <t>#705</t>
  </si>
  <si>
    <t>GFAP-mCherry</t>
  </si>
  <si>
    <t xml:space="preserve">POA </t>
  </si>
  <si>
    <t>#614</t>
  </si>
  <si>
    <t>#615</t>
  </si>
  <si>
    <t>#216</t>
  </si>
  <si>
    <t>ARC</t>
  </si>
  <si>
    <t>#217</t>
  </si>
  <si>
    <t>#417</t>
  </si>
  <si>
    <t>#92</t>
  </si>
  <si>
    <t>#137</t>
  </si>
  <si>
    <t>#364</t>
  </si>
  <si>
    <t>#4</t>
  </si>
  <si>
    <t>GFAP-Di-mCherry</t>
  </si>
  <si>
    <t>#65</t>
  </si>
  <si>
    <t>#66</t>
  </si>
  <si>
    <t>#67</t>
  </si>
  <si>
    <t xml:space="preserve">TOTAL S100b + mCherry </t>
  </si>
  <si>
    <t>TOTAL NeuN mCherry</t>
  </si>
  <si>
    <t xml:space="preserve">Other mCherry </t>
  </si>
  <si>
    <t>Total counted mCherry cells</t>
  </si>
  <si>
    <t>GCAMP6f only</t>
  </si>
  <si>
    <t>GCAMP6f + S100b</t>
  </si>
  <si>
    <t>Total GCAMP6f cells</t>
  </si>
  <si>
    <t>% GCAMP6f that are astrocytes</t>
  </si>
  <si>
    <t>#1</t>
  </si>
  <si>
    <t>#Tg72</t>
  </si>
  <si>
    <t>#7g73</t>
  </si>
  <si>
    <t>GCAMP6f</t>
  </si>
  <si>
    <t>POA and ARC</t>
  </si>
  <si>
    <t>% Astro</t>
  </si>
  <si>
    <t>% other</t>
  </si>
  <si>
    <t>% neurons</t>
  </si>
  <si>
    <t>Astro</t>
  </si>
  <si>
    <t>mCherry</t>
  </si>
  <si>
    <t>Gq</t>
  </si>
  <si>
    <t>Gi</t>
  </si>
  <si>
    <t>Neurons</t>
  </si>
  <si>
    <t xml:space="preserve">Other </t>
  </si>
  <si>
    <t xml:space="preserve">S100b </t>
  </si>
  <si>
    <t>S100b + GFAP</t>
  </si>
  <si>
    <t>GFAP</t>
  </si>
  <si>
    <t>Total counted cells</t>
  </si>
  <si>
    <t>Total GFAP cells</t>
  </si>
  <si>
    <t>%GFAP that colocalize with S100</t>
  </si>
  <si>
    <t>% S100b</t>
  </si>
  <si>
    <t>%GFAP</t>
  </si>
  <si>
    <t>%BOTH</t>
  </si>
  <si>
    <t>% GFAP stained by S100b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</si>
</sst>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Arial"/>
      <family val="2"/>
    </font>
    <font>
      <b/>
      <sz val="14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/>
    <xf numFmtId="0" fontId="1" fillId="3" borderId="0" xfId="0" applyFont="1" applyFill="1"/>
    <xf numFmtId="0" fontId="2" fillId="4" borderId="0" xfId="0" applyFont="1" applyFill="1"/>
    <xf numFmtId="0" fontId="1" fillId="5" borderId="0" xfId="0" applyFont="1" applyFill="1"/>
    <xf numFmtId="0" fontId="1" fillId="6" borderId="0" xfId="0" applyFont="1" applyFill="1"/>
    <xf numFmtId="2" fontId="3" fillId="0" borderId="0" xfId="0" applyNumberFormat="1" applyFont="1"/>
    <xf numFmtId="0" fontId="4" fillId="0" borderId="0" xfId="0" applyFont="1"/>
    <xf numFmtId="0" fontId="2" fillId="7" borderId="0" xfId="0" applyFont="1" applyFill="1"/>
    <xf numFmtId="0" fontId="6" fillId="0" borderId="0" xfId="0" applyFont="1" applyFill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6B20F-0B0B-634E-A783-6254F1726A3A}">
  <dimension ref="A1:P26"/>
  <sheetViews>
    <sheetView workbookViewId="0">
      <selection activeCell="B3" sqref="B3:H3"/>
    </sheetView>
  </sheetViews>
  <sheetFormatPr baseColWidth="10" defaultRowHeight="16" x14ac:dyDescent="0.2"/>
  <cols>
    <col min="3" max="3" width="20.33203125" customWidth="1"/>
    <col min="5" max="5" width="25.1640625" customWidth="1"/>
    <col min="6" max="6" width="24.1640625" customWidth="1"/>
    <col min="7" max="7" width="21.6640625" customWidth="1"/>
    <col min="8" max="8" width="29.83203125" customWidth="1"/>
  </cols>
  <sheetData>
    <row r="1" spans="1:16" ht="19" x14ac:dyDescent="0.25">
      <c r="A1" t="s">
        <v>0</v>
      </c>
      <c r="N1" s="2" t="s">
        <v>42</v>
      </c>
      <c r="O1" s="2"/>
      <c r="P1" s="2"/>
    </row>
    <row r="2" spans="1:16" ht="19" x14ac:dyDescent="0.25">
      <c r="N2" s="1" t="s">
        <v>43</v>
      </c>
      <c r="O2" s="1" t="s">
        <v>44</v>
      </c>
      <c r="P2" s="1" t="s">
        <v>45</v>
      </c>
    </row>
    <row r="3" spans="1:16" ht="19" x14ac:dyDescent="0.25">
      <c r="B3" s="1" t="s">
        <v>1</v>
      </c>
      <c r="C3" s="1" t="s">
        <v>2</v>
      </c>
      <c r="D3" s="1" t="s">
        <v>3</v>
      </c>
      <c r="E3" s="4" t="s">
        <v>26</v>
      </c>
      <c r="F3" s="4" t="s">
        <v>27</v>
      </c>
      <c r="G3" s="4" t="s">
        <v>28</v>
      </c>
      <c r="H3" s="4" t="s">
        <v>29</v>
      </c>
      <c r="J3" s="7" t="s">
        <v>39</v>
      </c>
      <c r="K3" s="7" t="s">
        <v>41</v>
      </c>
      <c r="L3" s="7" t="s">
        <v>40</v>
      </c>
      <c r="N3" s="8">
        <v>86.6</v>
      </c>
      <c r="O3" s="8">
        <v>88.29</v>
      </c>
      <c r="P3" s="8">
        <v>93.07</v>
      </c>
    </row>
    <row r="4" spans="1:16" ht="19" x14ac:dyDescent="0.25">
      <c r="B4" s="3" t="s">
        <v>9</v>
      </c>
      <c r="C4" s="3" t="s">
        <v>10</v>
      </c>
      <c r="D4" s="3" t="s">
        <v>11</v>
      </c>
      <c r="E4" s="3">
        <v>465</v>
      </c>
      <c r="F4" s="3">
        <v>30</v>
      </c>
      <c r="G4" s="3">
        <v>42</v>
      </c>
      <c r="H4" s="3">
        <f t="shared" ref="H4:H15" si="0">SUM(E4:G4)</f>
        <v>537</v>
      </c>
      <c r="J4" s="3">
        <f>(E4/H4)*100</f>
        <v>86.592178770949729</v>
      </c>
      <c r="K4" s="3">
        <f>(F4/H4)*100</f>
        <v>5.5865921787709496</v>
      </c>
      <c r="L4" s="3">
        <f>(G4/H4)*100</f>
        <v>7.8212290502793298</v>
      </c>
      <c r="N4" s="8">
        <v>95.1</v>
      </c>
      <c r="O4" s="8">
        <v>90.94</v>
      </c>
      <c r="P4" s="8">
        <v>91.05</v>
      </c>
    </row>
    <row r="5" spans="1:16" ht="19" x14ac:dyDescent="0.25">
      <c r="B5" s="3" t="s">
        <v>12</v>
      </c>
      <c r="C5" s="3" t="s">
        <v>10</v>
      </c>
      <c r="D5" s="3" t="s">
        <v>6</v>
      </c>
      <c r="E5" s="3">
        <v>894</v>
      </c>
      <c r="F5" s="3">
        <v>23</v>
      </c>
      <c r="G5" s="3">
        <v>23</v>
      </c>
      <c r="H5" s="3">
        <f t="shared" si="0"/>
        <v>940</v>
      </c>
      <c r="J5" s="3">
        <f t="shared" ref="J5:J15" si="1">(E5/H5)*100</f>
        <v>95.106382978723403</v>
      </c>
      <c r="K5" s="3">
        <f t="shared" ref="K5:K15" si="2">(F5/H5)*100</f>
        <v>2.4468085106382977</v>
      </c>
      <c r="L5" s="3">
        <f t="shared" ref="L5:L15" si="3">(G5/H5)*100</f>
        <v>2.4468085106382977</v>
      </c>
      <c r="N5" s="8">
        <v>93.76</v>
      </c>
      <c r="O5" s="8">
        <v>95.66</v>
      </c>
      <c r="P5" s="8">
        <v>90.55</v>
      </c>
    </row>
    <row r="6" spans="1:16" ht="19" x14ac:dyDescent="0.25">
      <c r="B6" s="3" t="s">
        <v>13</v>
      </c>
      <c r="C6" s="3" t="s">
        <v>10</v>
      </c>
      <c r="D6" s="3" t="s">
        <v>6</v>
      </c>
      <c r="E6" s="3">
        <v>691</v>
      </c>
      <c r="F6" s="3">
        <v>36</v>
      </c>
      <c r="G6" s="3">
        <v>10</v>
      </c>
      <c r="H6" s="3">
        <f t="shared" si="0"/>
        <v>737</v>
      </c>
      <c r="J6" s="3">
        <f t="shared" si="1"/>
        <v>93.758480325644499</v>
      </c>
      <c r="K6" s="3">
        <f t="shared" si="2"/>
        <v>4.8846675712347354</v>
      </c>
      <c r="L6" s="3">
        <f t="shared" si="3"/>
        <v>1.3568521031207599</v>
      </c>
      <c r="N6" s="8">
        <v>96.03</v>
      </c>
      <c r="O6" s="8">
        <v>90.28</v>
      </c>
      <c r="P6" s="8">
        <v>87.93</v>
      </c>
    </row>
    <row r="7" spans="1:16" ht="19" x14ac:dyDescent="0.25">
      <c r="B7" s="2" t="s">
        <v>4</v>
      </c>
      <c r="C7" s="2" t="s">
        <v>5</v>
      </c>
      <c r="D7" s="2" t="s">
        <v>6</v>
      </c>
      <c r="E7" s="2">
        <v>641</v>
      </c>
      <c r="F7" s="2">
        <v>55</v>
      </c>
      <c r="G7" s="2">
        <v>30</v>
      </c>
      <c r="H7" s="2">
        <f t="shared" si="0"/>
        <v>726</v>
      </c>
      <c r="J7" s="2">
        <f t="shared" si="1"/>
        <v>88.292011019283748</v>
      </c>
      <c r="K7" s="2">
        <f t="shared" si="2"/>
        <v>7.5757575757575761</v>
      </c>
      <c r="L7" s="2">
        <f t="shared" si="3"/>
        <v>4.1322314049586781</v>
      </c>
      <c r="N7" s="8">
        <v>96.48</v>
      </c>
      <c r="O7" s="8">
        <v>92.29</v>
      </c>
      <c r="P7" s="2"/>
    </row>
    <row r="8" spans="1:16" ht="19" x14ac:dyDescent="0.25">
      <c r="B8" s="2" t="s">
        <v>7</v>
      </c>
      <c r="C8" s="2" t="s">
        <v>5</v>
      </c>
      <c r="D8" s="2" t="s">
        <v>6</v>
      </c>
      <c r="E8" s="2">
        <v>733</v>
      </c>
      <c r="F8" s="2">
        <v>64</v>
      </c>
      <c r="G8" s="2">
        <v>9</v>
      </c>
      <c r="H8" s="2">
        <f t="shared" si="0"/>
        <v>806</v>
      </c>
      <c r="J8" s="2">
        <f t="shared" si="1"/>
        <v>90.942928039702224</v>
      </c>
      <c r="K8" s="2">
        <f t="shared" si="2"/>
        <v>7.9404466501240698</v>
      </c>
      <c r="L8" s="2">
        <f t="shared" si="3"/>
        <v>1.1166253101736971</v>
      </c>
      <c r="N8" s="8">
        <v>96.21</v>
      </c>
      <c r="O8" s="8">
        <v>93.8</v>
      </c>
      <c r="P8" s="2"/>
    </row>
    <row r="9" spans="1:16" ht="19" x14ac:dyDescent="0.25">
      <c r="B9" s="2" t="s">
        <v>8</v>
      </c>
      <c r="C9" s="2" t="s">
        <v>5</v>
      </c>
      <c r="D9" s="2" t="s">
        <v>6</v>
      </c>
      <c r="E9" s="2">
        <v>903</v>
      </c>
      <c r="F9" s="2">
        <v>31</v>
      </c>
      <c r="G9" s="2">
        <v>10</v>
      </c>
      <c r="H9" s="2">
        <f t="shared" si="0"/>
        <v>944</v>
      </c>
      <c r="J9" s="2">
        <f t="shared" si="1"/>
        <v>95.656779661016941</v>
      </c>
      <c r="K9" s="2">
        <f t="shared" si="2"/>
        <v>3.2838983050847461</v>
      </c>
      <c r="L9" s="2">
        <f t="shared" si="3"/>
        <v>1.0593220338983049</v>
      </c>
      <c r="N9" s="2"/>
      <c r="O9" s="2"/>
      <c r="P9" s="2"/>
    </row>
    <row r="10" spans="1:16" ht="19" x14ac:dyDescent="0.25">
      <c r="B10" s="3" t="s">
        <v>18</v>
      </c>
      <c r="C10" s="3" t="s">
        <v>10</v>
      </c>
      <c r="D10" s="3" t="s">
        <v>15</v>
      </c>
      <c r="E10" s="3">
        <v>992</v>
      </c>
      <c r="F10" s="3">
        <v>20</v>
      </c>
      <c r="G10" s="3">
        <v>21</v>
      </c>
      <c r="H10" s="3">
        <f t="shared" si="0"/>
        <v>1033</v>
      </c>
      <c r="J10" s="3">
        <f t="shared" si="1"/>
        <v>96.030977734753137</v>
      </c>
      <c r="K10" s="3">
        <f t="shared" si="2"/>
        <v>1.9361084220716358</v>
      </c>
      <c r="L10" s="3">
        <f t="shared" si="3"/>
        <v>2.0329138431752178</v>
      </c>
      <c r="N10" s="2" t="s">
        <v>46</v>
      </c>
      <c r="O10" s="2"/>
      <c r="P10" s="2"/>
    </row>
    <row r="11" spans="1:16" ht="19" x14ac:dyDescent="0.25">
      <c r="B11" s="3" t="s">
        <v>19</v>
      </c>
      <c r="C11" s="3" t="s">
        <v>10</v>
      </c>
      <c r="D11" s="3" t="s">
        <v>15</v>
      </c>
      <c r="E11" s="3">
        <v>1069</v>
      </c>
      <c r="F11" s="3">
        <v>26</v>
      </c>
      <c r="G11" s="3">
        <v>13</v>
      </c>
      <c r="H11" s="3">
        <f t="shared" si="0"/>
        <v>1108</v>
      </c>
      <c r="J11" s="3">
        <f t="shared" si="1"/>
        <v>96.480144404332137</v>
      </c>
      <c r="K11" s="3">
        <f t="shared" si="2"/>
        <v>2.3465703971119134</v>
      </c>
      <c r="L11" s="3">
        <f t="shared" si="3"/>
        <v>1.1732851985559567</v>
      </c>
      <c r="N11" s="1" t="s">
        <v>43</v>
      </c>
      <c r="O11" s="1" t="s">
        <v>44</v>
      </c>
      <c r="P11" s="1" t="s">
        <v>45</v>
      </c>
    </row>
    <row r="12" spans="1:16" ht="19" x14ac:dyDescent="0.25">
      <c r="B12" s="3" t="s">
        <v>20</v>
      </c>
      <c r="C12" s="3" t="s">
        <v>10</v>
      </c>
      <c r="D12" s="3" t="s">
        <v>15</v>
      </c>
      <c r="E12" s="3">
        <v>938</v>
      </c>
      <c r="F12" s="3">
        <v>17</v>
      </c>
      <c r="G12" s="3">
        <v>20</v>
      </c>
      <c r="H12" s="3">
        <f t="shared" si="0"/>
        <v>975</v>
      </c>
      <c r="J12" s="3">
        <f t="shared" si="1"/>
        <v>96.205128205128204</v>
      </c>
      <c r="K12" s="3">
        <f t="shared" si="2"/>
        <v>1.7435897435897436</v>
      </c>
      <c r="L12" s="3">
        <f t="shared" si="3"/>
        <v>2.0512820512820511</v>
      </c>
      <c r="N12" s="8">
        <v>5.58</v>
      </c>
      <c r="O12" s="8">
        <v>7.58</v>
      </c>
      <c r="P12" s="8">
        <v>5.53</v>
      </c>
    </row>
    <row r="13" spans="1:16" ht="19" x14ac:dyDescent="0.25">
      <c r="B13" s="2" t="s">
        <v>14</v>
      </c>
      <c r="C13" s="2" t="s">
        <v>5</v>
      </c>
      <c r="D13" s="2" t="s">
        <v>15</v>
      </c>
      <c r="E13" s="2">
        <v>873</v>
      </c>
      <c r="F13" s="2">
        <v>82</v>
      </c>
      <c r="G13" s="2">
        <v>12</v>
      </c>
      <c r="H13" s="2">
        <f t="shared" si="0"/>
        <v>967</v>
      </c>
      <c r="J13" s="2">
        <f t="shared" si="1"/>
        <v>90.27921406411582</v>
      </c>
      <c r="K13" s="2">
        <f t="shared" si="2"/>
        <v>8.4798345398138579</v>
      </c>
      <c r="L13" s="2">
        <f t="shared" si="3"/>
        <v>1.2409513960703205</v>
      </c>
      <c r="N13" s="8">
        <v>2.4500000000000002</v>
      </c>
      <c r="O13" s="8">
        <v>7.94</v>
      </c>
      <c r="P13" s="8">
        <v>7.25</v>
      </c>
    </row>
    <row r="14" spans="1:16" ht="19" x14ac:dyDescent="0.25">
      <c r="B14" s="2" t="s">
        <v>16</v>
      </c>
      <c r="C14" s="2" t="s">
        <v>5</v>
      </c>
      <c r="D14" s="2" t="s">
        <v>15</v>
      </c>
      <c r="E14" s="2">
        <v>897</v>
      </c>
      <c r="F14" s="2">
        <v>57</v>
      </c>
      <c r="G14" s="2">
        <v>18</v>
      </c>
      <c r="H14" s="2">
        <f t="shared" si="0"/>
        <v>972</v>
      </c>
      <c r="J14" s="2">
        <f t="shared" si="1"/>
        <v>92.283950617283949</v>
      </c>
      <c r="K14" s="2">
        <f t="shared" si="2"/>
        <v>5.8641975308641969</v>
      </c>
      <c r="L14" s="2">
        <f t="shared" si="3"/>
        <v>1.8518518518518516</v>
      </c>
      <c r="N14" s="8">
        <v>4.88</v>
      </c>
      <c r="O14" s="8">
        <v>3.28</v>
      </c>
      <c r="P14" s="8">
        <v>8.0500000000000007</v>
      </c>
    </row>
    <row r="15" spans="1:16" ht="19" x14ac:dyDescent="0.25">
      <c r="B15" s="2" t="s">
        <v>17</v>
      </c>
      <c r="C15" s="2" t="s">
        <v>5</v>
      </c>
      <c r="D15" s="2" t="s">
        <v>15</v>
      </c>
      <c r="E15" s="2">
        <v>1287</v>
      </c>
      <c r="F15" s="2">
        <v>67</v>
      </c>
      <c r="G15" s="2">
        <v>18</v>
      </c>
      <c r="H15" s="2">
        <f t="shared" si="0"/>
        <v>1372</v>
      </c>
      <c r="J15" s="2">
        <f t="shared" si="1"/>
        <v>93.804664723032076</v>
      </c>
      <c r="K15" s="2">
        <f t="shared" si="2"/>
        <v>4.8833819241982503</v>
      </c>
      <c r="L15" s="2">
        <f t="shared" si="3"/>
        <v>1.3119533527696794</v>
      </c>
      <c r="N15" s="8">
        <v>1.94</v>
      </c>
      <c r="O15" s="8">
        <v>8.48</v>
      </c>
      <c r="P15" s="8">
        <v>10.57</v>
      </c>
    </row>
    <row r="16" spans="1:16" ht="19" x14ac:dyDescent="0.25">
      <c r="B16" s="2"/>
      <c r="C16" s="2"/>
      <c r="D16" s="2"/>
      <c r="J16" s="2"/>
      <c r="K16" s="2"/>
      <c r="L16" s="2"/>
      <c r="N16" s="8">
        <v>2.35</v>
      </c>
      <c r="O16" s="8">
        <v>5.86</v>
      </c>
      <c r="P16" s="1"/>
    </row>
    <row r="17" spans="2:16" ht="19" x14ac:dyDescent="0.25">
      <c r="B17" s="1" t="s">
        <v>1</v>
      </c>
      <c r="C17" s="1" t="s">
        <v>2</v>
      </c>
      <c r="D17" s="1" t="s">
        <v>3</v>
      </c>
      <c r="E17" s="4" t="s">
        <v>26</v>
      </c>
      <c r="F17" s="4" t="s">
        <v>27</v>
      </c>
      <c r="G17" s="4" t="s">
        <v>28</v>
      </c>
      <c r="H17" s="4" t="s">
        <v>29</v>
      </c>
      <c r="J17" s="7" t="s">
        <v>39</v>
      </c>
      <c r="K17" s="7" t="s">
        <v>41</v>
      </c>
      <c r="L17" s="7" t="s">
        <v>40</v>
      </c>
      <c r="N17" s="8">
        <v>1.74</v>
      </c>
      <c r="O17" s="8">
        <v>4.8899999999999997</v>
      </c>
      <c r="P17" s="2"/>
    </row>
    <row r="18" spans="2:16" ht="19" x14ac:dyDescent="0.25">
      <c r="B18" s="5" t="s">
        <v>21</v>
      </c>
      <c r="C18" s="5" t="s">
        <v>22</v>
      </c>
      <c r="D18" s="5" t="s">
        <v>6</v>
      </c>
      <c r="E18" s="5">
        <v>1061</v>
      </c>
      <c r="F18" s="5">
        <v>63</v>
      </c>
      <c r="G18" s="5">
        <v>16</v>
      </c>
      <c r="H18" s="5">
        <f>SUM(E18:G18)</f>
        <v>1140</v>
      </c>
      <c r="J18" s="10">
        <f>(E18/H18)*100</f>
        <v>93.070175438596493</v>
      </c>
      <c r="K18" s="10">
        <f>(F18/H18)*100</f>
        <v>5.5263157894736841</v>
      </c>
      <c r="L18" s="10">
        <f>(G18/H18)*100</f>
        <v>1.4035087719298245</v>
      </c>
      <c r="N18" s="2"/>
      <c r="O18" s="2"/>
      <c r="P18" s="2"/>
    </row>
    <row r="19" spans="2:16" ht="19" x14ac:dyDescent="0.25">
      <c r="B19" s="5" t="s">
        <v>23</v>
      </c>
      <c r="C19" s="5" t="s">
        <v>22</v>
      </c>
      <c r="D19" s="5" t="s">
        <v>6</v>
      </c>
      <c r="E19" s="5">
        <v>1018</v>
      </c>
      <c r="F19" s="5">
        <v>81</v>
      </c>
      <c r="G19" s="5">
        <v>19</v>
      </c>
      <c r="H19" s="5">
        <f t="shared" ref="H19:H21" si="4">SUM(E19:G19)</f>
        <v>1118</v>
      </c>
      <c r="J19" s="10">
        <f>(E19/H19)*100</f>
        <v>91.055456171735244</v>
      </c>
      <c r="K19" s="10">
        <f>(F19/H19)*100</f>
        <v>7.2450805008944545</v>
      </c>
      <c r="L19" s="10">
        <f>(G19/H19)*100</f>
        <v>1.6994633273703041</v>
      </c>
      <c r="N19" s="2" t="s">
        <v>47</v>
      </c>
      <c r="O19" s="2"/>
      <c r="P19" s="2"/>
    </row>
    <row r="20" spans="2:16" ht="19" x14ac:dyDescent="0.25">
      <c r="B20" s="5" t="s">
        <v>24</v>
      </c>
      <c r="C20" s="5" t="s">
        <v>22</v>
      </c>
      <c r="D20" s="5" t="s">
        <v>6</v>
      </c>
      <c r="E20" s="5">
        <v>968</v>
      </c>
      <c r="F20" s="5">
        <v>86</v>
      </c>
      <c r="G20" s="5">
        <v>15</v>
      </c>
      <c r="H20" s="5">
        <f t="shared" si="4"/>
        <v>1069</v>
      </c>
      <c r="J20" s="10">
        <f>(E20/H20)*100</f>
        <v>90.551917680074837</v>
      </c>
      <c r="K20" s="10">
        <f>(F20/H20)*100</f>
        <v>8.0449017773620213</v>
      </c>
      <c r="L20" s="10">
        <f>(G20/H20)*100</f>
        <v>1.4031805425631432</v>
      </c>
      <c r="N20" s="9" t="s">
        <v>43</v>
      </c>
      <c r="O20" s="9" t="s">
        <v>44</v>
      </c>
      <c r="P20" s="9" t="s">
        <v>45</v>
      </c>
    </row>
    <row r="21" spans="2:16" ht="19" x14ac:dyDescent="0.25">
      <c r="B21" s="5" t="s">
        <v>25</v>
      </c>
      <c r="C21" s="5" t="s">
        <v>22</v>
      </c>
      <c r="D21" s="5" t="s">
        <v>6</v>
      </c>
      <c r="E21" s="5">
        <v>765</v>
      </c>
      <c r="F21" s="5">
        <v>92</v>
      </c>
      <c r="G21" s="5">
        <v>13</v>
      </c>
      <c r="H21" s="5">
        <f t="shared" si="4"/>
        <v>870</v>
      </c>
      <c r="J21" s="10">
        <f>(E21/H21)*100</f>
        <v>87.931034482758619</v>
      </c>
      <c r="K21" s="10">
        <f>(F21/H21)*100</f>
        <v>10.574712643678161</v>
      </c>
      <c r="L21" s="10">
        <f>(G21/H21)*100</f>
        <v>1.4942528735632183</v>
      </c>
      <c r="N21" s="8">
        <v>7.82</v>
      </c>
      <c r="O21" s="8">
        <v>4.13</v>
      </c>
      <c r="P21" s="8">
        <v>1.4</v>
      </c>
    </row>
    <row r="22" spans="2:16" x14ac:dyDescent="0.2">
      <c r="N22" s="8">
        <v>2.4500000000000002</v>
      </c>
      <c r="O22" s="8">
        <v>1.1200000000000001</v>
      </c>
      <c r="P22" s="8">
        <v>1.7</v>
      </c>
    </row>
    <row r="23" spans="2:16" x14ac:dyDescent="0.2">
      <c r="N23" s="8">
        <v>1.36</v>
      </c>
      <c r="O23" s="8">
        <v>1.06</v>
      </c>
      <c r="P23" s="8">
        <v>1.4</v>
      </c>
    </row>
    <row r="24" spans="2:16" x14ac:dyDescent="0.2">
      <c r="N24" s="8">
        <v>2.0299999999999998</v>
      </c>
      <c r="O24" s="8">
        <v>1.24</v>
      </c>
      <c r="P24" s="8">
        <v>1.5</v>
      </c>
    </row>
    <row r="25" spans="2:16" ht="19" x14ac:dyDescent="0.25">
      <c r="N25" s="8">
        <v>1.17</v>
      </c>
      <c r="O25" s="8">
        <v>1.85</v>
      </c>
      <c r="P25" s="2"/>
    </row>
    <row r="26" spans="2:16" ht="19" x14ac:dyDescent="0.25">
      <c r="N26" s="8">
        <v>2.0499999999999998</v>
      </c>
      <c r="O26" s="8">
        <v>1.31</v>
      </c>
      <c r="P26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8173C-F150-164B-BADA-749244D9408D}">
  <dimension ref="B3:K13"/>
  <sheetViews>
    <sheetView tabSelected="1" workbookViewId="0">
      <selection activeCell="K12" sqref="K12"/>
    </sheetView>
  </sheetViews>
  <sheetFormatPr baseColWidth="10" defaultRowHeight="16" x14ac:dyDescent="0.2"/>
  <cols>
    <col min="4" max="4" width="13.33203125" customWidth="1"/>
    <col min="5" max="5" width="13.5" customWidth="1"/>
    <col min="6" max="6" width="16.83203125" customWidth="1"/>
    <col min="7" max="7" width="15.83203125" customWidth="1"/>
    <col min="8" max="8" width="23.6640625" customWidth="1"/>
    <col min="9" max="9" width="18.83203125" customWidth="1"/>
    <col min="10" max="10" width="33.33203125" customWidth="1"/>
  </cols>
  <sheetData>
    <row r="3" spans="2:11" ht="19" x14ac:dyDescent="0.25">
      <c r="B3" s="1" t="s">
        <v>1</v>
      </c>
      <c r="C3" s="1" t="s">
        <v>2</v>
      </c>
      <c r="D3" s="1" t="s">
        <v>3</v>
      </c>
      <c r="E3" s="4" t="s">
        <v>48</v>
      </c>
      <c r="F3" s="4" t="s">
        <v>49</v>
      </c>
      <c r="G3" s="4" t="s">
        <v>50</v>
      </c>
      <c r="H3" s="4" t="s">
        <v>51</v>
      </c>
      <c r="I3" s="4" t="s">
        <v>52</v>
      </c>
      <c r="J3" s="4" t="s">
        <v>53</v>
      </c>
    </row>
    <row r="4" spans="2:11" ht="19" x14ac:dyDescent="0.25">
      <c r="B4" t="s">
        <v>16</v>
      </c>
      <c r="C4" t="s">
        <v>37</v>
      </c>
      <c r="D4" t="s">
        <v>38</v>
      </c>
      <c r="E4">
        <v>17</v>
      </c>
      <c r="F4">
        <v>398</v>
      </c>
      <c r="G4">
        <v>50</v>
      </c>
      <c r="H4">
        <f>SUM(E4:G4)</f>
        <v>465</v>
      </c>
      <c r="I4">
        <f>F4+G4</f>
        <v>448</v>
      </c>
      <c r="J4" s="11">
        <f>(F4/I4)*100</f>
        <v>88.839285714285708</v>
      </c>
    </row>
    <row r="5" spans="2:11" ht="19" x14ac:dyDescent="0.25">
      <c r="B5" t="s">
        <v>14</v>
      </c>
      <c r="C5" t="s">
        <v>37</v>
      </c>
      <c r="D5" t="s">
        <v>38</v>
      </c>
      <c r="E5">
        <v>4</v>
      </c>
      <c r="F5">
        <v>465</v>
      </c>
      <c r="G5">
        <v>44</v>
      </c>
      <c r="H5">
        <v>513</v>
      </c>
      <c r="I5">
        <f t="shared" ref="I5:I7" si="0">F5+G5</f>
        <v>509</v>
      </c>
      <c r="J5" s="11">
        <f t="shared" ref="J5:J6" si="1">(F5/I5)*100</f>
        <v>91.355599214145371</v>
      </c>
    </row>
    <row r="6" spans="2:11" ht="19" x14ac:dyDescent="0.25">
      <c r="B6" t="s">
        <v>17</v>
      </c>
      <c r="C6" t="s">
        <v>37</v>
      </c>
      <c r="D6" t="s">
        <v>38</v>
      </c>
      <c r="E6">
        <v>8</v>
      </c>
      <c r="F6">
        <v>774</v>
      </c>
      <c r="G6">
        <v>84</v>
      </c>
      <c r="H6">
        <v>866</v>
      </c>
      <c r="I6">
        <f t="shared" si="0"/>
        <v>858</v>
      </c>
      <c r="J6" s="11">
        <f t="shared" si="1"/>
        <v>90.209790209790214</v>
      </c>
    </row>
    <row r="10" spans="2:11" ht="19" x14ac:dyDescent="0.25">
      <c r="B10" s="2"/>
      <c r="C10" s="2"/>
      <c r="D10" s="2"/>
      <c r="E10" s="2"/>
      <c r="F10" s="12"/>
      <c r="G10" s="12" t="s">
        <v>54</v>
      </c>
      <c r="H10" s="12" t="s">
        <v>55</v>
      </c>
      <c r="I10" s="12" t="s">
        <v>56</v>
      </c>
      <c r="J10" s="12" t="s">
        <v>57</v>
      </c>
      <c r="K10" s="12"/>
    </row>
    <row r="11" spans="2:11" ht="19" x14ac:dyDescent="0.25">
      <c r="B11" s="2"/>
      <c r="C11" s="2"/>
      <c r="D11" s="2"/>
      <c r="E11" s="2"/>
      <c r="F11" t="s">
        <v>16</v>
      </c>
      <c r="G11">
        <v>3.66</v>
      </c>
      <c r="H11">
        <v>10.75</v>
      </c>
      <c r="I11">
        <v>85.59</v>
      </c>
      <c r="J11" s="12">
        <v>88.84</v>
      </c>
      <c r="K11">
        <f>G11+H11+I11</f>
        <v>100</v>
      </c>
    </row>
    <row r="12" spans="2:11" x14ac:dyDescent="0.2">
      <c r="F12" t="s">
        <v>14</v>
      </c>
      <c r="G12">
        <v>0.78</v>
      </c>
      <c r="H12">
        <v>8.58</v>
      </c>
      <c r="I12">
        <v>90.64</v>
      </c>
      <c r="J12" s="12">
        <v>91.36</v>
      </c>
      <c r="K12">
        <f t="shared" ref="K12:K13" si="2">G12+H12+I12</f>
        <v>100</v>
      </c>
    </row>
    <row r="13" spans="2:11" x14ac:dyDescent="0.2">
      <c r="F13" t="s">
        <v>17</v>
      </c>
      <c r="G13">
        <v>0.92</v>
      </c>
      <c r="H13">
        <v>9.6999999999999993</v>
      </c>
      <c r="I13">
        <v>89.38</v>
      </c>
      <c r="J13" s="12">
        <v>90.21</v>
      </c>
      <c r="K13">
        <f t="shared" si="2"/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BD968-23C3-DC43-829F-4362D813B1E2}">
  <dimension ref="B3:J9"/>
  <sheetViews>
    <sheetView workbookViewId="0">
      <selection activeCell="H9" sqref="H9"/>
    </sheetView>
  </sheetViews>
  <sheetFormatPr baseColWidth="10" defaultRowHeight="16" x14ac:dyDescent="0.2"/>
  <cols>
    <col min="4" max="4" width="13.83203125" customWidth="1"/>
    <col min="5" max="5" width="19.1640625" customWidth="1"/>
    <col min="6" max="6" width="15.6640625" customWidth="1"/>
    <col min="7" max="7" width="21" customWidth="1"/>
    <col min="8" max="8" width="31.83203125" customWidth="1"/>
  </cols>
  <sheetData>
    <row r="3" spans="2:10" ht="19" x14ac:dyDescent="0.25">
      <c r="B3" s="1" t="s">
        <v>1</v>
      </c>
      <c r="C3" s="1" t="s">
        <v>2</v>
      </c>
      <c r="D3" s="1" t="s">
        <v>3</v>
      </c>
      <c r="E3" s="4" t="s">
        <v>31</v>
      </c>
      <c r="F3" s="4" t="s">
        <v>30</v>
      </c>
      <c r="G3" s="4" t="s">
        <v>32</v>
      </c>
      <c r="H3" s="6" t="s">
        <v>33</v>
      </c>
    </row>
    <row r="4" spans="2:10" ht="19" x14ac:dyDescent="0.25">
      <c r="B4" s="2" t="s">
        <v>34</v>
      </c>
      <c r="C4" s="2" t="s">
        <v>37</v>
      </c>
      <c r="D4" s="2" t="s">
        <v>6</v>
      </c>
      <c r="E4" s="2">
        <v>447</v>
      </c>
      <c r="F4" s="2">
        <v>36</v>
      </c>
      <c r="G4" s="2">
        <v>483</v>
      </c>
      <c r="H4" s="2">
        <f>(E4*100)/G4</f>
        <v>92.546583850931682</v>
      </c>
      <c r="I4" s="2"/>
      <c r="J4" s="2"/>
    </row>
    <row r="5" spans="2:10" ht="19" x14ac:dyDescent="0.25">
      <c r="B5" s="2" t="s">
        <v>35</v>
      </c>
      <c r="C5" s="2" t="s">
        <v>37</v>
      </c>
      <c r="D5" s="2" t="s">
        <v>38</v>
      </c>
      <c r="E5" s="2">
        <v>854</v>
      </c>
      <c r="F5" s="2">
        <v>51</v>
      </c>
      <c r="G5" s="2">
        <v>905</v>
      </c>
      <c r="H5" s="2">
        <f>(E5*100)/G5</f>
        <v>94.364640883977899</v>
      </c>
      <c r="I5" s="2"/>
      <c r="J5" s="2"/>
    </row>
    <row r="6" spans="2:10" ht="19" x14ac:dyDescent="0.25">
      <c r="B6" s="2" t="s">
        <v>36</v>
      </c>
      <c r="C6" s="2" t="s">
        <v>37</v>
      </c>
      <c r="D6" s="2" t="s">
        <v>38</v>
      </c>
      <c r="E6" s="2">
        <v>782</v>
      </c>
      <c r="F6" s="2">
        <v>24</v>
      </c>
      <c r="G6" s="2">
        <v>806</v>
      </c>
      <c r="H6" s="2">
        <f>(E6*100)/G6</f>
        <v>97.022332506203469</v>
      </c>
      <c r="I6" s="2"/>
      <c r="J6" s="2"/>
    </row>
    <row r="7" spans="2:10" ht="19" x14ac:dyDescent="0.25">
      <c r="B7" s="2"/>
      <c r="C7" s="2"/>
      <c r="D7" s="2"/>
      <c r="E7" s="2"/>
      <c r="F7" s="2"/>
      <c r="G7" s="2"/>
      <c r="H7" s="2"/>
      <c r="I7" s="2"/>
      <c r="J7" s="2"/>
    </row>
    <row r="8" spans="2:10" ht="19" x14ac:dyDescent="0.25">
      <c r="B8" s="2"/>
      <c r="C8" s="2"/>
      <c r="D8" s="2"/>
      <c r="E8" s="2"/>
      <c r="F8" s="2"/>
      <c r="G8" s="2"/>
      <c r="H8" s="2"/>
      <c r="I8" s="2"/>
      <c r="J8" s="2"/>
    </row>
    <row r="9" spans="2:10" ht="19" x14ac:dyDescent="0.25">
      <c r="B9" s="2"/>
      <c r="C9" s="2"/>
      <c r="D9" s="2"/>
      <c r="E9" s="2"/>
      <c r="F9" s="2"/>
      <c r="G9" s="2"/>
      <c r="H9" s="2"/>
      <c r="I9" s="2"/>
      <c r="J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Dq, Di mCherry coloc</vt:lpstr>
      <vt:lpstr>GFAP S100b coloc</vt:lpstr>
      <vt:lpstr>GCAMP6f S100b coloc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2021-03-08T14:58:43Z</dcterms:created>
  <dcterms:modified xsi:type="dcterms:W3CDTF">2021-03-20T14:17:19Z</dcterms:modified>
</cp:coreProperties>
</file>