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F30D1E5-FF08-49CF-AA13-4D8F895CFD72}" xr6:coauthVersionLast="41" xr6:coauthVersionMax="41" xr10:uidLastSave="{00000000-0000-0000-0000-000000000000}"/>
  <bookViews>
    <workbookView xWindow="0" yWindow="0" windowWidth="23040" windowHeight="12360" activeTab="3" xr2:uid="{00000000-000D-0000-FFFF-FFFF00000000}"/>
  </bookViews>
  <sheets>
    <sheet name="50nM_NDs" sheetId="2" r:id="rId1"/>
    <sheet name="100nM_NDs" sheetId="3" r:id="rId2"/>
    <sheet name="200nM_NDs" sheetId="5" r:id="rId3"/>
    <sheet name="Summary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7" l="1"/>
  <c r="D34" i="7"/>
  <c r="D31" i="7" l="1"/>
  <c r="D30" i="7"/>
  <c r="C31" i="7"/>
  <c r="C30" i="7"/>
  <c r="J28" i="2" l="1"/>
  <c r="I28" i="2"/>
  <c r="F25" i="2"/>
  <c r="K25" i="2" s="1"/>
  <c r="F24" i="2"/>
  <c r="K24" i="2" s="1"/>
  <c r="F23" i="2"/>
  <c r="K23" i="2" s="1"/>
  <c r="F22" i="2"/>
  <c r="K22" i="2" s="1"/>
  <c r="F21" i="2"/>
  <c r="K21" i="2" s="1"/>
  <c r="F20" i="2"/>
  <c r="K20" i="2" s="1"/>
  <c r="F19" i="2"/>
  <c r="K19" i="2" s="1"/>
  <c r="F18" i="2"/>
  <c r="K18" i="2" s="1"/>
  <c r="F17" i="2"/>
  <c r="K17" i="2" s="1"/>
  <c r="F16" i="2"/>
  <c r="K16" i="2" s="1"/>
  <c r="F15" i="2"/>
  <c r="K15" i="2" s="1"/>
  <c r="F14" i="2"/>
  <c r="K14" i="2" s="1"/>
  <c r="K28" i="2" l="1"/>
  <c r="K29" i="2"/>
  <c r="K30" i="2" s="1"/>
  <c r="F28" i="2"/>
  <c r="D32" i="7" l="1"/>
  <c r="E31" i="7"/>
  <c r="E32" i="7" s="1"/>
  <c r="C32" i="7"/>
  <c r="E30" i="7"/>
  <c r="L15" i="3" l="1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14" i="3"/>
  <c r="J29" i="5"/>
  <c r="I29" i="5"/>
  <c r="F26" i="5"/>
  <c r="K26" i="5" s="1"/>
  <c r="F24" i="5"/>
  <c r="K24" i="5" s="1"/>
  <c r="F23" i="5"/>
  <c r="K23" i="5" s="1"/>
  <c r="F22" i="5"/>
  <c r="K22" i="5" s="1"/>
  <c r="F21" i="5"/>
  <c r="K21" i="5" s="1"/>
  <c r="F20" i="5"/>
  <c r="K20" i="5" s="1"/>
  <c r="F19" i="5"/>
  <c r="K19" i="5" s="1"/>
  <c r="F18" i="5"/>
  <c r="K18" i="5" s="1"/>
  <c r="F17" i="5"/>
  <c r="K17" i="5" s="1"/>
  <c r="F16" i="5"/>
  <c r="K16" i="5" s="1"/>
  <c r="F15" i="5"/>
  <c r="K15" i="5" s="1"/>
  <c r="F14" i="5"/>
  <c r="K14" i="5" s="1"/>
  <c r="J36" i="3"/>
  <c r="I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K30" i="5" l="1"/>
  <c r="K31" i="5" s="1"/>
  <c r="K29" i="5"/>
  <c r="F29" i="5"/>
  <c r="F36" i="3"/>
  <c r="H37" i="3" s="1"/>
</calcChain>
</file>

<file path=xl/sharedStrings.xml><?xml version="1.0" encoding="utf-8"?>
<sst xmlns="http://schemas.openxmlformats.org/spreadsheetml/2006/main" count="321" uniqueCount="169">
  <si>
    <t>Files opened first in Patchmaster. Filtered at 40-100 Hz. If baseline not stable, ignore recording!!</t>
  </si>
  <si>
    <t>Export to Matlab:</t>
  </si>
  <si>
    <t>t=0 is when patch started</t>
  </si>
  <si>
    <t>use default values for processing traces as much as possible</t>
  </si>
  <si>
    <t>block size for removing outliers</t>
  </si>
  <si>
    <t>for records with more than one trace: not sure how long passed since end of first trace</t>
  </si>
  <si>
    <t>cutoff (multiple of SD)</t>
  </si>
  <si>
    <t>2.5-3</t>
  </si>
  <si>
    <t>(ZW tries to get a stable baseline by sucking, etc)</t>
  </si>
  <si>
    <t>block size for averaging trace</t>
  </si>
  <si>
    <t>shift by T1 total record time + IV record time (if present) + 10 sec (typical time spent on reestablishing a stable baseline)</t>
  </si>
  <si>
    <t>Excise processed trace containing baseline</t>
  </si>
  <si>
    <t>append "p"</t>
  </si>
  <si>
    <t>ZW130415C1T2O1p</t>
  </si>
  <si>
    <t>use to display and plot many openings together, analyze noise in baseline</t>
  </si>
  <si>
    <t xml:space="preserve">excise only opening (baseline excluded) </t>
  </si>
  <si>
    <t>append "pe"</t>
  </si>
  <si>
    <t>ZW130415C1T2O1pe</t>
  </si>
  <si>
    <t>use to calculate t_open, t_end, duration, avg level, level histogram...</t>
  </si>
  <si>
    <t>each sweep is 40 s</t>
  </si>
  <si>
    <t>patchmaster, 40Hz filter, scale 100-300</t>
  </si>
  <si>
    <t>t_tot= (40-x) + [sf- (si+1)]*40 + y</t>
  </si>
  <si>
    <t>file</t>
  </si>
  <si>
    <t>baseline stable from sweep si</t>
  </si>
  <si>
    <t>time x, s in sweep si</t>
  </si>
  <si>
    <t>till sweep sf</t>
  </si>
  <si>
    <t>time y in sf</t>
  </si>
  <si>
    <t>total recording time with stable baseline, s</t>
  </si>
  <si>
    <t>type</t>
  </si>
  <si>
    <t>comments</t>
  </si>
  <si>
    <t>include in analysis?</t>
  </si>
  <si>
    <t># Openings (isolated or train)</t>
  </si>
  <si>
    <t>exported to Matlab?</t>
  </si>
  <si>
    <t>remove outliers block size</t>
  </si>
  <si>
    <t>remove outliers cutoff (multiple of std dev)</t>
  </si>
  <si>
    <t>lowpass filtered?</t>
  </si>
  <si>
    <t>freqs removed</t>
  </si>
  <si>
    <t>block size for averaging</t>
  </si>
  <si>
    <t>thresh, pA</t>
  </si>
  <si>
    <t>minPts</t>
  </si>
  <si>
    <t>ZW151008C1</t>
  </si>
  <si>
    <t>vNLP8/0 C2AB/20uMPiP2/2mMATP/100 uM Ca/tCell</t>
  </si>
  <si>
    <r>
      <t>T5, 6.</t>
    </r>
    <r>
      <rPr>
        <sz val="11"/>
        <color rgb="FFFF0000"/>
        <rFont val="Calibri"/>
        <family val="2"/>
        <scheme val="minor"/>
      </rPr>
      <t xml:space="preserve"> s1-3 and s7-10 baseline bad. </t>
    </r>
  </si>
  <si>
    <t>time shifted by 20sw*40s+10s (IV)=810s</t>
  </si>
  <si>
    <t>ZW151008C2</t>
  </si>
  <si>
    <t>T8</t>
  </si>
  <si>
    <t>ZW151008C3</t>
  </si>
  <si>
    <t>ZW151008C4</t>
  </si>
  <si>
    <r>
      <t>T16.</t>
    </r>
    <r>
      <rPr>
        <sz val="11"/>
        <color rgb="FFFF0000"/>
        <rFont val="Calibri"/>
        <family val="2"/>
        <scheme val="minor"/>
      </rPr>
      <t xml:space="preserve"> No pores (actually ZW did not use in matlab)</t>
    </r>
  </si>
  <si>
    <t xml:space="preserve">shifted time by 20*40 (T1)+10s(IV)+10s(restart patch). </t>
  </si>
  <si>
    <t>ZW151008C5</t>
  </si>
  <si>
    <r>
      <t xml:space="preserve">T7, 20. </t>
    </r>
    <r>
      <rPr>
        <sz val="11"/>
        <color rgb="FFFF0000"/>
        <rFont val="Calibri"/>
        <family val="2"/>
        <scheme val="minor"/>
      </rPr>
      <t>s4, s7, s20</t>
    </r>
  </si>
  <si>
    <t>ZW151008C6</t>
  </si>
  <si>
    <r>
      <t xml:space="preserve">T7, 9, 10-11, 18, 19, 20. </t>
    </r>
    <r>
      <rPr>
        <sz val="11"/>
        <color rgb="FFFF0000"/>
        <rFont val="Calibri"/>
        <family val="2"/>
        <scheme val="minor"/>
      </rPr>
      <t>s9 too small? s14</t>
    </r>
  </si>
  <si>
    <t>ZW151008C7</t>
  </si>
  <si>
    <t>ZW151008C8</t>
  </si>
  <si>
    <r>
      <t>T6, 7, 8, 14.</t>
    </r>
    <r>
      <rPr>
        <sz val="11"/>
        <color rgb="FFFF0000"/>
        <rFont val="Calibri"/>
        <family val="2"/>
        <scheme val="minor"/>
      </rPr>
      <t xml:space="preserve"> Quite noisy. see in matlab. s7-8 v. noisy: ignore</t>
    </r>
  </si>
  <si>
    <t>s3: nice overlapping FPs</t>
  </si>
  <si>
    <t>ZW151008C9</t>
  </si>
  <si>
    <r>
      <t xml:space="preserve">T19,20. </t>
    </r>
    <r>
      <rPr>
        <sz val="11"/>
        <color rgb="FFFF0000"/>
        <rFont val="Calibri"/>
        <family val="2"/>
        <scheme val="minor"/>
      </rPr>
      <t>Too small. Note: ZW marked 2 pores here, but not included in analysis. This file should be consistent with matlab files!</t>
    </r>
  </si>
  <si>
    <t>ZW151008C10</t>
  </si>
  <si>
    <r>
      <t xml:space="preserve">T3, 8, 9, 10, 11, 15-16, 17. </t>
    </r>
    <r>
      <rPr>
        <sz val="11"/>
        <color rgb="FFFF0000"/>
        <rFont val="Calibri"/>
        <family val="2"/>
        <scheme val="minor"/>
      </rPr>
      <t xml:space="preserve">s3, 10, 11-12??, s12-16 too noisy. </t>
    </r>
  </si>
  <si>
    <t>ZW151008C11</t>
  </si>
  <si>
    <r>
      <t xml:space="preserve">T9. </t>
    </r>
    <r>
      <rPr>
        <sz val="11"/>
        <color rgb="FFFF0000"/>
        <rFont val="Calibri"/>
        <family val="2"/>
        <scheme val="minor"/>
      </rPr>
      <t>ZW marked 1 pore here, but no pores in analysis. Must be consistent!</t>
    </r>
  </si>
  <si>
    <t>shifted time by 20*40 (T1)+10s(IV)+10s(restart patch). O2 thresh=0.05pA,minPts=9</t>
  </si>
  <si>
    <t>ZW151009C1</t>
  </si>
  <si>
    <r>
      <t xml:space="preserve">T17. </t>
    </r>
    <r>
      <rPr>
        <sz val="11"/>
        <color rgb="FFFF0000"/>
        <rFont val="Calibri"/>
        <family val="2"/>
        <scheme val="minor"/>
      </rPr>
      <t>No pores!</t>
    </r>
  </si>
  <si>
    <t>O3: thresh=0pA, minPts=10</t>
  </si>
  <si>
    <t>ZW151009C2</t>
  </si>
  <si>
    <t>T10, 15-16</t>
  </si>
  <si>
    <t>ZW151009C3</t>
  </si>
  <si>
    <r>
      <t>T3, 4, 5, 6, 9, 10.</t>
    </r>
    <r>
      <rPr>
        <sz val="11"/>
        <color rgb="FFFF0000"/>
        <rFont val="Calibri"/>
        <family val="2"/>
        <scheme val="minor"/>
      </rPr>
      <t xml:space="preserve"> s5, s6, s9. Too noisy after s9</t>
    </r>
  </si>
  <si>
    <t>shifted time by 20*40 (T1)+10s(IV)+10s(restart patch). O1 minPts=10</t>
  </si>
  <si>
    <t>ZW151009C4</t>
  </si>
  <si>
    <t>T9</t>
  </si>
  <si>
    <t>ZW151009C5</t>
  </si>
  <si>
    <t>only 4 sweeps.</t>
  </si>
  <si>
    <t>O3: thresh=-1pA, minPts=5</t>
  </si>
  <si>
    <t>ZW151009C6</t>
  </si>
  <si>
    <t>T6, 10, 11-12, 13. Noisy s4-5. s6, s10,11,12. 13?</t>
  </si>
  <si>
    <t>ZW151009C7</t>
  </si>
  <si>
    <r>
      <t xml:space="preserve">T13-15. </t>
    </r>
    <r>
      <rPr>
        <sz val="11"/>
        <color rgb="FFFF0000"/>
        <rFont val="Calibri"/>
        <family val="2"/>
        <scheme val="minor"/>
      </rPr>
      <t>s15? borderline (small)</t>
    </r>
  </si>
  <si>
    <t>shifted time by 20*40 (T1)+10s(IV)+10s(restart patch). O1 thresh=0pA,minPts=10</t>
  </si>
  <si>
    <t>ZW151009C8</t>
  </si>
  <si>
    <t>shifted time by 20*40 (T1)+10s(IV)+10s(restart patch)</t>
  </si>
  <si>
    <t>ZW151009C9</t>
  </si>
  <si>
    <r>
      <t xml:space="preserve">T13,20. </t>
    </r>
    <r>
      <rPr>
        <sz val="11"/>
        <color rgb="FFFF0000"/>
        <rFont val="Calibri"/>
        <family val="2"/>
        <scheme val="minor"/>
      </rPr>
      <t>noisy. not sure if pores</t>
    </r>
  </si>
  <si>
    <t>shifted time by 20*40 (T1)+10s(IV)+10s(restart patch).</t>
  </si>
  <si>
    <t>ZW151009C10</t>
  </si>
  <si>
    <r>
      <t>T11.</t>
    </r>
    <r>
      <rPr>
        <sz val="11"/>
        <color rgb="FFFF0000"/>
        <rFont val="Calibri"/>
        <family val="2"/>
        <scheme val="minor"/>
      </rPr>
      <t xml:space="preserve"> No pores (ZW marked 2 here, then no pores in Matlab)</t>
    </r>
  </si>
  <si>
    <t>shifted time by 20*40 (T1)+10s(IV)+10s(restart patch). O3 thresh=0pA,minPts=10</t>
  </si>
  <si>
    <t>ZW151009C11</t>
  </si>
  <si>
    <r>
      <t>T2,14.</t>
    </r>
    <r>
      <rPr>
        <sz val="11"/>
        <color rgb="FFFF0000"/>
        <rFont val="Calibri"/>
        <family val="2"/>
        <scheme val="minor"/>
      </rPr>
      <t xml:space="preserve">too small. ZW marked 2 pores here, then no matlab </t>
    </r>
  </si>
  <si>
    <t>total rec. s</t>
  </si>
  <si>
    <t>sum</t>
  </si>
  <si>
    <t>Fus rate per cell (/min)</t>
  </si>
  <si>
    <t xml:space="preserve"> </t>
  </si>
  <si>
    <t>Overall fusion rate (total pores/recording time), /min</t>
  </si>
  <si>
    <t>std fus rate per cell (/min)</t>
  </si>
  <si>
    <t>std err fus rate per cell (/min)</t>
  </si>
  <si>
    <t>FR/min</t>
  </si>
  <si>
    <t># trains</t>
  </si>
  <si>
    <t>#terminal opening?</t>
  </si>
  <si>
    <t>?</t>
  </si>
  <si>
    <t>top 20 peaks (autofilter)</t>
  </si>
  <si>
    <t>cells:</t>
  </si>
  <si>
    <t>FPs:</t>
  </si>
  <si>
    <t>stdev</t>
  </si>
  <si>
    <t>stderr</t>
  </si>
  <si>
    <t>ZW190618C6</t>
  </si>
  <si>
    <t>200nMNDs_vNLP8_tC_100CaPIP2</t>
  </si>
  <si>
    <r>
      <t>T16-17,T18-19.</t>
    </r>
    <r>
      <rPr>
        <b/>
        <sz val="11"/>
        <color rgb="FFFF0000"/>
        <rFont val="Calibri (Body)"/>
      </rPr>
      <t xml:space="preserve"> I split the currents a bit differently. Ignored currents in T18-19 (bad baseline) </t>
    </r>
  </si>
  <si>
    <t>ZW190621C3</t>
  </si>
  <si>
    <r>
      <t>T2,T4-6,T8,T11-16.</t>
    </r>
    <r>
      <rPr>
        <sz val="11"/>
        <color rgb="FFFF0000"/>
        <rFont val="Calibri (Body)"/>
      </rPr>
      <t xml:space="preserve"> T5-T8 baseline noisy ignore. </t>
    </r>
  </si>
  <si>
    <t>ZW190621C7</t>
  </si>
  <si>
    <t>ZW190621C8</t>
  </si>
  <si>
    <r>
      <t xml:space="preserve">T4-5,T6-7,T10-11,T12,T17-18,T19,T20. </t>
    </r>
    <r>
      <rPr>
        <b/>
        <sz val="11"/>
        <color rgb="FFFF0000"/>
        <rFont val="Calibri (Body)"/>
      </rPr>
      <t>T6-20 multiple pores? Bad baseline? can't tell. Ignore. Added 2 pores in T4T5</t>
    </r>
  </si>
  <si>
    <t>ZW190621C9</t>
  </si>
  <si>
    <r>
      <t>T1-2,T3,T5,T10.</t>
    </r>
    <r>
      <rPr>
        <b/>
        <sz val="11"/>
        <color rgb="FFFF0000"/>
        <rFont val="Calibri (Body)"/>
      </rPr>
      <t xml:space="preserve"> T7-12 poor baseline. </t>
    </r>
  </si>
  <si>
    <t>ZW190717C4</t>
  </si>
  <si>
    <r>
      <t xml:space="preserve">T3,T5,T6,T7-11,T12-14,T15,T16,T17-18. </t>
    </r>
    <r>
      <rPr>
        <b/>
        <sz val="11"/>
        <color rgb="FFFF0000"/>
        <rFont val="Calibri (Body)"/>
      </rPr>
      <t>After T7, it is not clear if the currents are due to bad baseline or multiple pores. Ignore</t>
    </r>
  </si>
  <si>
    <t>ZW190717C6</t>
  </si>
  <si>
    <r>
      <t xml:space="preserve">T1,T2,T5. </t>
    </r>
    <r>
      <rPr>
        <b/>
        <sz val="11"/>
        <color rgb="FFFF0000"/>
        <rFont val="Calibri (Body)"/>
      </rPr>
      <t>Also small pore in T3</t>
    </r>
  </si>
  <si>
    <t>ZW190717C8</t>
  </si>
  <si>
    <t>small pore in s18-19</t>
  </si>
  <si>
    <t>ZW190717C9</t>
  </si>
  <si>
    <r>
      <t xml:space="preserve">T1-2,T3,T4,T6-9,T10-12,T13-16. </t>
    </r>
    <r>
      <rPr>
        <b/>
        <sz val="11"/>
        <color rgb="FFFF0000"/>
        <rFont val="Calibri (Body)"/>
      </rPr>
      <t>Baseline bad after s4.5. Ignore the rest (baseline recovers s13, but safer to ignore)</t>
    </r>
  </si>
  <si>
    <t>ZW190719C1</t>
  </si>
  <si>
    <t>T3,T4-5,T10-11,T13</t>
  </si>
  <si>
    <t>ZW190729C2</t>
  </si>
  <si>
    <r>
      <t>T1-2,T</t>
    </r>
    <r>
      <rPr>
        <sz val="11"/>
        <color rgb="FFFF0000"/>
        <rFont val="Calibri"/>
        <family val="2"/>
        <scheme val="minor"/>
      </rPr>
      <t>7-8</t>
    </r>
    <r>
      <rPr>
        <sz val="11"/>
        <color theme="1"/>
        <rFont val="Calibri"/>
        <family val="2"/>
        <scheme val="minor"/>
      </rPr>
      <t>; Cell dropped at T8.</t>
    </r>
    <r>
      <rPr>
        <b/>
        <sz val="11"/>
        <color rgb="FFFF0000"/>
        <rFont val="Calibri (Body)"/>
      </rPr>
      <t xml:space="preserve"> Ignore after T7.</t>
    </r>
    <r>
      <rPr>
        <sz val="11"/>
        <color theme="1"/>
        <rFont val="Calibri"/>
        <family val="2"/>
        <scheme val="minor"/>
      </rPr>
      <t xml:space="preserve"> </t>
    </r>
  </si>
  <si>
    <t>ZW190729C10</t>
  </si>
  <si>
    <r>
      <t>T1-2.</t>
    </r>
    <r>
      <rPr>
        <b/>
        <sz val="11"/>
        <color rgb="FFFF0000"/>
        <rFont val="Calibri (Body)"/>
      </rPr>
      <t xml:space="preserve"> Ignore cell!!</t>
    </r>
  </si>
  <si>
    <t>ZW190730C4</t>
  </si>
  <si>
    <t>T4-5</t>
  </si>
  <si>
    <t xml:space="preserve">Fusion rate per cell (bursts/min) </t>
  </si>
  <si>
    <t>50 nM</t>
  </si>
  <si>
    <t>100 nM</t>
  </si>
  <si>
    <t>200 nM</t>
  </si>
  <si>
    <t>Fusion Rate</t>
  </si>
  <si>
    <t>fusion pores / min</t>
  </si>
  <si>
    <t>SD</t>
  </si>
  <si>
    <t>SE</t>
  </si>
  <si>
    <t>ZW190618C1</t>
  </si>
  <si>
    <t>50nMNDs_vNLP8_tC_100CaPIP2</t>
  </si>
  <si>
    <t>T15</t>
  </si>
  <si>
    <t>ZW190618C2</t>
  </si>
  <si>
    <t>T20</t>
  </si>
  <si>
    <t>ZW190618C3</t>
  </si>
  <si>
    <r>
      <t xml:space="preserve">0, </t>
    </r>
    <r>
      <rPr>
        <sz val="6"/>
        <color theme="1"/>
        <rFont val="Calibri"/>
        <family val="2"/>
        <scheme val="minor"/>
      </rPr>
      <t>good  but see some ion channels</t>
    </r>
  </si>
  <si>
    <t>ZW190618C4</t>
  </si>
  <si>
    <t>T13,T15,T20</t>
  </si>
  <si>
    <t>ZW190618C5</t>
  </si>
  <si>
    <r>
      <t xml:space="preserve">T18-19,T20. </t>
    </r>
    <r>
      <rPr>
        <b/>
        <sz val="11"/>
        <color rgb="FFFF0000"/>
        <rFont val="Calibri (Body)"/>
      </rPr>
      <t>Noisy after T18. Ignore long pore T18-19 and T20. Include short one in T18. ZW190618C5T18EKa</t>
    </r>
  </si>
  <si>
    <t>ZW190621C4</t>
  </si>
  <si>
    <r>
      <t xml:space="preserve">T20. </t>
    </r>
    <r>
      <rPr>
        <b/>
        <sz val="11"/>
        <color rgb="FFFF0000"/>
        <rFont val="Calibri (Body)"/>
      </rPr>
      <t>Pore at the very end of trace, but looks OK. include</t>
    </r>
  </si>
  <si>
    <t>ZW190717C3</t>
  </si>
  <si>
    <r>
      <t xml:space="preserve">T26,T29,T30-34,T36-38; </t>
    </r>
    <r>
      <rPr>
        <sz val="5"/>
        <color theme="1"/>
        <rFont val="Calibri"/>
        <family val="2"/>
        <scheme val="minor"/>
      </rPr>
      <t>gapfree1 baseline is bad</t>
    </r>
    <r>
      <rPr>
        <b/>
        <sz val="11"/>
        <color rgb="FFFF0000"/>
        <rFont val="Calibri (Body)"/>
      </rPr>
      <t xml:space="preserve">. T29 continues into T30. T29T30EKa, T30-34 very long pore! (included) . </t>
    </r>
  </si>
  <si>
    <t>ZW190718C8</t>
  </si>
  <si>
    <r>
      <t xml:space="preserve">T1,T2,T3,T4,T5-6,T8-9,T10-11,T13,T17. </t>
    </r>
    <r>
      <rPr>
        <b/>
        <sz val="11"/>
        <color rgb="FFFF0000"/>
        <rFont val="Calibri (Body)"/>
      </rPr>
      <t xml:space="preserve">Baseline questionable after T5 (ignore). </t>
    </r>
  </si>
  <si>
    <t>ZW190726C8</t>
  </si>
  <si>
    <r>
      <t>T17.</t>
    </r>
    <r>
      <rPr>
        <b/>
        <sz val="11"/>
        <color rgb="FFFF0000"/>
        <rFont val="Calibri (Body)"/>
      </rPr>
      <t xml:space="preserve"> Something goes wrong in T17 and baseline starts drifting. NO pores. </t>
    </r>
  </si>
  <si>
    <t>ZW190729C12</t>
  </si>
  <si>
    <r>
      <t>T4,</t>
    </r>
    <r>
      <rPr>
        <sz val="11"/>
        <color rgb="FFFF0000"/>
        <rFont val="Calibri"/>
        <family val="2"/>
        <scheme val="minor"/>
      </rPr>
      <t>T8</t>
    </r>
    <r>
      <rPr>
        <sz val="11"/>
        <color theme="1"/>
        <rFont val="Calibri"/>
        <family val="2"/>
        <scheme val="minor"/>
      </rPr>
      <t>; cell dropped at T8</t>
    </r>
  </si>
  <si>
    <t>ZW190730C5</t>
  </si>
  <si>
    <t>ZW190730C6</t>
  </si>
  <si>
    <r>
      <t>T2,T</t>
    </r>
    <r>
      <rPr>
        <sz val="11"/>
        <color rgb="FFFF0000"/>
        <rFont val="Calibri"/>
        <family val="2"/>
        <scheme val="minor"/>
      </rPr>
      <t>11-13</t>
    </r>
    <r>
      <rPr>
        <sz val="11"/>
        <color theme="1"/>
        <rFont val="Calibri"/>
        <family val="2"/>
        <scheme val="minor"/>
      </rPr>
      <t xml:space="preserve">, baseline not backt at T13. </t>
    </r>
    <r>
      <rPr>
        <b/>
        <sz val="11"/>
        <color rgb="FFFF0000"/>
        <rFont val="Calibri (Body)"/>
      </rPr>
      <t>Added short pore T5 (T5EKa)</t>
    </r>
  </si>
  <si>
    <t>ttest</t>
  </si>
  <si>
    <t>0nM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</si>
</sst>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 (Body)"/>
    </font>
    <font>
      <sz val="5"/>
      <color theme="1"/>
      <name val="Calibri"/>
      <family val="2"/>
      <scheme val="minor"/>
    </font>
    <font>
      <sz val="11"/>
      <color rgb="FFFF0000"/>
      <name val="Calibri (Body)"/>
    </font>
    <font>
      <sz val="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vertical="distributed"/>
    </xf>
    <xf numFmtId="0" fontId="4" fillId="0" borderId="2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1" xfId="0" applyFill="1" applyBorder="1"/>
    <xf numFmtId="0" fontId="2" fillId="0" borderId="1" xfId="0" applyFont="1" applyFill="1" applyBorder="1"/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3" borderId="0" xfId="0" applyFill="1"/>
    <xf numFmtId="164" fontId="0" fillId="0" borderId="0" xfId="0" applyNumberFormat="1"/>
    <xf numFmtId="0" fontId="0" fillId="0" borderId="0" xfId="0" applyFill="1" applyAlignment="1">
      <alignment wrapText="1"/>
    </xf>
    <xf numFmtId="0" fontId="2" fillId="0" borderId="1" xfId="0" applyFont="1" applyBorder="1"/>
    <xf numFmtId="0" fontId="0" fillId="0" borderId="0" xfId="0" applyFill="1"/>
    <xf numFmtId="0" fontId="0" fillId="0" borderId="1" xfId="0" applyFill="1" applyBorder="1" applyAlignment="1">
      <alignment wrapText="1"/>
    </xf>
    <xf numFmtId="0" fontId="2" fillId="0" borderId="0" xfId="0" applyFont="1" applyAlignment="1">
      <alignment wrapText="1"/>
    </xf>
    <xf numFmtId="0" fontId="5" fillId="4" borderId="0" xfId="0" applyFont="1" applyFill="1" applyAlignment="1">
      <alignment wrapText="1"/>
    </xf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4" fillId="0" borderId="0" xfId="0" applyFont="1" applyFill="1"/>
    <xf numFmtId="0" fontId="5" fillId="0" borderId="0" xfId="0" applyFont="1"/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1" fillId="2" borderId="0" xfId="1"/>
    <xf numFmtId="0" fontId="0" fillId="5" borderId="0" xfId="0" applyFill="1"/>
    <xf numFmtId="0" fontId="4" fillId="0" borderId="3" xfId="0" applyFont="1" applyBorder="1"/>
    <xf numFmtId="0" fontId="4" fillId="0" borderId="4" xfId="0" applyFont="1" applyBorder="1" applyAlignment="1">
      <alignment wrapText="1"/>
    </xf>
    <xf numFmtId="49" fontId="3" fillId="5" borderId="4" xfId="0" applyNumberFormat="1" applyFont="1" applyFill="1" applyBorder="1" applyAlignment="1">
      <alignment vertical="distributed"/>
    </xf>
    <xf numFmtId="49" fontId="3" fillId="5" borderId="5" xfId="0" applyNumberFormat="1" applyFont="1" applyFill="1" applyBorder="1" applyAlignment="1">
      <alignment vertical="distributed"/>
    </xf>
    <xf numFmtId="0" fontId="0" fillId="6" borderId="6" xfId="0" applyFill="1" applyBorder="1"/>
    <xf numFmtId="0" fontId="6" fillId="6" borderId="1" xfId="0" applyFont="1" applyFill="1" applyBorder="1"/>
    <xf numFmtId="0" fontId="7" fillId="6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2" fillId="6" borderId="1" xfId="0" applyFont="1" applyFill="1" applyBorder="1"/>
    <xf numFmtId="0" fontId="0" fillId="6" borderId="7" xfId="0" applyFill="1" applyBorder="1"/>
    <xf numFmtId="0" fontId="0" fillId="6" borderId="0" xfId="0" applyFill="1"/>
    <xf numFmtId="0" fontId="0" fillId="6" borderId="0" xfId="0" applyFill="1" applyAlignment="1">
      <alignment wrapText="1"/>
    </xf>
    <xf numFmtId="0" fontId="0" fillId="7" borderId="6" xfId="0" applyFill="1" applyBorder="1"/>
    <xf numFmtId="0" fontId="0" fillId="7" borderId="1" xfId="0" applyFont="1" applyFill="1" applyBorder="1"/>
    <xf numFmtId="0" fontId="0" fillId="7" borderId="1" xfId="0" applyFill="1" applyBorder="1"/>
    <xf numFmtId="0" fontId="3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7" borderId="7" xfId="0" applyFill="1" applyBorder="1"/>
    <xf numFmtId="0" fontId="0" fillId="7" borderId="0" xfId="0" applyFill="1"/>
    <xf numFmtId="0" fontId="0" fillId="7" borderId="0" xfId="0" applyFill="1" applyAlignment="1">
      <alignment wrapText="1"/>
    </xf>
    <xf numFmtId="0" fontId="0" fillId="6" borderId="1" xfId="0" applyFont="1" applyFill="1" applyBorder="1"/>
    <xf numFmtId="0" fontId="3" fillId="6" borderId="1" xfId="0" applyFont="1" applyFill="1" applyBorder="1"/>
    <xf numFmtId="0" fontId="0" fillId="0" borderId="6" xfId="0" applyFill="1" applyBorder="1"/>
    <xf numFmtId="0" fontId="0" fillId="0" borderId="1" xfId="0" applyFont="1" applyBorder="1"/>
    <xf numFmtId="0" fontId="0" fillId="5" borderId="1" xfId="0" applyFill="1" applyBorder="1"/>
    <xf numFmtId="0" fontId="0" fillId="5" borderId="7" xfId="0" applyFill="1" applyBorder="1"/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0" fillId="0" borderId="8" xfId="0" applyFill="1" applyBorder="1"/>
    <xf numFmtId="0" fontId="0" fillId="0" borderId="9" xfId="0" applyFill="1" applyBorder="1"/>
    <xf numFmtId="0" fontId="0" fillId="0" borderId="9" xfId="0" applyBorder="1"/>
    <xf numFmtId="0" fontId="3" fillId="0" borderId="9" xfId="0" applyFont="1" applyBorder="1"/>
    <xf numFmtId="0" fontId="0" fillId="0" borderId="9" xfId="0" applyBorder="1" applyAlignment="1">
      <alignment wrapText="1"/>
    </xf>
    <xf numFmtId="0" fontId="3" fillId="5" borderId="9" xfId="0" applyFont="1" applyFill="1" applyBorder="1"/>
    <xf numFmtId="0" fontId="3" fillId="5" borderId="10" xfId="0" applyFont="1" applyFill="1" applyBorder="1"/>
    <xf numFmtId="0" fontId="3" fillId="5" borderId="0" xfId="0" applyFont="1" applyFill="1"/>
    <xf numFmtId="0" fontId="1" fillId="5" borderId="0" xfId="1" applyFill="1"/>
    <xf numFmtId="0" fontId="8" fillId="6" borderId="1" xfId="0" applyFont="1" applyFill="1" applyBorder="1" applyAlignment="1">
      <alignment wrapText="1"/>
    </xf>
    <xf numFmtId="0" fontId="6" fillId="7" borderId="1" xfId="0" applyFont="1" applyFill="1" applyBorder="1"/>
    <xf numFmtId="0" fontId="3" fillId="5" borderId="1" xfId="0" applyFont="1" applyFill="1" applyBorder="1"/>
    <xf numFmtId="0" fontId="3" fillId="5" borderId="7" xfId="0" applyFont="1" applyFill="1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0" xfId="0" applyBorder="1"/>
    <xf numFmtId="0" fontId="0" fillId="0" borderId="13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7" fillId="0" borderId="1" xfId="0" applyFont="1" applyBorder="1" applyAlignment="1">
      <alignment wrapText="1"/>
    </xf>
    <xf numFmtId="0" fontId="2" fillId="5" borderId="1" xfId="0" applyFont="1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F9C9E-58DF-4180-BCDC-C63CBCA83B5F}">
  <sheetPr>
    <tabColor rgb="FF92D050"/>
  </sheetPr>
  <dimension ref="A1:V30"/>
  <sheetViews>
    <sheetView topLeftCell="E12" workbookViewId="0">
      <selection activeCell="K14" sqref="K14:K25"/>
    </sheetView>
  </sheetViews>
  <sheetFormatPr defaultColWidth="8.83984375" defaultRowHeight="14.4"/>
  <cols>
    <col min="1" max="1" width="12.47265625" customWidth="1"/>
    <col min="3" max="3" width="8" customWidth="1"/>
    <col min="4" max="4" width="8.15625" style="1" customWidth="1"/>
    <col min="5" max="5" width="6.68359375" style="1" customWidth="1"/>
    <col min="6" max="6" width="8.3125" style="1" customWidth="1"/>
    <col min="7" max="7" width="20" customWidth="1"/>
    <col min="8" max="8" width="31.15625" customWidth="1"/>
    <col min="9" max="9" width="5.68359375" customWidth="1"/>
    <col min="10" max="10" width="6.3125" style="70" customWidth="1"/>
    <col min="11" max="11" width="8.68359375" style="70" customWidth="1"/>
    <col min="12" max="12" width="6.68359375" customWidth="1"/>
    <col min="13" max="13" width="13.47265625" style="1" customWidth="1"/>
    <col min="14" max="14" width="13" customWidth="1"/>
    <col min="15" max="15" width="12.83984375" customWidth="1"/>
    <col min="16" max="16" width="11.3125" bestFit="1" customWidth="1"/>
    <col min="17" max="17" width="10.68359375" customWidth="1"/>
    <col min="18" max="18" width="24" style="1" customWidth="1"/>
    <col min="19" max="19" width="10.47265625" customWidth="1"/>
    <col min="22" max="22" width="43.15625" style="1" customWidth="1"/>
  </cols>
  <sheetData>
    <row r="1" spans="1:22">
      <c r="J1" s="30"/>
      <c r="K1" s="30"/>
    </row>
    <row r="2" spans="1:22">
      <c r="A2" t="s">
        <v>0</v>
      </c>
      <c r="J2" s="30"/>
      <c r="K2" s="30"/>
    </row>
    <row r="3" spans="1:22">
      <c r="A3" t="s">
        <v>1</v>
      </c>
      <c r="B3" t="s">
        <v>2</v>
      </c>
      <c r="J3" s="30"/>
      <c r="K3" s="30"/>
    </row>
    <row r="4" spans="1:22">
      <c r="A4" t="s">
        <v>3</v>
      </c>
      <c r="J4" s="30"/>
      <c r="K4" s="30"/>
    </row>
    <row r="5" spans="1:22" ht="43.2">
      <c r="A5" s="1" t="s">
        <v>4</v>
      </c>
      <c r="B5">
        <v>100</v>
      </c>
      <c r="H5" t="s">
        <v>5</v>
      </c>
      <c r="J5" s="30"/>
      <c r="K5" s="30"/>
    </row>
    <row r="6" spans="1:22" ht="43.2">
      <c r="A6" s="1" t="s">
        <v>6</v>
      </c>
      <c r="B6" t="s">
        <v>7</v>
      </c>
      <c r="H6" t="s">
        <v>8</v>
      </c>
      <c r="J6" s="30"/>
      <c r="K6" s="30"/>
    </row>
    <row r="7" spans="1:22" ht="43.2">
      <c r="A7" s="1" t="s">
        <v>9</v>
      </c>
      <c r="B7">
        <v>80</v>
      </c>
      <c r="H7" t="s">
        <v>10</v>
      </c>
      <c r="J7" s="30"/>
      <c r="K7" s="30"/>
    </row>
    <row r="8" spans="1:22" ht="72">
      <c r="A8" s="1" t="s">
        <v>11</v>
      </c>
      <c r="B8" t="s">
        <v>12</v>
      </c>
      <c r="C8" t="s">
        <v>13</v>
      </c>
      <c r="D8" s="2" t="s">
        <v>14</v>
      </c>
      <c r="J8" s="30"/>
      <c r="K8" s="30"/>
    </row>
    <row r="9" spans="1:22" ht="57.6">
      <c r="A9" s="1" t="s">
        <v>15</v>
      </c>
      <c r="B9" t="s">
        <v>16</v>
      </c>
      <c r="C9" t="s">
        <v>17</v>
      </c>
      <c r="D9" s="2" t="s">
        <v>18</v>
      </c>
      <c r="J9" s="30"/>
      <c r="K9" s="30"/>
    </row>
    <row r="10" spans="1:22">
      <c r="A10" s="1"/>
      <c r="J10" s="30"/>
      <c r="K10" s="30"/>
    </row>
    <row r="11" spans="1:22">
      <c r="A11" s="1"/>
      <c r="J11" s="30"/>
      <c r="K11" s="30"/>
    </row>
    <row r="12" spans="1:22" ht="86.7" thickBot="1">
      <c r="B12" t="s">
        <v>19</v>
      </c>
      <c r="C12" s="1" t="s">
        <v>20</v>
      </c>
      <c r="D12"/>
      <c r="E12"/>
      <c r="F12" s="1" t="s">
        <v>21</v>
      </c>
      <c r="G12" s="1"/>
      <c r="H12" s="1"/>
      <c r="J12" s="30"/>
      <c r="K12" s="30"/>
    </row>
    <row r="13" spans="1:22" ht="109.2">
      <c r="A13" s="31" t="s">
        <v>22</v>
      </c>
      <c r="B13" s="32" t="s">
        <v>23</v>
      </c>
      <c r="C13" s="32" t="s">
        <v>24</v>
      </c>
      <c r="D13" s="32" t="s">
        <v>25</v>
      </c>
      <c r="E13" s="32" t="s">
        <v>26</v>
      </c>
      <c r="F13" s="32" t="s">
        <v>27</v>
      </c>
      <c r="G13" s="32" t="s">
        <v>28</v>
      </c>
      <c r="H13" s="32" t="s">
        <v>29</v>
      </c>
      <c r="I13" s="32" t="s">
        <v>30</v>
      </c>
      <c r="J13" s="33" t="s">
        <v>31</v>
      </c>
      <c r="K13" s="34" t="s">
        <v>100</v>
      </c>
      <c r="L13" s="6" t="s">
        <v>101</v>
      </c>
      <c r="M13" s="6" t="s">
        <v>102</v>
      </c>
      <c r="N13" s="7" t="s">
        <v>32</v>
      </c>
      <c r="O13" s="7" t="s">
        <v>33</v>
      </c>
      <c r="P13" s="7" t="s">
        <v>34</v>
      </c>
      <c r="Q13" s="7" t="s">
        <v>35</v>
      </c>
      <c r="R13" s="7" t="s">
        <v>36</v>
      </c>
      <c r="S13" s="7" t="s">
        <v>37</v>
      </c>
      <c r="T13" s="7" t="s">
        <v>38</v>
      </c>
      <c r="U13" s="7" t="s">
        <v>39</v>
      </c>
    </row>
    <row r="14" spans="1:22" s="42" customFormat="1">
      <c r="A14" s="35" t="s">
        <v>143</v>
      </c>
      <c r="B14" s="53">
        <v>1</v>
      </c>
      <c r="C14" s="39">
        <v>0</v>
      </c>
      <c r="D14" s="39">
        <v>20</v>
      </c>
      <c r="E14" s="39">
        <v>40</v>
      </c>
      <c r="F14" s="54">
        <f>40-C14+(D14-(B14+1))*40+E14</f>
        <v>800</v>
      </c>
      <c r="G14" s="37" t="s">
        <v>144</v>
      </c>
      <c r="H14" s="38" t="s">
        <v>145</v>
      </c>
      <c r="I14" s="38">
        <v>1</v>
      </c>
      <c r="J14" s="39">
        <v>1</v>
      </c>
      <c r="K14" s="41">
        <f>J14/(F14/60)</f>
        <v>7.4999999999999997E-2</v>
      </c>
      <c r="M14" s="43"/>
      <c r="R14" s="43"/>
      <c r="V14" s="43"/>
    </row>
    <row r="15" spans="1:22" s="42" customFormat="1">
      <c r="A15" s="35" t="s">
        <v>146</v>
      </c>
      <c r="B15" s="53">
        <v>1</v>
      </c>
      <c r="C15" s="39">
        <v>0</v>
      </c>
      <c r="D15" s="39">
        <v>20</v>
      </c>
      <c r="E15" s="39">
        <v>40</v>
      </c>
      <c r="F15" s="54">
        <f t="shared" ref="F15:F25" si="0">40-C15+(D15-(B15+1))*40+E15</f>
        <v>800</v>
      </c>
      <c r="G15" s="37" t="s">
        <v>144</v>
      </c>
      <c r="H15" s="38" t="s">
        <v>147</v>
      </c>
      <c r="I15" s="39">
        <v>1</v>
      </c>
      <c r="J15" s="39">
        <v>1</v>
      </c>
      <c r="K15" s="41">
        <f t="shared" ref="K15:K25" si="1">J15/(F15/60)</f>
        <v>7.4999999999999997E-2</v>
      </c>
      <c r="M15" s="43"/>
      <c r="R15" s="43"/>
      <c r="V15" s="43"/>
    </row>
    <row r="16" spans="1:22" s="42" customFormat="1">
      <c r="A16" s="35" t="s">
        <v>148</v>
      </c>
      <c r="B16" s="53">
        <v>1</v>
      </c>
      <c r="C16" s="39">
        <v>0</v>
      </c>
      <c r="D16" s="39">
        <v>20</v>
      </c>
      <c r="E16" s="39">
        <v>40</v>
      </c>
      <c r="F16" s="54">
        <f t="shared" si="0"/>
        <v>800</v>
      </c>
      <c r="G16" s="37" t="s">
        <v>144</v>
      </c>
      <c r="H16" s="38" t="s">
        <v>149</v>
      </c>
      <c r="I16" s="39">
        <v>1</v>
      </c>
      <c r="J16" s="39">
        <v>0</v>
      </c>
      <c r="K16" s="41">
        <f t="shared" si="1"/>
        <v>0</v>
      </c>
      <c r="M16" s="43" t="s">
        <v>96</v>
      </c>
      <c r="R16" s="43"/>
      <c r="V16" s="43"/>
    </row>
    <row r="17" spans="1:22" s="42" customFormat="1">
      <c r="A17" s="35" t="s">
        <v>150</v>
      </c>
      <c r="B17" s="53">
        <v>1</v>
      </c>
      <c r="C17" s="39">
        <v>0</v>
      </c>
      <c r="D17" s="39">
        <v>20</v>
      </c>
      <c r="E17" s="39">
        <v>40</v>
      </c>
      <c r="F17" s="54">
        <f t="shared" si="0"/>
        <v>800</v>
      </c>
      <c r="G17" s="37" t="s">
        <v>144</v>
      </c>
      <c r="H17" s="38" t="s">
        <v>151</v>
      </c>
      <c r="I17" s="39">
        <v>1</v>
      </c>
      <c r="J17" s="39">
        <v>3</v>
      </c>
      <c r="K17" s="41">
        <f t="shared" si="1"/>
        <v>0.22499999999999998</v>
      </c>
      <c r="M17" s="43"/>
      <c r="R17" s="43" t="s">
        <v>96</v>
      </c>
      <c r="S17" s="42" t="s">
        <v>96</v>
      </c>
      <c r="T17" s="42" t="s">
        <v>96</v>
      </c>
      <c r="U17" s="42" t="s">
        <v>96</v>
      </c>
      <c r="V17" s="43"/>
    </row>
    <row r="18" spans="1:22" s="42" customFormat="1" ht="57">
      <c r="A18" s="35" t="s">
        <v>152</v>
      </c>
      <c r="B18" s="53">
        <v>1</v>
      </c>
      <c r="C18" s="39">
        <v>0</v>
      </c>
      <c r="D18" s="36">
        <v>18</v>
      </c>
      <c r="E18" s="36">
        <v>35</v>
      </c>
      <c r="F18" s="54">
        <f t="shared" si="0"/>
        <v>715</v>
      </c>
      <c r="G18" s="37" t="s">
        <v>144</v>
      </c>
      <c r="H18" s="38" t="s">
        <v>153</v>
      </c>
      <c r="I18" s="39">
        <v>1</v>
      </c>
      <c r="J18" s="36">
        <v>1</v>
      </c>
      <c r="K18" s="41">
        <f t="shared" si="1"/>
        <v>8.3916083916083919E-2</v>
      </c>
      <c r="M18" s="43"/>
      <c r="R18" s="43"/>
      <c r="V18" s="43"/>
    </row>
    <row r="19" spans="1:22" s="42" customFormat="1" ht="28.8">
      <c r="A19" s="35" t="s">
        <v>154</v>
      </c>
      <c r="B19" s="53">
        <v>1</v>
      </c>
      <c r="C19" s="39">
        <v>25</v>
      </c>
      <c r="D19" s="39">
        <v>20</v>
      </c>
      <c r="E19" s="39">
        <v>40</v>
      </c>
      <c r="F19" s="54">
        <f t="shared" si="0"/>
        <v>775</v>
      </c>
      <c r="G19" s="37" t="s">
        <v>144</v>
      </c>
      <c r="H19" s="38" t="s">
        <v>155</v>
      </c>
      <c r="I19" s="39">
        <v>1</v>
      </c>
      <c r="J19" s="39">
        <v>1</v>
      </c>
      <c r="K19" s="41">
        <f t="shared" si="1"/>
        <v>7.7419354838709681E-2</v>
      </c>
      <c r="M19" s="43"/>
      <c r="R19" s="43"/>
      <c r="V19" s="43"/>
    </row>
    <row r="20" spans="1:22" s="42" customFormat="1" ht="57">
      <c r="A20" s="35" t="s">
        <v>156</v>
      </c>
      <c r="B20" s="53">
        <v>22</v>
      </c>
      <c r="C20" s="39">
        <v>0</v>
      </c>
      <c r="D20" s="39">
        <v>40</v>
      </c>
      <c r="E20" s="39">
        <v>40</v>
      </c>
      <c r="F20" s="54">
        <f t="shared" si="0"/>
        <v>760</v>
      </c>
      <c r="G20" s="37" t="s">
        <v>144</v>
      </c>
      <c r="H20" s="38" t="s">
        <v>157</v>
      </c>
      <c r="I20" s="39">
        <v>1</v>
      </c>
      <c r="J20" s="39">
        <v>4</v>
      </c>
      <c r="K20" s="41">
        <f t="shared" si="1"/>
        <v>0.31578947368421056</v>
      </c>
      <c r="M20" s="43"/>
      <c r="R20" s="43"/>
      <c r="V20" s="43"/>
    </row>
    <row r="21" spans="1:22" s="42" customFormat="1" ht="43.2">
      <c r="A21" s="35" t="s">
        <v>158</v>
      </c>
      <c r="B21" s="53">
        <v>1</v>
      </c>
      <c r="C21" s="39">
        <v>0</v>
      </c>
      <c r="D21" s="39">
        <v>5</v>
      </c>
      <c r="E21" s="39">
        <v>15</v>
      </c>
      <c r="F21" s="54">
        <f t="shared" si="0"/>
        <v>175</v>
      </c>
      <c r="G21" s="37" t="s">
        <v>144</v>
      </c>
      <c r="H21" s="38" t="s">
        <v>159</v>
      </c>
      <c r="I21" s="39">
        <v>1</v>
      </c>
      <c r="J21" s="36">
        <v>5</v>
      </c>
      <c r="K21" s="41">
        <f t="shared" si="1"/>
        <v>1.7142857142857144</v>
      </c>
      <c r="M21" s="43" t="s">
        <v>96</v>
      </c>
      <c r="R21" s="43"/>
      <c r="V21" s="43"/>
    </row>
    <row r="22" spans="1:22" s="42" customFormat="1" ht="42.9">
      <c r="A22" s="35" t="s">
        <v>160</v>
      </c>
      <c r="B22" s="53">
        <v>1</v>
      </c>
      <c r="C22" s="39">
        <v>0</v>
      </c>
      <c r="D22" s="39">
        <v>17</v>
      </c>
      <c r="E22" s="39">
        <v>15</v>
      </c>
      <c r="F22" s="54">
        <f t="shared" si="0"/>
        <v>655</v>
      </c>
      <c r="G22" s="37" t="s">
        <v>144</v>
      </c>
      <c r="H22" s="38" t="s">
        <v>161</v>
      </c>
      <c r="I22" s="39">
        <v>1</v>
      </c>
      <c r="J22" s="36">
        <v>0</v>
      </c>
      <c r="K22" s="41">
        <f t="shared" si="1"/>
        <v>0</v>
      </c>
      <c r="M22" s="43"/>
      <c r="R22" s="43"/>
      <c r="V22" s="43"/>
    </row>
    <row r="23" spans="1:22" s="42" customFormat="1">
      <c r="A23" s="35" t="s">
        <v>162</v>
      </c>
      <c r="B23" s="53">
        <v>1</v>
      </c>
      <c r="C23" s="39">
        <v>0</v>
      </c>
      <c r="D23" s="39">
        <v>8</v>
      </c>
      <c r="E23" s="39">
        <v>40</v>
      </c>
      <c r="F23" s="54">
        <f t="shared" si="0"/>
        <v>320</v>
      </c>
      <c r="G23" s="37" t="s">
        <v>144</v>
      </c>
      <c r="H23" s="38" t="s">
        <v>163</v>
      </c>
      <c r="I23" s="39">
        <v>1</v>
      </c>
      <c r="J23" s="40">
        <v>1</v>
      </c>
      <c r="K23" s="41">
        <f t="shared" si="1"/>
        <v>0.1875</v>
      </c>
      <c r="M23" s="43"/>
      <c r="R23" s="43"/>
      <c r="T23" s="42" t="s">
        <v>96</v>
      </c>
      <c r="V23" s="43"/>
    </row>
    <row r="24" spans="1:22" s="42" customFormat="1">
      <c r="A24" s="35" t="s">
        <v>164</v>
      </c>
      <c r="B24" s="53">
        <v>1</v>
      </c>
      <c r="C24" s="39">
        <v>0</v>
      </c>
      <c r="D24" s="39">
        <v>20</v>
      </c>
      <c r="E24" s="39">
        <v>15</v>
      </c>
      <c r="F24" s="54">
        <f t="shared" si="0"/>
        <v>775</v>
      </c>
      <c r="G24" s="37" t="s">
        <v>144</v>
      </c>
      <c r="H24" s="38" t="s">
        <v>145</v>
      </c>
      <c r="I24" s="39">
        <v>1</v>
      </c>
      <c r="J24" s="39">
        <v>1</v>
      </c>
      <c r="K24" s="41">
        <f t="shared" si="1"/>
        <v>7.7419354838709681E-2</v>
      </c>
      <c r="M24" s="43"/>
      <c r="R24" s="43"/>
      <c r="V24" s="43"/>
    </row>
    <row r="25" spans="1:22" ht="28.8">
      <c r="A25" s="35" t="s">
        <v>165</v>
      </c>
      <c r="B25" s="56">
        <v>1</v>
      </c>
      <c r="C25" s="10">
        <v>5</v>
      </c>
      <c r="D25" s="10">
        <v>11</v>
      </c>
      <c r="E25" s="10">
        <v>35</v>
      </c>
      <c r="F25" s="11">
        <f t="shared" si="0"/>
        <v>430</v>
      </c>
      <c r="G25" s="83" t="s">
        <v>144</v>
      </c>
      <c r="H25" s="12" t="s">
        <v>166</v>
      </c>
      <c r="I25" s="18">
        <v>1</v>
      </c>
      <c r="J25" s="84">
        <v>2</v>
      </c>
      <c r="K25" s="58">
        <f t="shared" si="1"/>
        <v>0.27906976744186046</v>
      </c>
    </row>
    <row r="26" spans="1:22">
      <c r="A26" s="55"/>
      <c r="B26" s="56"/>
      <c r="C26" s="8"/>
      <c r="D26" s="10"/>
      <c r="E26" s="10"/>
      <c r="F26" s="11"/>
      <c r="G26" s="12"/>
      <c r="H26" s="12"/>
      <c r="I26" s="10"/>
      <c r="J26" s="57"/>
      <c r="K26" s="58"/>
      <c r="M26" s="1" t="s">
        <v>96</v>
      </c>
    </row>
    <row r="27" spans="1:22">
      <c r="A27" s="55"/>
      <c r="B27" s="8"/>
      <c r="C27" s="8"/>
      <c r="D27" s="10"/>
      <c r="E27" s="12"/>
      <c r="F27" s="10"/>
      <c r="G27" s="12"/>
      <c r="H27" s="12"/>
      <c r="I27" s="10" t="s">
        <v>105</v>
      </c>
      <c r="J27" s="57" t="s">
        <v>106</v>
      </c>
      <c r="K27" s="58" t="s">
        <v>100</v>
      </c>
      <c r="N27" s="15"/>
    </row>
    <row r="28" spans="1:22" ht="31.2">
      <c r="A28" s="55"/>
      <c r="B28" s="8"/>
      <c r="C28" s="8"/>
      <c r="D28" s="10"/>
      <c r="E28" s="59" t="s">
        <v>93</v>
      </c>
      <c r="F28" s="60">
        <f>+SUM(F14:F25)</f>
        <v>7805</v>
      </c>
      <c r="G28" s="59"/>
      <c r="H28" s="59" t="s">
        <v>94</v>
      </c>
      <c r="I28" s="61">
        <f>+SUM(I14:I25)</f>
        <v>12</v>
      </c>
      <c r="J28" s="73">
        <f>+SUM(J14:J25)</f>
        <v>20</v>
      </c>
      <c r="K28" s="74">
        <f>AVERAGE(K14:K25)</f>
        <v>0.25919997908377407</v>
      </c>
      <c r="N28" s="15"/>
    </row>
    <row r="29" spans="1:22" ht="14.7" thickBot="1">
      <c r="A29" s="62"/>
      <c r="B29" s="63"/>
      <c r="C29" s="63"/>
      <c r="D29" s="64"/>
      <c r="E29" s="63"/>
      <c r="F29" s="65"/>
      <c r="G29" s="66"/>
      <c r="H29" s="66" t="s">
        <v>107</v>
      </c>
      <c r="I29" s="64"/>
      <c r="J29" s="67"/>
      <c r="K29" s="68">
        <f>+_xlfn.STDEV.S(K14:K25)</f>
        <v>0.4696443102117171</v>
      </c>
      <c r="N29" s="15"/>
    </row>
    <row r="30" spans="1:22">
      <c r="H30" t="s">
        <v>108</v>
      </c>
      <c r="J30" s="69"/>
      <c r="K30" s="69">
        <f>+K29/SQRT(I28)</f>
        <v>0.1355746344620555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2E454-5AE2-4051-B596-F9419D84D76A}">
  <sheetPr>
    <tabColor rgb="FFFFC000"/>
  </sheetPr>
  <dimension ref="A1:U1248"/>
  <sheetViews>
    <sheetView topLeftCell="A26" workbookViewId="0">
      <selection activeCell="L13" sqref="L13:L35"/>
    </sheetView>
  </sheetViews>
  <sheetFormatPr defaultRowHeight="14.4"/>
  <cols>
    <col min="1" max="1" width="12.41796875" customWidth="1"/>
    <col min="2" max="3" width="6.41796875" customWidth="1"/>
    <col min="4" max="4" width="8.15625" style="1" customWidth="1"/>
    <col min="5" max="5" width="6.68359375" style="1" customWidth="1"/>
    <col min="6" max="6" width="7.41796875" style="1" customWidth="1"/>
    <col min="7" max="7" width="50.41796875" customWidth="1"/>
    <col min="8" max="8" width="21.41796875" style="1" customWidth="1"/>
    <col min="9" max="9" width="9.68359375" customWidth="1"/>
    <col min="10" max="10" width="8.68359375" style="29" customWidth="1"/>
    <col min="11" max="11" width="11" customWidth="1"/>
    <col min="12" max="12" width="13.41796875" style="1" customWidth="1"/>
    <col min="13" max="13" width="13" customWidth="1"/>
    <col min="14" max="14" width="12.83984375" customWidth="1"/>
    <col min="15" max="15" width="11.26171875" bestFit="1" customWidth="1"/>
    <col min="16" max="16" width="10.68359375" customWidth="1"/>
    <col min="17" max="17" width="24" style="1" customWidth="1"/>
    <col min="18" max="18" width="10.578125" customWidth="1"/>
    <col min="21" max="21" width="43.15625" style="1" customWidth="1"/>
  </cols>
  <sheetData>
    <row r="1" spans="1:21">
      <c r="J1"/>
    </row>
    <row r="2" spans="1:21">
      <c r="A2" t="s">
        <v>0</v>
      </c>
      <c r="J2"/>
    </row>
    <row r="3" spans="1:21">
      <c r="A3" t="s">
        <v>1</v>
      </c>
      <c r="B3" t="s">
        <v>2</v>
      </c>
      <c r="J3"/>
    </row>
    <row r="4" spans="1:21">
      <c r="A4" t="s">
        <v>3</v>
      </c>
      <c r="J4"/>
    </row>
    <row r="5" spans="1:21" ht="57.6">
      <c r="A5" s="1" t="s">
        <v>4</v>
      </c>
      <c r="B5">
        <v>100</v>
      </c>
      <c r="H5" s="1" t="s">
        <v>5</v>
      </c>
      <c r="J5"/>
    </row>
    <row r="6" spans="1:21" ht="43.2">
      <c r="A6" s="1" t="s">
        <v>6</v>
      </c>
      <c r="B6" t="s">
        <v>7</v>
      </c>
      <c r="H6" s="1" t="s">
        <v>8</v>
      </c>
      <c r="J6"/>
    </row>
    <row r="7" spans="1:21" ht="86.4">
      <c r="A7" s="1" t="s">
        <v>9</v>
      </c>
      <c r="B7">
        <v>80</v>
      </c>
      <c r="H7" s="1" t="s">
        <v>10</v>
      </c>
      <c r="J7"/>
    </row>
    <row r="8" spans="1:21" ht="72">
      <c r="A8" s="1" t="s">
        <v>11</v>
      </c>
      <c r="B8" t="s">
        <v>12</v>
      </c>
      <c r="C8" t="s">
        <v>13</v>
      </c>
      <c r="D8" s="2" t="s">
        <v>14</v>
      </c>
      <c r="J8"/>
    </row>
    <row r="9" spans="1:21" ht="57.6">
      <c r="A9" s="1" t="s">
        <v>15</v>
      </c>
      <c r="B9" t="s">
        <v>16</v>
      </c>
      <c r="C9" t="s">
        <v>17</v>
      </c>
      <c r="D9" s="2" t="s">
        <v>18</v>
      </c>
      <c r="J9"/>
    </row>
    <row r="10" spans="1:21">
      <c r="A10" s="1"/>
      <c r="J10"/>
    </row>
    <row r="11" spans="1:21">
      <c r="A11" s="1"/>
      <c r="J11"/>
    </row>
    <row r="12" spans="1:21" ht="24.6" customHeight="1">
      <c r="B12" t="s">
        <v>19</v>
      </c>
      <c r="C12" s="1" t="s">
        <v>20</v>
      </c>
      <c r="D12"/>
      <c r="E12"/>
      <c r="F12" s="1" t="s">
        <v>21</v>
      </c>
      <c r="G12" s="1"/>
      <c r="J12"/>
    </row>
    <row r="13" spans="1:21" ht="74.5" customHeight="1">
      <c r="A13" s="3" t="s">
        <v>22</v>
      </c>
      <c r="B13" s="4" t="s">
        <v>23</v>
      </c>
      <c r="C13" s="4" t="s">
        <v>24</v>
      </c>
      <c r="D13" s="4" t="s">
        <v>25</v>
      </c>
      <c r="E13" s="4" t="s">
        <v>26</v>
      </c>
      <c r="F13" s="4" t="s">
        <v>27</v>
      </c>
      <c r="G13" s="4" t="s">
        <v>28</v>
      </c>
      <c r="H13" s="4" t="s">
        <v>29</v>
      </c>
      <c r="I13" s="4" t="s">
        <v>30</v>
      </c>
      <c r="J13" s="5" t="s">
        <v>31</v>
      </c>
      <c r="K13" s="6"/>
      <c r="L13" s="6" t="s">
        <v>135</v>
      </c>
      <c r="M13" s="7" t="s">
        <v>32</v>
      </c>
      <c r="N13" s="7" t="s">
        <v>33</v>
      </c>
      <c r="O13" s="7" t="s">
        <v>34</v>
      </c>
      <c r="P13" s="7" t="s">
        <v>35</v>
      </c>
      <c r="Q13" s="7" t="s">
        <v>36</v>
      </c>
      <c r="R13" s="7" t="s">
        <v>37</v>
      </c>
      <c r="S13" s="7" t="s">
        <v>38</v>
      </c>
      <c r="T13" s="7" t="s">
        <v>39</v>
      </c>
    </row>
    <row r="14" spans="1:21" ht="28.8">
      <c r="A14" s="8" t="s">
        <v>40</v>
      </c>
      <c r="B14" s="9">
        <v>7</v>
      </c>
      <c r="C14" s="9">
        <v>40</v>
      </c>
      <c r="D14" s="10">
        <v>20</v>
      </c>
      <c r="E14" s="8">
        <v>40</v>
      </c>
      <c r="F14" s="11">
        <f t="shared" ref="F14:F31" si="0">40-C14+(D14-(B14+1))*40+E14</f>
        <v>520</v>
      </c>
      <c r="G14" s="12" t="s">
        <v>41</v>
      </c>
      <c r="H14" s="12" t="s">
        <v>42</v>
      </c>
      <c r="I14" s="10">
        <v>1</v>
      </c>
      <c r="J14" s="13">
        <v>3</v>
      </c>
      <c r="L14" s="14">
        <f>+J14/(F14/60)</f>
        <v>0.3461538461538462</v>
      </c>
      <c r="M14" s="15"/>
      <c r="S14">
        <v>-0.25</v>
      </c>
      <c r="T14">
        <v>15</v>
      </c>
      <c r="U14" s="1" t="s">
        <v>43</v>
      </c>
    </row>
    <row r="15" spans="1:21" ht="16.5" customHeight="1">
      <c r="A15" s="8" t="s">
        <v>44</v>
      </c>
      <c r="B15" s="9">
        <v>4</v>
      </c>
      <c r="C15" s="9">
        <v>0</v>
      </c>
      <c r="D15" s="16">
        <v>15</v>
      </c>
      <c r="E15" s="9">
        <v>40</v>
      </c>
      <c r="F15" s="11">
        <f t="shared" si="0"/>
        <v>480</v>
      </c>
      <c r="G15" s="12" t="s">
        <v>41</v>
      </c>
      <c r="H15" s="12" t="s">
        <v>45</v>
      </c>
      <c r="I15" s="10">
        <v>1</v>
      </c>
      <c r="J15" s="13">
        <v>1</v>
      </c>
      <c r="L15" s="14">
        <f t="shared" ref="L15:L35" si="1">+J15/(F15/60)</f>
        <v>0.125</v>
      </c>
      <c r="M15" s="15"/>
      <c r="S15">
        <v>-0.25</v>
      </c>
      <c r="T15">
        <v>15</v>
      </c>
    </row>
    <row r="16" spans="1:21" s="17" customFormat="1" ht="18.75" customHeight="1">
      <c r="A16" s="8" t="s">
        <v>46</v>
      </c>
      <c r="B16" s="8">
        <v>1</v>
      </c>
      <c r="C16" s="8">
        <v>0</v>
      </c>
      <c r="D16" s="10">
        <v>20</v>
      </c>
      <c r="E16" s="10">
        <v>40</v>
      </c>
      <c r="F16" s="11">
        <f t="shared" si="0"/>
        <v>800</v>
      </c>
      <c r="G16" s="12" t="s">
        <v>41</v>
      </c>
      <c r="H16" s="12">
        <v>0</v>
      </c>
      <c r="I16" s="10">
        <v>1</v>
      </c>
      <c r="J16" s="13">
        <v>0</v>
      </c>
      <c r="K16"/>
      <c r="L16" s="14">
        <f t="shared" si="1"/>
        <v>0</v>
      </c>
      <c r="M16" s="15"/>
      <c r="N16"/>
      <c r="O16"/>
      <c r="P16"/>
      <c r="Q16" s="1"/>
      <c r="R16"/>
      <c r="S16">
        <v>-0.25</v>
      </c>
      <c r="T16">
        <v>15</v>
      </c>
      <c r="U16" s="1"/>
    </row>
    <row r="17" spans="1:21" ht="28.8">
      <c r="A17" s="8" t="s">
        <v>47</v>
      </c>
      <c r="B17" s="8">
        <v>1</v>
      </c>
      <c r="C17" s="8">
        <v>20</v>
      </c>
      <c r="D17" s="10">
        <v>20</v>
      </c>
      <c r="E17" s="10">
        <v>20</v>
      </c>
      <c r="F17" s="11">
        <f t="shared" si="0"/>
        <v>760</v>
      </c>
      <c r="G17" s="12" t="s">
        <v>41</v>
      </c>
      <c r="H17" s="12" t="s">
        <v>48</v>
      </c>
      <c r="I17" s="10">
        <v>1</v>
      </c>
      <c r="J17" s="13">
        <v>0</v>
      </c>
      <c r="L17" s="14">
        <f t="shared" si="1"/>
        <v>0</v>
      </c>
      <c r="M17" s="15"/>
      <c r="S17">
        <v>-0.25</v>
      </c>
      <c r="T17">
        <v>15</v>
      </c>
      <c r="U17" s="15" t="s">
        <v>49</v>
      </c>
    </row>
    <row r="18" spans="1:21" ht="15" customHeight="1">
      <c r="A18" s="8" t="s">
        <v>50</v>
      </c>
      <c r="B18" s="8">
        <v>1</v>
      </c>
      <c r="C18" s="8">
        <v>30</v>
      </c>
      <c r="D18" s="8">
        <v>20</v>
      </c>
      <c r="E18" s="8">
        <v>40</v>
      </c>
      <c r="F18" s="11">
        <f t="shared" si="0"/>
        <v>770</v>
      </c>
      <c r="G18" s="12" t="s">
        <v>41</v>
      </c>
      <c r="H18" s="18" t="s">
        <v>51</v>
      </c>
      <c r="I18" s="18">
        <v>1</v>
      </c>
      <c r="J18" s="13">
        <v>4</v>
      </c>
      <c r="L18" s="14">
        <f t="shared" si="1"/>
        <v>0.31168831168831168</v>
      </c>
      <c r="M18" s="15"/>
      <c r="N18" s="15"/>
      <c r="O18" s="15"/>
      <c r="P18" s="15"/>
      <c r="R18" s="15"/>
      <c r="S18">
        <v>-0.25</v>
      </c>
      <c r="T18">
        <v>15</v>
      </c>
      <c r="U18" s="15"/>
    </row>
    <row r="19" spans="1:21" s="17" customFormat="1" ht="28.8">
      <c r="A19" s="8" t="s">
        <v>52</v>
      </c>
      <c r="B19" s="8">
        <v>1</v>
      </c>
      <c r="C19" s="8">
        <v>40</v>
      </c>
      <c r="D19" s="8">
        <v>20</v>
      </c>
      <c r="E19" s="8">
        <v>20</v>
      </c>
      <c r="F19" s="11">
        <f t="shared" si="0"/>
        <v>740</v>
      </c>
      <c r="G19" s="12" t="s">
        <v>41</v>
      </c>
      <c r="H19" s="18" t="s">
        <v>53</v>
      </c>
      <c r="I19" s="8">
        <v>1</v>
      </c>
      <c r="J19" s="13">
        <v>6</v>
      </c>
      <c r="K19"/>
      <c r="L19" s="14">
        <f t="shared" si="1"/>
        <v>0.48648648648648646</v>
      </c>
      <c r="M19" s="15"/>
      <c r="N19"/>
      <c r="O19"/>
      <c r="P19"/>
      <c r="Q19" s="1"/>
      <c r="R19"/>
      <c r="S19">
        <v>-0.25</v>
      </c>
      <c r="T19">
        <v>15</v>
      </c>
      <c r="U19" s="1"/>
    </row>
    <row r="20" spans="1:21" ht="15.75" customHeight="1">
      <c r="A20" s="8" t="s">
        <v>54</v>
      </c>
      <c r="B20" s="8">
        <v>1</v>
      </c>
      <c r="C20" s="8">
        <v>15</v>
      </c>
      <c r="D20" s="10">
        <v>20</v>
      </c>
      <c r="E20" s="8">
        <v>40</v>
      </c>
      <c r="F20" s="11">
        <f t="shared" si="0"/>
        <v>785</v>
      </c>
      <c r="G20" s="12" t="s">
        <v>41</v>
      </c>
      <c r="H20" s="12">
        <v>0</v>
      </c>
      <c r="I20" s="10">
        <v>1</v>
      </c>
      <c r="J20" s="13">
        <v>0</v>
      </c>
      <c r="L20" s="14">
        <f t="shared" si="1"/>
        <v>0</v>
      </c>
      <c r="M20" s="15"/>
      <c r="S20">
        <v>-0.25</v>
      </c>
      <c r="T20">
        <v>15</v>
      </c>
    </row>
    <row r="21" spans="1:21" ht="15" customHeight="1">
      <c r="A21" s="8" t="s">
        <v>55</v>
      </c>
      <c r="B21" s="9">
        <v>2</v>
      </c>
      <c r="C21" s="9">
        <v>0</v>
      </c>
      <c r="D21" s="10">
        <v>20</v>
      </c>
      <c r="E21" s="8">
        <v>40</v>
      </c>
      <c r="F21" s="11">
        <f t="shared" si="0"/>
        <v>760</v>
      </c>
      <c r="G21" s="12" t="s">
        <v>41</v>
      </c>
      <c r="H21" s="12" t="s">
        <v>56</v>
      </c>
      <c r="I21" s="10">
        <v>1</v>
      </c>
      <c r="J21" s="13">
        <v>6</v>
      </c>
      <c r="L21" s="14">
        <f t="shared" si="1"/>
        <v>0.47368421052631582</v>
      </c>
      <c r="M21" s="15"/>
      <c r="S21">
        <v>-0.25</v>
      </c>
      <c r="T21">
        <v>15</v>
      </c>
      <c r="U21" s="19" t="s">
        <v>57</v>
      </c>
    </row>
    <row r="22" spans="1:21" ht="86.4">
      <c r="A22" s="10" t="s">
        <v>58</v>
      </c>
      <c r="B22" s="10">
        <v>1</v>
      </c>
      <c r="C22" s="10">
        <v>30</v>
      </c>
      <c r="D22" s="10">
        <v>20</v>
      </c>
      <c r="E22" s="10">
        <v>5</v>
      </c>
      <c r="F22" s="11">
        <f t="shared" si="0"/>
        <v>735</v>
      </c>
      <c r="G22" s="12" t="s">
        <v>41</v>
      </c>
      <c r="H22" s="12" t="s">
        <v>59</v>
      </c>
      <c r="I22" s="10">
        <v>1</v>
      </c>
      <c r="J22" s="13">
        <v>0</v>
      </c>
      <c r="L22" s="14">
        <f t="shared" si="1"/>
        <v>0</v>
      </c>
      <c r="Q22"/>
      <c r="U22"/>
    </row>
    <row r="23" spans="1:21" s="17" customFormat="1" ht="43.2">
      <c r="A23" s="8" t="s">
        <v>60</v>
      </c>
      <c r="B23" s="16">
        <v>5</v>
      </c>
      <c r="C23" s="16">
        <v>0</v>
      </c>
      <c r="D23" s="10">
        <v>20</v>
      </c>
      <c r="E23" s="10">
        <v>40</v>
      </c>
      <c r="F23" s="11">
        <f t="shared" si="0"/>
        <v>640</v>
      </c>
      <c r="G23" s="12" t="s">
        <v>41</v>
      </c>
      <c r="H23" s="12" t="s">
        <v>61</v>
      </c>
      <c r="I23" s="10">
        <v>1</v>
      </c>
      <c r="J23" s="13">
        <v>8</v>
      </c>
      <c r="K23"/>
      <c r="L23" s="14">
        <f t="shared" si="1"/>
        <v>0.75</v>
      </c>
      <c r="M23" s="15"/>
      <c r="N23"/>
      <c r="O23"/>
      <c r="P23"/>
      <c r="Q23" s="1"/>
      <c r="R23"/>
      <c r="S23">
        <v>-0.25</v>
      </c>
      <c r="T23">
        <v>15</v>
      </c>
      <c r="U23" s="1"/>
    </row>
    <row r="24" spans="1:21" ht="57.6">
      <c r="A24" s="8" t="s">
        <v>62</v>
      </c>
      <c r="B24" s="10">
        <v>2</v>
      </c>
      <c r="C24" s="10">
        <v>35</v>
      </c>
      <c r="D24" s="10">
        <v>20</v>
      </c>
      <c r="E24" s="10">
        <v>40</v>
      </c>
      <c r="F24" s="11">
        <f t="shared" si="0"/>
        <v>725</v>
      </c>
      <c r="G24" s="12" t="s">
        <v>41</v>
      </c>
      <c r="H24" s="18" t="s">
        <v>63</v>
      </c>
      <c r="I24" s="8">
        <v>1</v>
      </c>
      <c r="J24" s="13">
        <v>0</v>
      </c>
      <c r="K24" s="17"/>
      <c r="L24" s="14">
        <f t="shared" si="1"/>
        <v>0</v>
      </c>
      <c r="M24" s="15"/>
      <c r="S24">
        <v>-0.25</v>
      </c>
      <c r="T24">
        <v>15</v>
      </c>
      <c r="U24" s="15" t="s">
        <v>64</v>
      </c>
    </row>
    <row r="25" spans="1:21" ht="15" customHeight="1">
      <c r="A25" s="8" t="s">
        <v>65</v>
      </c>
      <c r="B25" s="16">
        <v>3</v>
      </c>
      <c r="C25" s="16">
        <v>0</v>
      </c>
      <c r="D25" s="10">
        <v>20</v>
      </c>
      <c r="E25" s="10">
        <v>40</v>
      </c>
      <c r="F25" s="11">
        <f t="shared" si="0"/>
        <v>720</v>
      </c>
      <c r="G25" s="12" t="s">
        <v>41</v>
      </c>
      <c r="H25" s="12" t="s">
        <v>66</v>
      </c>
      <c r="I25" s="10">
        <v>1</v>
      </c>
      <c r="J25" s="13">
        <v>0</v>
      </c>
      <c r="L25" s="14">
        <f t="shared" si="1"/>
        <v>0</v>
      </c>
      <c r="M25" s="15"/>
      <c r="S25">
        <v>-0.25</v>
      </c>
      <c r="T25">
        <v>15</v>
      </c>
      <c r="U25" s="1" t="s">
        <v>67</v>
      </c>
    </row>
    <row r="26" spans="1:21" ht="16.5" customHeight="1">
      <c r="A26" s="8" t="s">
        <v>68</v>
      </c>
      <c r="B26" s="10">
        <v>1</v>
      </c>
      <c r="C26" s="10">
        <v>0</v>
      </c>
      <c r="D26" s="10">
        <v>20</v>
      </c>
      <c r="E26" s="10">
        <v>40</v>
      </c>
      <c r="F26" s="11">
        <f t="shared" si="0"/>
        <v>800</v>
      </c>
      <c r="G26" s="12" t="s">
        <v>41</v>
      </c>
      <c r="H26" s="12" t="s">
        <v>69</v>
      </c>
      <c r="I26" s="10">
        <v>1</v>
      </c>
      <c r="J26" s="13">
        <v>4</v>
      </c>
      <c r="L26" s="14">
        <f t="shared" si="1"/>
        <v>0.3</v>
      </c>
      <c r="M26" s="15"/>
      <c r="S26">
        <v>-0.25</v>
      </c>
      <c r="T26">
        <v>15</v>
      </c>
    </row>
    <row r="27" spans="1:21" ht="28.8">
      <c r="A27" s="8" t="s">
        <v>70</v>
      </c>
      <c r="B27" s="10">
        <v>1</v>
      </c>
      <c r="C27" s="10">
        <v>10</v>
      </c>
      <c r="D27" s="10">
        <v>20</v>
      </c>
      <c r="E27" s="10">
        <v>35</v>
      </c>
      <c r="F27" s="11">
        <f t="shared" si="0"/>
        <v>785</v>
      </c>
      <c r="G27" s="12" t="s">
        <v>41</v>
      </c>
      <c r="H27" s="12" t="s">
        <v>71</v>
      </c>
      <c r="I27" s="10">
        <v>1</v>
      </c>
      <c r="J27" s="13">
        <v>5</v>
      </c>
      <c r="L27" s="14">
        <f t="shared" si="1"/>
        <v>0.38216560509554137</v>
      </c>
      <c r="M27" s="15"/>
      <c r="S27">
        <v>-0.25</v>
      </c>
      <c r="T27">
        <v>15</v>
      </c>
      <c r="U27" s="1" t="s">
        <v>72</v>
      </c>
    </row>
    <row r="28" spans="1:21" ht="13.9" customHeight="1">
      <c r="A28" s="8" t="s">
        <v>73</v>
      </c>
      <c r="B28" s="10">
        <v>1</v>
      </c>
      <c r="C28" s="16">
        <v>40</v>
      </c>
      <c r="D28" s="10">
        <v>20</v>
      </c>
      <c r="E28" s="10">
        <v>40</v>
      </c>
      <c r="F28" s="11">
        <f t="shared" si="0"/>
        <v>760</v>
      </c>
      <c r="G28" s="12" t="s">
        <v>41</v>
      </c>
      <c r="H28" s="12" t="s">
        <v>74</v>
      </c>
      <c r="I28" s="10">
        <v>1</v>
      </c>
      <c r="J28" s="13">
        <v>0</v>
      </c>
      <c r="L28" s="14">
        <f t="shared" si="1"/>
        <v>0</v>
      </c>
      <c r="M28" s="15"/>
      <c r="S28">
        <v>-0.25</v>
      </c>
      <c r="T28">
        <v>15</v>
      </c>
      <c r="U28" s="15" t="s">
        <v>49</v>
      </c>
    </row>
    <row r="29" spans="1:21" ht="15.75" customHeight="1">
      <c r="A29" s="8" t="s">
        <v>75</v>
      </c>
      <c r="B29" s="10">
        <v>1</v>
      </c>
      <c r="C29" s="10">
        <v>0</v>
      </c>
      <c r="D29" s="10">
        <v>4</v>
      </c>
      <c r="E29" s="10">
        <v>40</v>
      </c>
      <c r="F29" s="11">
        <f t="shared" si="0"/>
        <v>160</v>
      </c>
      <c r="G29" s="12" t="s">
        <v>41</v>
      </c>
      <c r="H29" s="12" t="s">
        <v>76</v>
      </c>
      <c r="I29" s="10">
        <v>1</v>
      </c>
      <c r="J29" s="13">
        <v>0</v>
      </c>
      <c r="L29" s="14">
        <f t="shared" si="1"/>
        <v>0</v>
      </c>
      <c r="M29" s="15"/>
      <c r="S29">
        <v>-0.25</v>
      </c>
      <c r="T29">
        <v>15</v>
      </c>
      <c r="U29" s="1" t="s">
        <v>77</v>
      </c>
    </row>
    <row r="30" spans="1:21" ht="28.8">
      <c r="A30" s="8" t="s">
        <v>78</v>
      </c>
      <c r="B30" s="10">
        <v>3</v>
      </c>
      <c r="C30" s="10">
        <v>0</v>
      </c>
      <c r="D30" s="10">
        <v>20</v>
      </c>
      <c r="E30" s="10">
        <v>40</v>
      </c>
      <c r="F30" s="11">
        <f t="shared" si="0"/>
        <v>720</v>
      </c>
      <c r="G30" s="12" t="s">
        <v>41</v>
      </c>
      <c r="H30" s="12" t="s">
        <v>79</v>
      </c>
      <c r="I30" s="10">
        <v>1</v>
      </c>
      <c r="J30" s="13">
        <v>8</v>
      </c>
      <c r="L30" s="14">
        <f t="shared" si="1"/>
        <v>0.66666666666666663</v>
      </c>
      <c r="Q30"/>
      <c r="S30">
        <v>-0.25</v>
      </c>
      <c r="T30">
        <v>15</v>
      </c>
      <c r="U30"/>
    </row>
    <row r="31" spans="1:21" ht="14.5" customHeight="1">
      <c r="A31" s="8" t="s">
        <v>80</v>
      </c>
      <c r="B31" s="10">
        <v>2</v>
      </c>
      <c r="C31" s="10">
        <v>0</v>
      </c>
      <c r="D31" s="10">
        <v>17</v>
      </c>
      <c r="E31" s="10">
        <v>40</v>
      </c>
      <c r="F31" s="11">
        <f t="shared" si="0"/>
        <v>640</v>
      </c>
      <c r="G31" s="12" t="s">
        <v>41</v>
      </c>
      <c r="H31" s="12" t="s">
        <v>81</v>
      </c>
      <c r="I31" s="10">
        <v>1</v>
      </c>
      <c r="J31" s="13">
        <v>3</v>
      </c>
      <c r="L31" s="14">
        <f t="shared" si="1"/>
        <v>0.28125</v>
      </c>
      <c r="M31" s="15"/>
      <c r="S31">
        <v>-0.25</v>
      </c>
      <c r="T31">
        <v>15</v>
      </c>
      <c r="U31" s="15" t="s">
        <v>82</v>
      </c>
    </row>
    <row r="32" spans="1:21" ht="16.899999999999999" customHeight="1">
      <c r="A32" s="8" t="s">
        <v>83</v>
      </c>
      <c r="B32" s="16">
        <v>3</v>
      </c>
      <c r="C32" s="10">
        <v>0</v>
      </c>
      <c r="D32" s="10">
        <v>20</v>
      </c>
      <c r="E32" s="10">
        <v>40</v>
      </c>
      <c r="F32" s="11">
        <f>40-C32+(D32-(B32+1))*40+E32</f>
        <v>720</v>
      </c>
      <c r="G32" s="12" t="s">
        <v>41</v>
      </c>
      <c r="H32" s="18">
        <v>0</v>
      </c>
      <c r="I32" s="8">
        <v>1</v>
      </c>
      <c r="J32" s="13">
        <v>0</v>
      </c>
      <c r="K32" s="17"/>
      <c r="L32" s="14">
        <f t="shared" si="1"/>
        <v>0</v>
      </c>
      <c r="M32" s="15"/>
      <c r="N32" s="17"/>
      <c r="O32" s="17"/>
      <c r="P32" s="17"/>
      <c r="Q32" s="15"/>
      <c r="S32">
        <v>-0.25</v>
      </c>
      <c r="T32">
        <v>15</v>
      </c>
      <c r="U32" s="15" t="s">
        <v>84</v>
      </c>
    </row>
    <row r="33" spans="1:21" ht="28.8">
      <c r="A33" s="8" t="s">
        <v>85</v>
      </c>
      <c r="B33" s="10">
        <v>1</v>
      </c>
      <c r="C33" s="10">
        <v>0</v>
      </c>
      <c r="D33" s="16">
        <v>19</v>
      </c>
      <c r="E33" s="10">
        <v>40</v>
      </c>
      <c r="F33" s="11">
        <f>40-C33+(D33-(B33+1))*40+E33</f>
        <v>760</v>
      </c>
      <c r="G33" s="12" t="s">
        <v>41</v>
      </c>
      <c r="H33" s="12" t="s">
        <v>86</v>
      </c>
      <c r="I33" s="10">
        <v>1</v>
      </c>
      <c r="J33" s="13">
        <v>0</v>
      </c>
      <c r="L33" s="14">
        <f t="shared" si="1"/>
        <v>0</v>
      </c>
      <c r="Q33"/>
      <c r="S33">
        <v>-0.25</v>
      </c>
      <c r="T33">
        <v>15</v>
      </c>
      <c r="U33" t="s">
        <v>87</v>
      </c>
    </row>
    <row r="34" spans="1:21" ht="43.2">
      <c r="A34" s="8" t="s">
        <v>88</v>
      </c>
      <c r="B34" s="10">
        <v>1</v>
      </c>
      <c r="C34" s="10">
        <v>0</v>
      </c>
      <c r="D34" s="10">
        <v>20</v>
      </c>
      <c r="E34" s="10">
        <v>40</v>
      </c>
      <c r="F34" s="11">
        <f>40-C34+(D34-(B34+1))*40+E34</f>
        <v>800</v>
      </c>
      <c r="G34" s="12" t="s">
        <v>41</v>
      </c>
      <c r="H34" s="18" t="s">
        <v>89</v>
      </c>
      <c r="I34" s="8">
        <v>1</v>
      </c>
      <c r="J34" s="13">
        <v>0</v>
      </c>
      <c r="K34" s="17"/>
      <c r="L34" s="14">
        <f t="shared" si="1"/>
        <v>0</v>
      </c>
      <c r="M34" s="15"/>
      <c r="N34" s="17"/>
      <c r="O34" s="17"/>
      <c r="P34" s="17"/>
      <c r="Q34" s="15"/>
      <c r="S34">
        <v>-0.25</v>
      </c>
      <c r="T34">
        <v>15</v>
      </c>
      <c r="U34" s="15" t="s">
        <v>90</v>
      </c>
    </row>
    <row r="35" spans="1:21" ht="15.75" customHeight="1">
      <c r="A35" s="8" t="s">
        <v>91</v>
      </c>
      <c r="B35" s="10">
        <v>1</v>
      </c>
      <c r="C35" s="10">
        <v>0</v>
      </c>
      <c r="D35" s="10">
        <v>20</v>
      </c>
      <c r="E35" s="10">
        <v>40</v>
      </c>
      <c r="F35" s="11">
        <f>40-C35+(D35-(B35+1))*40+E35</f>
        <v>800</v>
      </c>
      <c r="G35" s="12" t="s">
        <v>41</v>
      </c>
      <c r="H35" s="12" t="s">
        <v>92</v>
      </c>
      <c r="I35" s="10">
        <v>1</v>
      </c>
      <c r="J35" s="13">
        <v>0</v>
      </c>
      <c r="L35" s="14">
        <f t="shared" si="1"/>
        <v>0</v>
      </c>
      <c r="M35" s="15"/>
      <c r="Q35" s="15"/>
      <c r="S35">
        <v>-0.25</v>
      </c>
      <c r="T35">
        <v>15</v>
      </c>
    </row>
    <row r="36" spans="1:21" ht="31.2">
      <c r="D36"/>
      <c r="E36" s="20" t="s">
        <v>93</v>
      </c>
      <c r="F36" s="21">
        <f>+SUM(F14:F35)</f>
        <v>15380</v>
      </c>
      <c r="G36" s="20"/>
      <c r="H36" s="20" t="s">
        <v>94</v>
      </c>
      <c r="I36" s="22">
        <f>+SUM(I14:I35)</f>
        <v>22</v>
      </c>
      <c r="J36" s="22">
        <f>+SUM(J14:J35)</f>
        <v>48</v>
      </c>
      <c r="K36" s="23" t="s">
        <v>95</v>
      </c>
      <c r="L36" s="24"/>
      <c r="M36" s="25" t="s">
        <v>96</v>
      </c>
      <c r="N36" s="26"/>
      <c r="O36" s="26"/>
      <c r="P36" s="26"/>
      <c r="Q36" s="23"/>
    </row>
    <row r="37" spans="1:21" ht="43.2">
      <c r="D37"/>
      <c r="G37" s="27" t="s">
        <v>97</v>
      </c>
      <c r="H37" s="28">
        <f>+(J36/F36)*60</f>
        <v>0.18725617685305593</v>
      </c>
      <c r="J37"/>
      <c r="K37" s="1" t="s">
        <v>98</v>
      </c>
    </row>
    <row r="38" spans="1:21" ht="43.2">
      <c r="D38"/>
      <c r="G38" s="1"/>
      <c r="J38"/>
      <c r="K38" s="1" t="s">
        <v>99</v>
      </c>
    </row>
    <row r="39" spans="1:21">
      <c r="D39"/>
      <c r="G39" s="1"/>
      <c r="J39"/>
    </row>
    <row r="40" spans="1:21">
      <c r="D40"/>
      <c r="G40" s="1"/>
      <c r="J40"/>
    </row>
    <row r="41" spans="1:21">
      <c r="D41"/>
      <c r="G41" s="1"/>
      <c r="J41"/>
    </row>
    <row r="42" spans="1:21">
      <c r="D42"/>
      <c r="G42" s="1"/>
      <c r="J42"/>
    </row>
    <row r="43" spans="1:21">
      <c r="D43"/>
      <c r="G43" s="1"/>
      <c r="J43"/>
    </row>
    <row r="44" spans="1:21">
      <c r="D44"/>
      <c r="G44" s="1"/>
      <c r="J44"/>
    </row>
    <row r="45" spans="1:21">
      <c r="D45"/>
      <c r="G45" s="1"/>
      <c r="J45"/>
    </row>
    <row r="46" spans="1:21">
      <c r="D46"/>
      <c r="G46" s="1"/>
      <c r="J46"/>
    </row>
    <row r="47" spans="1:21">
      <c r="D47"/>
      <c r="G47" s="1"/>
      <c r="J47"/>
    </row>
    <row r="48" spans="1:21">
      <c r="D48"/>
      <c r="G48" s="1"/>
      <c r="J48"/>
    </row>
    <row r="49" spans="4:10">
      <c r="D49"/>
      <c r="G49" s="1"/>
      <c r="J49"/>
    </row>
    <row r="50" spans="4:10">
      <c r="D50"/>
      <c r="G50" s="1"/>
      <c r="J50"/>
    </row>
    <row r="51" spans="4:10">
      <c r="D51"/>
      <c r="G51" s="1"/>
      <c r="J51"/>
    </row>
    <row r="52" spans="4:10">
      <c r="D52"/>
      <c r="G52" s="1"/>
      <c r="J52"/>
    </row>
    <row r="53" spans="4:10">
      <c r="D53"/>
      <c r="G53" s="1"/>
      <c r="J53"/>
    </row>
    <row r="54" spans="4:10">
      <c r="J54"/>
    </row>
    <row r="55" spans="4:10">
      <c r="J55"/>
    </row>
    <row r="56" spans="4:10">
      <c r="J56"/>
    </row>
    <row r="57" spans="4:10">
      <c r="J57"/>
    </row>
    <row r="58" spans="4:10">
      <c r="J58"/>
    </row>
    <row r="59" spans="4:10">
      <c r="J59"/>
    </row>
    <row r="60" spans="4:10">
      <c r="J60"/>
    </row>
    <row r="61" spans="4:10">
      <c r="J61"/>
    </row>
    <row r="62" spans="4:10">
      <c r="J62"/>
    </row>
    <row r="63" spans="4:10">
      <c r="J63"/>
    </row>
    <row r="64" spans="4:10">
      <c r="J64"/>
    </row>
    <row r="65" spans="10:10">
      <c r="J65"/>
    </row>
    <row r="66" spans="10:10">
      <c r="J66"/>
    </row>
    <row r="67" spans="10:10">
      <c r="J67"/>
    </row>
    <row r="68" spans="10:10">
      <c r="J68"/>
    </row>
    <row r="69" spans="10:10">
      <c r="J69"/>
    </row>
    <row r="70" spans="10:10">
      <c r="J70"/>
    </row>
    <row r="71" spans="10:10">
      <c r="J71"/>
    </row>
    <row r="72" spans="10:10">
      <c r="J72"/>
    </row>
    <row r="73" spans="10:10">
      <c r="J73"/>
    </row>
    <row r="74" spans="10:10">
      <c r="J74"/>
    </row>
    <row r="75" spans="10:10">
      <c r="J75"/>
    </row>
    <row r="76" spans="10:10">
      <c r="J76"/>
    </row>
    <row r="77" spans="10:10">
      <c r="J77"/>
    </row>
    <row r="78" spans="10:10">
      <c r="J78"/>
    </row>
    <row r="79" spans="10:10">
      <c r="J79"/>
    </row>
    <row r="80" spans="10:10">
      <c r="J80"/>
    </row>
    <row r="81" spans="10:10">
      <c r="J81"/>
    </row>
    <row r="82" spans="10:10">
      <c r="J82"/>
    </row>
    <row r="83" spans="10:10">
      <c r="J83"/>
    </row>
    <row r="84" spans="10:10">
      <c r="J84"/>
    </row>
    <row r="85" spans="10:10">
      <c r="J85"/>
    </row>
    <row r="86" spans="10:10">
      <c r="J86"/>
    </row>
    <row r="87" spans="10:10">
      <c r="J87"/>
    </row>
    <row r="88" spans="10:10">
      <c r="J88"/>
    </row>
    <row r="89" spans="10:10">
      <c r="J89"/>
    </row>
    <row r="90" spans="10:10">
      <c r="J90"/>
    </row>
    <row r="91" spans="10:10">
      <c r="J91"/>
    </row>
    <row r="92" spans="10:10">
      <c r="J92"/>
    </row>
    <row r="93" spans="10:10">
      <c r="J93"/>
    </row>
    <row r="94" spans="10:10">
      <c r="J94"/>
    </row>
    <row r="95" spans="10:10">
      <c r="J95"/>
    </row>
    <row r="96" spans="10:10">
      <c r="J96"/>
    </row>
    <row r="97" spans="10:10">
      <c r="J97"/>
    </row>
    <row r="98" spans="10:10">
      <c r="J98"/>
    </row>
    <row r="99" spans="10:10">
      <c r="J99"/>
    </row>
    <row r="100" spans="10:10">
      <c r="J100"/>
    </row>
    <row r="101" spans="10:10">
      <c r="J101"/>
    </row>
    <row r="102" spans="10:10">
      <c r="J102"/>
    </row>
    <row r="103" spans="10:10">
      <c r="J103"/>
    </row>
    <row r="104" spans="10:10">
      <c r="J104"/>
    </row>
    <row r="105" spans="10:10">
      <c r="J105"/>
    </row>
    <row r="106" spans="10:10">
      <c r="J106"/>
    </row>
    <row r="107" spans="10:10">
      <c r="J107"/>
    </row>
    <row r="108" spans="10:10">
      <c r="J108"/>
    </row>
    <row r="109" spans="10:10">
      <c r="J109"/>
    </row>
    <row r="110" spans="10:10">
      <c r="J110"/>
    </row>
    <row r="111" spans="10:10">
      <c r="J111"/>
    </row>
    <row r="112" spans="10:10">
      <c r="J112"/>
    </row>
    <row r="113" spans="10:21">
      <c r="J113"/>
    </row>
    <row r="114" spans="10:21">
      <c r="J114"/>
    </row>
    <row r="115" spans="10:21">
      <c r="J115"/>
    </row>
    <row r="116" spans="10:21">
      <c r="J116"/>
    </row>
    <row r="117" spans="10:21">
      <c r="J117"/>
    </row>
    <row r="118" spans="10:21">
      <c r="J118"/>
    </row>
    <row r="119" spans="10:21">
      <c r="J119"/>
    </row>
    <row r="120" spans="10:21">
      <c r="J120"/>
    </row>
    <row r="121" spans="10:21">
      <c r="J121"/>
    </row>
    <row r="122" spans="10:21">
      <c r="J122"/>
    </row>
    <row r="123" spans="10:21">
      <c r="J123"/>
    </row>
    <row r="124" spans="10:21">
      <c r="J124"/>
    </row>
    <row r="125" spans="10:21">
      <c r="J125"/>
    </row>
    <row r="126" spans="10:21">
      <c r="J126"/>
    </row>
    <row r="127" spans="10:21">
      <c r="J127"/>
      <c r="K127" s="1"/>
      <c r="L127"/>
      <c r="P127" s="1"/>
      <c r="Q127"/>
      <c r="T127" s="1"/>
      <c r="U127"/>
    </row>
    <row r="128" spans="10:21">
      <c r="J128"/>
      <c r="K128" s="1"/>
      <c r="L128"/>
      <c r="P128" s="1"/>
      <c r="Q128"/>
      <c r="T128" s="1"/>
      <c r="U128"/>
    </row>
    <row r="129" spans="10:21">
      <c r="J129"/>
      <c r="K129" s="1"/>
      <c r="L129"/>
      <c r="P129" s="1"/>
      <c r="Q129"/>
      <c r="T129" s="1"/>
      <c r="U129"/>
    </row>
    <row r="130" spans="10:21">
      <c r="J130"/>
      <c r="K130" s="1"/>
      <c r="L130"/>
      <c r="P130" s="1"/>
      <c r="Q130"/>
      <c r="T130" s="1"/>
      <c r="U130"/>
    </row>
    <row r="131" spans="10:21">
      <c r="J131"/>
      <c r="K131" s="1"/>
      <c r="L131"/>
      <c r="P131" s="1"/>
      <c r="Q131"/>
      <c r="T131" s="1"/>
      <c r="U131"/>
    </row>
    <row r="132" spans="10:21">
      <c r="J132"/>
      <c r="K132" s="1"/>
      <c r="L132"/>
      <c r="P132" s="1"/>
      <c r="Q132"/>
      <c r="T132" s="1"/>
      <c r="U132"/>
    </row>
    <row r="133" spans="10:21">
      <c r="J133"/>
      <c r="K133" s="1"/>
      <c r="L133"/>
      <c r="P133" s="1"/>
      <c r="Q133"/>
      <c r="T133" s="1"/>
      <c r="U133"/>
    </row>
    <row r="134" spans="10:21">
      <c r="J134"/>
      <c r="K134" s="1"/>
      <c r="L134"/>
      <c r="P134" s="1"/>
      <c r="Q134"/>
      <c r="T134" s="1"/>
      <c r="U134"/>
    </row>
    <row r="135" spans="10:21">
      <c r="J135"/>
      <c r="K135" s="1"/>
      <c r="L135"/>
      <c r="P135" s="1"/>
      <c r="Q135"/>
      <c r="T135" s="1"/>
      <c r="U135"/>
    </row>
    <row r="136" spans="10:21">
      <c r="J136"/>
      <c r="K136" s="1"/>
      <c r="L136"/>
      <c r="P136" s="1"/>
      <c r="Q136"/>
      <c r="T136" s="1"/>
      <c r="U136"/>
    </row>
    <row r="137" spans="10:21">
      <c r="J137"/>
      <c r="K137" s="1"/>
      <c r="L137"/>
      <c r="P137" s="1"/>
      <c r="Q137"/>
      <c r="T137" s="1"/>
      <c r="U137"/>
    </row>
    <row r="138" spans="10:21">
      <c r="J138"/>
      <c r="K138" s="1"/>
      <c r="L138"/>
      <c r="P138" s="1"/>
      <c r="Q138"/>
      <c r="T138" s="1"/>
      <c r="U138"/>
    </row>
    <row r="139" spans="10:21">
      <c r="J139"/>
      <c r="K139" s="1"/>
      <c r="L139"/>
      <c r="P139" s="1"/>
      <c r="Q139"/>
      <c r="T139" s="1"/>
      <c r="U139"/>
    </row>
    <row r="140" spans="10:21">
      <c r="J140"/>
      <c r="K140" s="1"/>
      <c r="L140"/>
      <c r="P140" s="1"/>
      <c r="Q140"/>
      <c r="T140" s="1"/>
      <c r="U140"/>
    </row>
    <row r="141" spans="10:21">
      <c r="J141"/>
      <c r="K141" s="1"/>
      <c r="L141"/>
      <c r="P141" s="1"/>
      <c r="Q141"/>
      <c r="T141" s="1"/>
      <c r="U141"/>
    </row>
    <row r="142" spans="10:21">
      <c r="J142"/>
      <c r="K142" s="1"/>
      <c r="L142"/>
      <c r="P142" s="1"/>
      <c r="Q142"/>
      <c r="T142" s="1"/>
      <c r="U142"/>
    </row>
    <row r="143" spans="10:21">
      <c r="J143"/>
      <c r="K143" s="1"/>
      <c r="L143"/>
      <c r="P143" s="1"/>
      <c r="Q143"/>
      <c r="T143" s="1"/>
      <c r="U143"/>
    </row>
    <row r="144" spans="10:21">
      <c r="J144"/>
      <c r="K144" s="1"/>
      <c r="L144"/>
      <c r="P144" s="1"/>
      <c r="Q144"/>
      <c r="T144" s="1"/>
      <c r="U144"/>
    </row>
    <row r="145" spans="10:21">
      <c r="J145"/>
      <c r="K145" s="1"/>
      <c r="L145"/>
      <c r="P145" s="1"/>
      <c r="Q145"/>
      <c r="T145" s="1"/>
      <c r="U145"/>
    </row>
    <row r="146" spans="10:21">
      <c r="J146"/>
      <c r="K146" s="1"/>
      <c r="L146"/>
      <c r="P146" s="1"/>
      <c r="Q146"/>
      <c r="T146" s="1"/>
      <c r="U146"/>
    </row>
    <row r="147" spans="10:21">
      <c r="J147"/>
      <c r="K147" s="1"/>
      <c r="L147"/>
      <c r="P147" s="1"/>
      <c r="Q147"/>
      <c r="T147" s="1"/>
      <c r="U147"/>
    </row>
    <row r="148" spans="10:21">
      <c r="J148"/>
      <c r="K148" s="1"/>
      <c r="L148"/>
      <c r="P148" s="1"/>
      <c r="Q148"/>
      <c r="T148" s="1"/>
      <c r="U148"/>
    </row>
    <row r="149" spans="10:21">
      <c r="J149"/>
      <c r="K149" s="1"/>
      <c r="L149"/>
      <c r="P149" s="1"/>
      <c r="Q149"/>
      <c r="T149" s="1"/>
      <c r="U149"/>
    </row>
    <row r="150" spans="10:21">
      <c r="J150"/>
      <c r="K150" s="1"/>
      <c r="L150"/>
      <c r="P150" s="1"/>
      <c r="Q150"/>
      <c r="T150" s="1"/>
      <c r="U150"/>
    </row>
    <row r="151" spans="10:21">
      <c r="J151"/>
      <c r="K151" s="1"/>
      <c r="L151"/>
      <c r="P151" s="1"/>
      <c r="Q151"/>
      <c r="T151" s="1"/>
      <c r="U151"/>
    </row>
    <row r="152" spans="10:21">
      <c r="J152"/>
      <c r="K152" s="1"/>
      <c r="L152"/>
      <c r="P152" s="1"/>
      <c r="Q152"/>
      <c r="T152" s="1"/>
      <c r="U152"/>
    </row>
    <row r="153" spans="10:21">
      <c r="J153"/>
      <c r="K153" s="1"/>
      <c r="L153"/>
      <c r="P153" s="1"/>
      <c r="Q153"/>
      <c r="T153" s="1"/>
      <c r="U153"/>
    </row>
    <row r="154" spans="10:21">
      <c r="J154"/>
      <c r="K154" s="1"/>
      <c r="L154"/>
      <c r="P154" s="1"/>
      <c r="Q154"/>
      <c r="T154" s="1"/>
      <c r="U154"/>
    </row>
    <row r="155" spans="10:21">
      <c r="J155"/>
      <c r="K155" s="1"/>
      <c r="L155"/>
      <c r="P155" s="1"/>
      <c r="Q155"/>
      <c r="T155" s="1"/>
      <c r="U155"/>
    </row>
    <row r="156" spans="10:21">
      <c r="J156"/>
      <c r="K156" s="1"/>
      <c r="L156"/>
      <c r="P156" s="1"/>
      <c r="Q156"/>
      <c r="T156" s="1"/>
      <c r="U156"/>
    </row>
    <row r="157" spans="10:21">
      <c r="J157"/>
      <c r="K157" s="1"/>
      <c r="L157"/>
      <c r="P157" s="1"/>
      <c r="Q157"/>
      <c r="T157" s="1"/>
      <c r="U157"/>
    </row>
    <row r="158" spans="10:21">
      <c r="J158"/>
      <c r="K158" s="1"/>
      <c r="L158"/>
      <c r="P158" s="1"/>
      <c r="Q158"/>
      <c r="T158" s="1"/>
      <c r="U158"/>
    </row>
    <row r="159" spans="10:21">
      <c r="J159"/>
      <c r="K159" s="1"/>
      <c r="L159"/>
      <c r="P159" s="1"/>
      <c r="Q159"/>
      <c r="T159" s="1"/>
      <c r="U159"/>
    </row>
    <row r="160" spans="10:21">
      <c r="J160"/>
      <c r="K160" s="1"/>
      <c r="L160"/>
      <c r="P160" s="1"/>
      <c r="Q160"/>
      <c r="T160" s="1"/>
      <c r="U160"/>
    </row>
    <row r="161" spans="10:21">
      <c r="J161"/>
      <c r="K161" s="1"/>
      <c r="L161"/>
      <c r="P161" s="1"/>
      <c r="Q161"/>
      <c r="T161" s="1"/>
      <c r="U161"/>
    </row>
    <row r="162" spans="10:21">
      <c r="J162"/>
      <c r="K162" s="1"/>
      <c r="L162"/>
      <c r="P162" s="1"/>
      <c r="Q162"/>
      <c r="T162" s="1"/>
      <c r="U162"/>
    </row>
    <row r="163" spans="10:21">
      <c r="J163"/>
      <c r="K163" s="1"/>
      <c r="L163"/>
      <c r="P163" s="1"/>
      <c r="Q163"/>
      <c r="T163" s="1"/>
      <c r="U163"/>
    </row>
    <row r="164" spans="10:21">
      <c r="J164"/>
      <c r="K164" s="1"/>
      <c r="L164"/>
      <c r="P164" s="1"/>
      <c r="Q164"/>
      <c r="T164" s="1"/>
      <c r="U164"/>
    </row>
    <row r="165" spans="10:21">
      <c r="J165"/>
      <c r="K165" s="1"/>
      <c r="L165"/>
      <c r="P165" s="1"/>
      <c r="Q165"/>
      <c r="T165" s="1"/>
      <c r="U165"/>
    </row>
    <row r="166" spans="10:21">
      <c r="J166"/>
      <c r="K166" s="1"/>
      <c r="L166"/>
      <c r="P166" s="1"/>
      <c r="Q166"/>
      <c r="T166" s="1"/>
      <c r="U166"/>
    </row>
    <row r="167" spans="10:21">
      <c r="J167"/>
      <c r="K167" s="1"/>
      <c r="L167"/>
      <c r="P167" s="1"/>
      <c r="Q167"/>
      <c r="T167" s="1"/>
      <c r="U167"/>
    </row>
    <row r="168" spans="10:21">
      <c r="J168"/>
      <c r="K168" s="1"/>
      <c r="L168"/>
      <c r="P168" s="1"/>
      <c r="Q168"/>
      <c r="T168" s="1"/>
      <c r="U168"/>
    </row>
    <row r="169" spans="10:21">
      <c r="J169"/>
      <c r="K169" s="1"/>
      <c r="L169"/>
      <c r="P169" s="1"/>
      <c r="Q169"/>
      <c r="T169" s="1"/>
      <c r="U169"/>
    </row>
    <row r="170" spans="10:21">
      <c r="J170"/>
      <c r="K170" s="1"/>
      <c r="L170"/>
      <c r="P170" s="1"/>
      <c r="Q170"/>
      <c r="T170" s="1"/>
      <c r="U170"/>
    </row>
    <row r="171" spans="10:21">
      <c r="J171"/>
      <c r="K171" s="1"/>
      <c r="L171"/>
      <c r="P171" s="1"/>
      <c r="Q171"/>
      <c r="T171" s="1"/>
      <c r="U171"/>
    </row>
    <row r="172" spans="10:21">
      <c r="J172"/>
      <c r="K172" s="1"/>
      <c r="L172"/>
      <c r="P172" s="1"/>
      <c r="Q172"/>
      <c r="T172" s="1"/>
      <c r="U172"/>
    </row>
    <row r="173" spans="10:21">
      <c r="J173"/>
      <c r="K173" s="1"/>
      <c r="L173"/>
      <c r="P173" s="1"/>
      <c r="Q173"/>
      <c r="T173" s="1"/>
      <c r="U173"/>
    </row>
    <row r="174" spans="10:21">
      <c r="J174"/>
      <c r="K174" s="1"/>
      <c r="L174"/>
      <c r="P174" s="1"/>
      <c r="Q174"/>
      <c r="T174" s="1"/>
      <c r="U174"/>
    </row>
    <row r="175" spans="10:21">
      <c r="J175"/>
      <c r="K175" s="1"/>
      <c r="L175"/>
      <c r="P175" s="1"/>
      <c r="Q175"/>
      <c r="T175" s="1"/>
      <c r="U175"/>
    </row>
    <row r="176" spans="10:21">
      <c r="J176"/>
      <c r="K176" s="1"/>
      <c r="L176"/>
      <c r="P176" s="1"/>
      <c r="Q176"/>
      <c r="T176" s="1"/>
      <c r="U176"/>
    </row>
    <row r="177" spans="10:21">
      <c r="J177"/>
      <c r="K177" s="1"/>
      <c r="L177"/>
      <c r="P177" s="1"/>
      <c r="Q177"/>
      <c r="T177" s="1"/>
      <c r="U177"/>
    </row>
    <row r="178" spans="10:21">
      <c r="J178"/>
      <c r="K178" s="1"/>
      <c r="L178"/>
      <c r="P178" s="1"/>
      <c r="Q178"/>
      <c r="T178" s="1"/>
      <c r="U178"/>
    </row>
    <row r="179" spans="10:21">
      <c r="J179"/>
      <c r="K179" s="1"/>
      <c r="L179"/>
      <c r="P179" s="1"/>
      <c r="Q179"/>
      <c r="T179" s="1"/>
      <c r="U179"/>
    </row>
    <row r="180" spans="10:21">
      <c r="J180"/>
      <c r="K180" s="1"/>
      <c r="L180"/>
      <c r="P180" s="1"/>
      <c r="Q180"/>
      <c r="T180" s="1"/>
      <c r="U180"/>
    </row>
    <row r="181" spans="10:21">
      <c r="J181"/>
      <c r="K181" s="1"/>
      <c r="L181"/>
      <c r="P181" s="1"/>
      <c r="Q181"/>
      <c r="T181" s="1"/>
      <c r="U181"/>
    </row>
    <row r="182" spans="10:21">
      <c r="J182"/>
      <c r="K182" s="1"/>
      <c r="L182"/>
      <c r="P182" s="1"/>
      <c r="Q182"/>
      <c r="T182" s="1"/>
      <c r="U182"/>
    </row>
    <row r="183" spans="10:21">
      <c r="J183"/>
      <c r="K183" s="1"/>
      <c r="L183"/>
      <c r="P183" s="1"/>
      <c r="Q183"/>
      <c r="T183" s="1"/>
      <c r="U183"/>
    </row>
    <row r="184" spans="10:21">
      <c r="J184"/>
      <c r="K184" s="1"/>
      <c r="L184"/>
      <c r="P184" s="1"/>
      <c r="Q184"/>
      <c r="T184" s="1"/>
      <c r="U184"/>
    </row>
    <row r="185" spans="10:21">
      <c r="J185"/>
      <c r="K185" s="1"/>
      <c r="L185"/>
      <c r="P185" s="1"/>
      <c r="Q185"/>
      <c r="T185" s="1"/>
      <c r="U185"/>
    </row>
    <row r="186" spans="10:21">
      <c r="J186"/>
      <c r="K186" s="1"/>
      <c r="L186"/>
      <c r="P186" s="1"/>
      <c r="Q186"/>
      <c r="T186" s="1"/>
      <c r="U186"/>
    </row>
    <row r="187" spans="10:21">
      <c r="J187"/>
      <c r="K187" s="1"/>
      <c r="L187"/>
      <c r="P187" s="1"/>
      <c r="Q187"/>
      <c r="T187" s="1"/>
      <c r="U187"/>
    </row>
    <row r="188" spans="10:21">
      <c r="J188"/>
      <c r="K188" s="1"/>
      <c r="L188"/>
      <c r="P188" s="1"/>
      <c r="Q188"/>
      <c r="T188" s="1"/>
      <c r="U188"/>
    </row>
    <row r="189" spans="10:21">
      <c r="J189"/>
      <c r="K189" s="1"/>
      <c r="L189"/>
      <c r="P189" s="1"/>
      <c r="Q189"/>
      <c r="T189" s="1"/>
      <c r="U189"/>
    </row>
    <row r="190" spans="10:21">
      <c r="J190"/>
      <c r="K190" s="1"/>
      <c r="L190"/>
      <c r="P190" s="1"/>
      <c r="Q190"/>
      <c r="T190" s="1"/>
      <c r="U190"/>
    </row>
    <row r="191" spans="10:21">
      <c r="J191"/>
      <c r="K191" s="1"/>
      <c r="L191"/>
      <c r="P191" s="1"/>
      <c r="Q191"/>
      <c r="T191" s="1"/>
      <c r="U191"/>
    </row>
    <row r="192" spans="10:21">
      <c r="J192"/>
      <c r="K192" s="1"/>
      <c r="L192"/>
      <c r="P192" s="1"/>
      <c r="Q192"/>
      <c r="T192" s="1"/>
      <c r="U192"/>
    </row>
    <row r="193" spans="10:21">
      <c r="J193"/>
      <c r="K193" s="1"/>
      <c r="L193"/>
      <c r="P193" s="1"/>
      <c r="Q193"/>
      <c r="T193" s="1"/>
      <c r="U193"/>
    </row>
    <row r="194" spans="10:21">
      <c r="J194"/>
      <c r="K194" s="1"/>
      <c r="L194"/>
      <c r="P194" s="1"/>
      <c r="Q194"/>
      <c r="T194" s="1"/>
      <c r="U194"/>
    </row>
    <row r="195" spans="10:21">
      <c r="J195"/>
      <c r="K195" s="1"/>
      <c r="L195"/>
      <c r="P195" s="1"/>
      <c r="Q195"/>
      <c r="T195" s="1"/>
      <c r="U195"/>
    </row>
    <row r="196" spans="10:21">
      <c r="J196"/>
      <c r="K196" s="1"/>
      <c r="L196"/>
      <c r="P196" s="1"/>
      <c r="Q196"/>
      <c r="T196" s="1"/>
      <c r="U196"/>
    </row>
    <row r="197" spans="10:21">
      <c r="J197"/>
      <c r="K197" s="1"/>
      <c r="L197"/>
      <c r="P197" s="1"/>
      <c r="Q197"/>
      <c r="T197" s="1"/>
      <c r="U197"/>
    </row>
    <row r="198" spans="10:21">
      <c r="J198"/>
      <c r="K198" s="1"/>
      <c r="L198"/>
      <c r="P198" s="1"/>
      <c r="Q198"/>
      <c r="T198" s="1"/>
      <c r="U198"/>
    </row>
    <row r="199" spans="10:21">
      <c r="J199"/>
      <c r="K199" s="1"/>
      <c r="L199"/>
      <c r="P199" s="1"/>
      <c r="Q199"/>
      <c r="T199" s="1"/>
      <c r="U199"/>
    </row>
    <row r="200" spans="10:21">
      <c r="J200"/>
      <c r="K200" s="1"/>
      <c r="L200"/>
      <c r="P200" s="1"/>
      <c r="Q200"/>
      <c r="T200" s="1"/>
      <c r="U200"/>
    </row>
    <row r="201" spans="10:21">
      <c r="J201"/>
      <c r="K201" s="1"/>
      <c r="L201"/>
      <c r="P201" s="1"/>
      <c r="Q201"/>
      <c r="T201" s="1"/>
      <c r="U201"/>
    </row>
    <row r="202" spans="10:21">
      <c r="J202"/>
      <c r="K202" s="1"/>
      <c r="L202"/>
      <c r="P202" s="1"/>
      <c r="Q202"/>
      <c r="T202" s="1"/>
      <c r="U202"/>
    </row>
    <row r="203" spans="10:21">
      <c r="J203"/>
      <c r="K203" s="1"/>
      <c r="L203"/>
      <c r="P203" s="1"/>
      <c r="Q203"/>
      <c r="T203" s="1"/>
      <c r="U203"/>
    </row>
    <row r="204" spans="10:21">
      <c r="J204"/>
      <c r="K204" s="1"/>
      <c r="L204"/>
      <c r="P204" s="1"/>
      <c r="Q204"/>
      <c r="T204" s="1"/>
      <c r="U204"/>
    </row>
    <row r="205" spans="10:21">
      <c r="J205"/>
      <c r="K205" s="1"/>
      <c r="L205"/>
      <c r="P205" s="1"/>
      <c r="Q205"/>
      <c r="T205" s="1"/>
      <c r="U205"/>
    </row>
    <row r="206" spans="10:21">
      <c r="J206"/>
      <c r="K206" s="1"/>
      <c r="L206"/>
      <c r="P206" s="1"/>
      <c r="Q206"/>
      <c r="T206" s="1"/>
      <c r="U206"/>
    </row>
    <row r="207" spans="10:21">
      <c r="J207"/>
      <c r="K207" s="1"/>
      <c r="L207"/>
      <c r="P207" s="1"/>
      <c r="Q207"/>
      <c r="T207" s="1"/>
      <c r="U207"/>
    </row>
    <row r="208" spans="10:21">
      <c r="J208"/>
      <c r="K208" s="1"/>
      <c r="L208"/>
      <c r="P208" s="1"/>
      <c r="Q208"/>
      <c r="T208" s="1"/>
      <c r="U208"/>
    </row>
    <row r="209" spans="10:21">
      <c r="J209"/>
      <c r="K209" s="1"/>
      <c r="L209"/>
      <c r="P209" s="1"/>
      <c r="Q209"/>
      <c r="T209" s="1"/>
      <c r="U209"/>
    </row>
    <row r="210" spans="10:21">
      <c r="J210"/>
      <c r="K210" s="1"/>
      <c r="L210"/>
      <c r="P210" s="1"/>
      <c r="Q210"/>
      <c r="T210" s="1"/>
      <c r="U210"/>
    </row>
    <row r="211" spans="10:21">
      <c r="J211"/>
      <c r="K211" s="1"/>
      <c r="L211"/>
      <c r="P211" s="1"/>
      <c r="Q211"/>
      <c r="T211" s="1"/>
      <c r="U211"/>
    </row>
    <row r="212" spans="10:21">
      <c r="J212"/>
      <c r="K212" s="1"/>
      <c r="L212"/>
      <c r="P212" s="1"/>
      <c r="Q212"/>
      <c r="T212" s="1"/>
      <c r="U212"/>
    </row>
    <row r="213" spans="10:21">
      <c r="J213"/>
      <c r="K213" s="1"/>
      <c r="L213"/>
      <c r="P213" s="1"/>
      <c r="Q213"/>
      <c r="T213" s="1"/>
      <c r="U213"/>
    </row>
    <row r="214" spans="10:21">
      <c r="J214"/>
      <c r="K214" s="1"/>
      <c r="L214"/>
      <c r="P214" s="1"/>
      <c r="Q214"/>
      <c r="T214" s="1"/>
      <c r="U214"/>
    </row>
    <row r="215" spans="10:21">
      <c r="J215"/>
      <c r="K215" s="1"/>
      <c r="L215"/>
      <c r="P215" s="1"/>
      <c r="Q215"/>
      <c r="T215" s="1"/>
      <c r="U215"/>
    </row>
    <row r="216" spans="10:21">
      <c r="J216"/>
      <c r="K216" s="1"/>
      <c r="L216"/>
      <c r="P216" s="1"/>
      <c r="Q216"/>
      <c r="T216" s="1"/>
      <c r="U216"/>
    </row>
    <row r="217" spans="10:21">
      <c r="J217"/>
      <c r="K217" s="1"/>
      <c r="L217"/>
      <c r="P217" s="1"/>
      <c r="Q217"/>
      <c r="T217" s="1"/>
      <c r="U217"/>
    </row>
    <row r="218" spans="10:21">
      <c r="J218"/>
      <c r="K218" s="1"/>
      <c r="L218"/>
      <c r="P218" s="1"/>
      <c r="Q218"/>
      <c r="T218" s="1"/>
      <c r="U218"/>
    </row>
    <row r="219" spans="10:21">
      <c r="J219"/>
      <c r="K219" s="1"/>
      <c r="L219"/>
      <c r="P219" s="1"/>
      <c r="Q219"/>
      <c r="T219" s="1"/>
      <c r="U219"/>
    </row>
    <row r="220" spans="10:21">
      <c r="J220"/>
      <c r="K220" s="1"/>
      <c r="L220"/>
      <c r="P220" s="1"/>
      <c r="Q220"/>
      <c r="T220" s="1"/>
      <c r="U220"/>
    </row>
    <row r="221" spans="10:21">
      <c r="J221"/>
      <c r="K221" s="1"/>
      <c r="L221"/>
      <c r="P221" s="1"/>
      <c r="Q221"/>
      <c r="T221" s="1"/>
      <c r="U221"/>
    </row>
    <row r="222" spans="10:21">
      <c r="J222"/>
      <c r="K222" s="1"/>
      <c r="L222"/>
      <c r="P222" s="1"/>
      <c r="Q222"/>
      <c r="T222" s="1"/>
      <c r="U222"/>
    </row>
    <row r="223" spans="10:21">
      <c r="J223"/>
      <c r="K223" s="1"/>
      <c r="L223"/>
      <c r="P223" s="1"/>
      <c r="Q223"/>
      <c r="T223" s="1"/>
      <c r="U223"/>
    </row>
    <row r="224" spans="10:21">
      <c r="J224"/>
      <c r="K224" s="1"/>
      <c r="L224"/>
      <c r="P224" s="1"/>
      <c r="Q224"/>
      <c r="T224" s="1"/>
      <c r="U224"/>
    </row>
    <row r="225" spans="10:21">
      <c r="J225"/>
      <c r="K225" s="1"/>
      <c r="L225"/>
      <c r="P225" s="1"/>
      <c r="Q225"/>
      <c r="T225" s="1"/>
      <c r="U225"/>
    </row>
    <row r="226" spans="10:21">
      <c r="J226"/>
      <c r="K226" s="1"/>
      <c r="L226"/>
      <c r="P226" s="1"/>
      <c r="Q226"/>
      <c r="T226" s="1"/>
      <c r="U226"/>
    </row>
    <row r="227" spans="10:21">
      <c r="J227"/>
      <c r="K227" s="1"/>
      <c r="L227"/>
      <c r="P227" s="1"/>
      <c r="Q227"/>
      <c r="T227" s="1"/>
      <c r="U227"/>
    </row>
    <row r="228" spans="10:21">
      <c r="J228"/>
      <c r="K228" s="1"/>
      <c r="L228"/>
      <c r="P228" s="1"/>
      <c r="Q228"/>
      <c r="T228" s="1"/>
      <c r="U228"/>
    </row>
    <row r="229" spans="10:21">
      <c r="J229"/>
      <c r="K229" s="1"/>
      <c r="L229"/>
      <c r="P229" s="1"/>
      <c r="Q229"/>
      <c r="T229" s="1"/>
      <c r="U229"/>
    </row>
    <row r="230" spans="10:21">
      <c r="J230"/>
      <c r="K230" s="1"/>
      <c r="L230"/>
      <c r="P230" s="1"/>
      <c r="Q230"/>
      <c r="T230" s="1"/>
      <c r="U230"/>
    </row>
    <row r="231" spans="10:21">
      <c r="J231"/>
      <c r="K231" s="1"/>
      <c r="L231"/>
      <c r="P231" s="1"/>
      <c r="Q231"/>
      <c r="T231" s="1"/>
      <c r="U231"/>
    </row>
    <row r="232" spans="10:21">
      <c r="J232"/>
      <c r="K232" s="1"/>
      <c r="L232"/>
      <c r="P232" s="1"/>
      <c r="Q232"/>
      <c r="T232" s="1"/>
      <c r="U232"/>
    </row>
    <row r="233" spans="10:21">
      <c r="J233"/>
      <c r="K233" s="1"/>
      <c r="L233"/>
      <c r="P233" s="1"/>
      <c r="Q233"/>
      <c r="T233" s="1"/>
      <c r="U233"/>
    </row>
    <row r="234" spans="10:21">
      <c r="J234"/>
      <c r="K234" s="1"/>
      <c r="L234"/>
      <c r="P234" s="1"/>
      <c r="Q234"/>
      <c r="T234" s="1"/>
      <c r="U234"/>
    </row>
    <row r="235" spans="10:21">
      <c r="J235"/>
      <c r="K235" s="1"/>
      <c r="L235"/>
      <c r="P235" s="1"/>
      <c r="Q235"/>
      <c r="T235" s="1"/>
      <c r="U235"/>
    </row>
    <row r="236" spans="10:21">
      <c r="J236"/>
      <c r="K236" s="1"/>
      <c r="L236"/>
      <c r="P236" s="1"/>
      <c r="Q236"/>
      <c r="T236" s="1"/>
      <c r="U236"/>
    </row>
    <row r="237" spans="10:21">
      <c r="J237"/>
      <c r="K237" s="1"/>
      <c r="L237"/>
      <c r="P237" s="1"/>
      <c r="Q237"/>
      <c r="T237" s="1"/>
      <c r="U237"/>
    </row>
    <row r="238" spans="10:21">
      <c r="J238"/>
      <c r="K238" s="1"/>
      <c r="L238"/>
      <c r="P238" s="1"/>
      <c r="Q238"/>
      <c r="T238" s="1"/>
      <c r="U238"/>
    </row>
    <row r="239" spans="10:21">
      <c r="J239"/>
      <c r="K239" s="1"/>
      <c r="L239"/>
      <c r="P239" s="1"/>
      <c r="Q239"/>
      <c r="T239" s="1"/>
      <c r="U239"/>
    </row>
    <row r="240" spans="10:21">
      <c r="J240"/>
      <c r="K240" s="1"/>
      <c r="L240"/>
      <c r="P240" s="1"/>
      <c r="Q240"/>
      <c r="T240" s="1"/>
      <c r="U240"/>
    </row>
    <row r="241" spans="10:21">
      <c r="J241"/>
      <c r="K241" s="1"/>
      <c r="L241"/>
      <c r="P241" s="1"/>
      <c r="Q241"/>
      <c r="T241" s="1"/>
      <c r="U241"/>
    </row>
    <row r="242" spans="10:21">
      <c r="J242"/>
      <c r="K242" s="1"/>
      <c r="L242"/>
      <c r="P242" s="1"/>
      <c r="Q242"/>
      <c r="T242" s="1"/>
      <c r="U242"/>
    </row>
    <row r="243" spans="10:21">
      <c r="J243"/>
      <c r="K243" s="1"/>
      <c r="L243"/>
      <c r="P243" s="1"/>
      <c r="Q243"/>
      <c r="T243" s="1"/>
      <c r="U243"/>
    </row>
    <row r="244" spans="10:21">
      <c r="J244"/>
      <c r="K244" s="1"/>
      <c r="L244"/>
      <c r="P244" s="1"/>
      <c r="Q244"/>
      <c r="T244" s="1"/>
      <c r="U244"/>
    </row>
    <row r="245" spans="10:21">
      <c r="J245"/>
      <c r="K245" s="1"/>
      <c r="L245"/>
      <c r="P245" s="1"/>
      <c r="Q245"/>
      <c r="T245" s="1"/>
      <c r="U245"/>
    </row>
    <row r="246" spans="10:21">
      <c r="J246"/>
      <c r="K246" s="1"/>
      <c r="L246"/>
      <c r="P246" s="1"/>
      <c r="Q246"/>
      <c r="T246" s="1"/>
      <c r="U246"/>
    </row>
    <row r="247" spans="10:21">
      <c r="J247"/>
      <c r="K247" s="1"/>
      <c r="L247"/>
      <c r="P247" s="1"/>
      <c r="Q247"/>
      <c r="T247" s="1"/>
      <c r="U247"/>
    </row>
    <row r="248" spans="10:21">
      <c r="J248"/>
      <c r="K248" s="1"/>
      <c r="L248"/>
      <c r="P248" s="1"/>
      <c r="Q248"/>
      <c r="T248" s="1"/>
      <c r="U248"/>
    </row>
    <row r="249" spans="10:21">
      <c r="J249"/>
      <c r="K249" s="1"/>
      <c r="L249"/>
      <c r="P249" s="1"/>
      <c r="Q249"/>
      <c r="T249" s="1"/>
      <c r="U249"/>
    </row>
    <row r="250" spans="10:21">
      <c r="J250"/>
      <c r="K250" s="1"/>
      <c r="L250"/>
      <c r="P250" s="1"/>
      <c r="Q250"/>
      <c r="T250" s="1"/>
      <c r="U250"/>
    </row>
    <row r="251" spans="10:21">
      <c r="J251"/>
      <c r="K251" s="1"/>
      <c r="L251"/>
      <c r="P251" s="1"/>
      <c r="Q251"/>
      <c r="T251" s="1"/>
      <c r="U251"/>
    </row>
    <row r="252" spans="10:21">
      <c r="J252"/>
      <c r="K252" s="1"/>
      <c r="L252"/>
      <c r="P252" s="1"/>
      <c r="Q252"/>
      <c r="T252" s="1"/>
      <c r="U252"/>
    </row>
    <row r="253" spans="10:21">
      <c r="J253"/>
      <c r="K253" s="1"/>
      <c r="L253"/>
      <c r="P253" s="1"/>
      <c r="Q253"/>
      <c r="T253" s="1"/>
      <c r="U253"/>
    </row>
    <row r="254" spans="10:21">
      <c r="J254"/>
      <c r="K254" s="1"/>
      <c r="L254"/>
      <c r="P254" s="1"/>
      <c r="Q254"/>
      <c r="T254" s="1"/>
      <c r="U254"/>
    </row>
    <row r="255" spans="10:21">
      <c r="J255"/>
      <c r="K255" s="1"/>
      <c r="L255"/>
      <c r="P255" s="1"/>
      <c r="Q255"/>
      <c r="T255" s="1"/>
      <c r="U255"/>
    </row>
    <row r="256" spans="10:21">
      <c r="J256"/>
      <c r="K256" s="1"/>
      <c r="L256"/>
      <c r="P256" s="1"/>
      <c r="Q256"/>
      <c r="T256" s="1"/>
      <c r="U256"/>
    </row>
    <row r="257" spans="10:21">
      <c r="J257"/>
      <c r="K257" s="1"/>
      <c r="L257"/>
      <c r="P257" s="1"/>
      <c r="Q257"/>
      <c r="T257" s="1"/>
      <c r="U257"/>
    </row>
    <row r="258" spans="10:21">
      <c r="J258"/>
      <c r="K258" s="1"/>
      <c r="L258"/>
      <c r="P258" s="1"/>
      <c r="Q258"/>
      <c r="T258" s="1"/>
      <c r="U258"/>
    </row>
    <row r="259" spans="10:21">
      <c r="J259"/>
      <c r="K259" s="1"/>
      <c r="L259"/>
      <c r="P259" s="1"/>
      <c r="Q259"/>
      <c r="T259" s="1"/>
      <c r="U259"/>
    </row>
    <row r="260" spans="10:21">
      <c r="J260"/>
      <c r="K260" s="1"/>
      <c r="L260"/>
      <c r="P260" s="1"/>
      <c r="Q260"/>
      <c r="T260" s="1"/>
      <c r="U260"/>
    </row>
    <row r="261" spans="10:21">
      <c r="J261"/>
      <c r="K261" s="1"/>
      <c r="L261"/>
      <c r="P261" s="1"/>
      <c r="Q261"/>
      <c r="T261" s="1"/>
      <c r="U261"/>
    </row>
    <row r="262" spans="10:21">
      <c r="J262"/>
      <c r="K262" s="1"/>
      <c r="L262"/>
      <c r="P262" s="1"/>
      <c r="Q262"/>
      <c r="T262" s="1"/>
      <c r="U262"/>
    </row>
    <row r="263" spans="10:21">
      <c r="J263"/>
      <c r="K263" s="1"/>
      <c r="L263"/>
      <c r="P263" s="1"/>
      <c r="Q263"/>
      <c r="T263" s="1"/>
      <c r="U263"/>
    </row>
    <row r="264" spans="10:21">
      <c r="J264"/>
      <c r="K264" s="1"/>
      <c r="L264"/>
      <c r="P264" s="1"/>
      <c r="Q264"/>
      <c r="T264" s="1"/>
      <c r="U264"/>
    </row>
    <row r="265" spans="10:21">
      <c r="J265"/>
      <c r="K265" s="1"/>
      <c r="L265"/>
      <c r="P265" s="1"/>
      <c r="Q265"/>
      <c r="T265" s="1"/>
      <c r="U265"/>
    </row>
    <row r="266" spans="10:21">
      <c r="J266"/>
      <c r="K266" s="1"/>
      <c r="L266"/>
      <c r="P266" s="1"/>
      <c r="Q266"/>
      <c r="T266" s="1"/>
      <c r="U266"/>
    </row>
    <row r="267" spans="10:21">
      <c r="J267"/>
      <c r="K267" s="1"/>
      <c r="L267"/>
      <c r="P267" s="1"/>
      <c r="Q267"/>
      <c r="T267" s="1"/>
      <c r="U267"/>
    </row>
    <row r="268" spans="10:21">
      <c r="J268"/>
      <c r="K268" s="1"/>
      <c r="L268"/>
      <c r="P268" s="1"/>
      <c r="Q268"/>
      <c r="T268" s="1"/>
      <c r="U268"/>
    </row>
    <row r="269" spans="10:21">
      <c r="J269"/>
      <c r="K269" s="1"/>
      <c r="L269"/>
      <c r="P269" s="1"/>
      <c r="Q269"/>
      <c r="T269" s="1"/>
      <c r="U269"/>
    </row>
    <row r="270" spans="10:21">
      <c r="J270"/>
      <c r="K270" s="1"/>
      <c r="L270"/>
      <c r="P270" s="1"/>
      <c r="Q270"/>
      <c r="T270" s="1"/>
      <c r="U270"/>
    </row>
    <row r="271" spans="10:21">
      <c r="J271"/>
      <c r="K271" s="1"/>
      <c r="L271"/>
      <c r="P271" s="1"/>
      <c r="Q271"/>
      <c r="T271" s="1"/>
      <c r="U271"/>
    </row>
    <row r="272" spans="10:21">
      <c r="J272"/>
      <c r="K272" s="1"/>
      <c r="L272"/>
      <c r="P272" s="1"/>
      <c r="Q272"/>
      <c r="T272" s="1"/>
      <c r="U272"/>
    </row>
    <row r="273" spans="10:21">
      <c r="J273"/>
      <c r="K273" s="1"/>
      <c r="L273"/>
      <c r="P273" s="1"/>
      <c r="Q273"/>
      <c r="T273" s="1"/>
      <c r="U273"/>
    </row>
    <row r="274" spans="10:21">
      <c r="J274"/>
      <c r="K274" s="1"/>
      <c r="L274"/>
      <c r="P274" s="1"/>
      <c r="Q274"/>
      <c r="T274" s="1"/>
      <c r="U274"/>
    </row>
    <row r="275" spans="10:21">
      <c r="J275"/>
      <c r="K275" s="1"/>
      <c r="L275"/>
      <c r="P275" s="1"/>
      <c r="Q275"/>
      <c r="T275" s="1"/>
      <c r="U275"/>
    </row>
    <row r="276" spans="10:21">
      <c r="J276"/>
      <c r="K276" s="1"/>
      <c r="L276"/>
      <c r="P276" s="1"/>
      <c r="Q276"/>
      <c r="T276" s="1"/>
      <c r="U276"/>
    </row>
    <row r="277" spans="10:21">
      <c r="J277"/>
      <c r="K277" s="1"/>
      <c r="L277"/>
      <c r="P277" s="1"/>
      <c r="Q277"/>
      <c r="T277" s="1"/>
      <c r="U277"/>
    </row>
    <row r="278" spans="10:21">
      <c r="J278"/>
      <c r="K278" s="1"/>
      <c r="L278"/>
      <c r="P278" s="1"/>
      <c r="Q278"/>
      <c r="T278" s="1"/>
      <c r="U278"/>
    </row>
    <row r="279" spans="10:21">
      <c r="J279"/>
      <c r="K279" s="1"/>
      <c r="L279"/>
      <c r="P279" s="1"/>
      <c r="Q279"/>
      <c r="T279" s="1"/>
      <c r="U279"/>
    </row>
    <row r="280" spans="10:21">
      <c r="J280"/>
      <c r="K280" s="1"/>
      <c r="L280"/>
      <c r="P280" s="1"/>
      <c r="Q280"/>
      <c r="T280" s="1"/>
      <c r="U280"/>
    </row>
    <row r="281" spans="10:21">
      <c r="J281"/>
      <c r="K281" s="1"/>
      <c r="L281"/>
      <c r="P281" s="1"/>
      <c r="Q281"/>
      <c r="T281" s="1"/>
      <c r="U281"/>
    </row>
    <row r="282" spans="10:21">
      <c r="J282"/>
      <c r="K282" s="1"/>
      <c r="L282"/>
      <c r="P282" s="1"/>
      <c r="Q282"/>
      <c r="T282" s="1"/>
      <c r="U282"/>
    </row>
    <row r="283" spans="10:21">
      <c r="J283"/>
      <c r="K283" s="1"/>
      <c r="L283"/>
      <c r="P283" s="1"/>
      <c r="Q283"/>
      <c r="T283" s="1"/>
      <c r="U283"/>
    </row>
    <row r="284" spans="10:21">
      <c r="J284"/>
      <c r="K284" s="1"/>
      <c r="L284"/>
      <c r="P284" s="1"/>
      <c r="Q284"/>
      <c r="T284" s="1"/>
      <c r="U284"/>
    </row>
    <row r="285" spans="10:21">
      <c r="J285"/>
      <c r="K285" s="1"/>
      <c r="L285"/>
      <c r="P285" s="1"/>
      <c r="Q285"/>
      <c r="T285" s="1"/>
      <c r="U285"/>
    </row>
    <row r="286" spans="10:21">
      <c r="J286"/>
      <c r="K286" s="1"/>
      <c r="L286"/>
      <c r="P286" s="1"/>
      <c r="Q286"/>
      <c r="T286" s="1"/>
      <c r="U286"/>
    </row>
    <row r="287" spans="10:21">
      <c r="J287"/>
      <c r="K287" s="1"/>
      <c r="L287"/>
      <c r="P287" s="1"/>
      <c r="Q287"/>
      <c r="T287" s="1"/>
      <c r="U287"/>
    </row>
    <row r="288" spans="10:21">
      <c r="J288"/>
      <c r="K288" s="1"/>
      <c r="L288"/>
      <c r="P288" s="1"/>
      <c r="Q288"/>
      <c r="T288" s="1"/>
      <c r="U288"/>
    </row>
    <row r="289" spans="10:21">
      <c r="J289"/>
      <c r="K289" s="1"/>
      <c r="L289"/>
      <c r="P289" s="1"/>
      <c r="Q289"/>
      <c r="T289" s="1"/>
      <c r="U289"/>
    </row>
    <row r="290" spans="10:21">
      <c r="J290"/>
      <c r="K290" s="1"/>
      <c r="L290"/>
      <c r="P290" s="1"/>
      <c r="Q290"/>
      <c r="T290" s="1"/>
      <c r="U290"/>
    </row>
    <row r="291" spans="10:21">
      <c r="J291"/>
      <c r="K291" s="1"/>
      <c r="L291"/>
      <c r="P291" s="1"/>
      <c r="Q291"/>
      <c r="T291" s="1"/>
      <c r="U291"/>
    </row>
    <row r="292" spans="10:21">
      <c r="J292"/>
      <c r="K292" s="1"/>
      <c r="L292"/>
      <c r="P292" s="1"/>
      <c r="Q292"/>
      <c r="T292" s="1"/>
      <c r="U292"/>
    </row>
    <row r="293" spans="10:21">
      <c r="J293"/>
      <c r="K293" s="1"/>
      <c r="L293"/>
      <c r="P293" s="1"/>
      <c r="Q293"/>
      <c r="T293" s="1"/>
      <c r="U293"/>
    </row>
    <row r="294" spans="10:21">
      <c r="J294"/>
      <c r="K294" s="1"/>
      <c r="L294"/>
      <c r="P294" s="1"/>
      <c r="Q294"/>
      <c r="T294" s="1"/>
      <c r="U294"/>
    </row>
    <row r="295" spans="10:21">
      <c r="J295"/>
      <c r="K295" s="1"/>
      <c r="L295"/>
      <c r="P295" s="1"/>
      <c r="Q295"/>
      <c r="T295" s="1"/>
      <c r="U295"/>
    </row>
    <row r="296" spans="10:21">
      <c r="J296"/>
      <c r="K296" s="1"/>
      <c r="L296"/>
      <c r="P296" s="1"/>
      <c r="Q296"/>
      <c r="T296" s="1"/>
      <c r="U296"/>
    </row>
    <row r="297" spans="10:21">
      <c r="J297"/>
      <c r="K297" s="1"/>
      <c r="L297"/>
      <c r="P297" s="1"/>
      <c r="Q297"/>
      <c r="T297" s="1"/>
      <c r="U297"/>
    </row>
    <row r="298" spans="10:21">
      <c r="J298"/>
      <c r="K298" s="1"/>
      <c r="L298"/>
      <c r="P298" s="1"/>
      <c r="Q298"/>
      <c r="T298" s="1"/>
      <c r="U298"/>
    </row>
    <row r="299" spans="10:21">
      <c r="J299"/>
      <c r="K299" s="1"/>
      <c r="L299"/>
      <c r="P299" s="1"/>
      <c r="Q299"/>
      <c r="T299" s="1"/>
      <c r="U299"/>
    </row>
    <row r="300" spans="10:21">
      <c r="J300"/>
      <c r="K300" s="1"/>
      <c r="L300"/>
      <c r="P300" s="1"/>
      <c r="Q300"/>
      <c r="T300" s="1"/>
      <c r="U300"/>
    </row>
    <row r="301" spans="10:21">
      <c r="J301"/>
      <c r="K301" s="1"/>
      <c r="L301"/>
      <c r="P301" s="1"/>
      <c r="Q301"/>
      <c r="T301" s="1"/>
      <c r="U301"/>
    </row>
    <row r="302" spans="10:21">
      <c r="J302"/>
      <c r="K302" s="1"/>
      <c r="L302"/>
      <c r="P302" s="1"/>
      <c r="Q302"/>
      <c r="T302" s="1"/>
      <c r="U302"/>
    </row>
    <row r="303" spans="10:21">
      <c r="J303"/>
      <c r="K303" s="1"/>
      <c r="L303"/>
      <c r="P303" s="1"/>
      <c r="Q303"/>
      <c r="T303" s="1"/>
      <c r="U303"/>
    </row>
    <row r="304" spans="10:21">
      <c r="J304"/>
      <c r="K304" s="1"/>
      <c r="L304"/>
      <c r="P304" s="1"/>
      <c r="Q304"/>
      <c r="T304" s="1"/>
      <c r="U304"/>
    </row>
    <row r="305" spans="10:21">
      <c r="J305"/>
      <c r="K305" s="1"/>
      <c r="L305"/>
      <c r="P305" s="1"/>
      <c r="Q305"/>
      <c r="T305" s="1"/>
      <c r="U305"/>
    </row>
    <row r="306" spans="10:21">
      <c r="J306"/>
      <c r="K306" s="1"/>
      <c r="L306"/>
      <c r="P306" s="1"/>
      <c r="Q306"/>
      <c r="T306" s="1"/>
      <c r="U306"/>
    </row>
    <row r="307" spans="10:21">
      <c r="J307"/>
      <c r="K307" s="1"/>
      <c r="L307"/>
      <c r="P307" s="1"/>
      <c r="Q307"/>
      <c r="T307" s="1"/>
      <c r="U307"/>
    </row>
    <row r="308" spans="10:21">
      <c r="J308"/>
      <c r="K308" s="1"/>
      <c r="L308"/>
      <c r="P308" s="1"/>
      <c r="Q308"/>
      <c r="T308" s="1"/>
      <c r="U308"/>
    </row>
    <row r="309" spans="10:21">
      <c r="J309"/>
      <c r="K309" s="1"/>
      <c r="L309"/>
      <c r="P309" s="1"/>
      <c r="Q309"/>
      <c r="T309" s="1"/>
      <c r="U309"/>
    </row>
    <row r="310" spans="10:21">
      <c r="J310"/>
      <c r="K310" s="1"/>
      <c r="L310"/>
      <c r="P310" s="1"/>
      <c r="Q310"/>
      <c r="T310" s="1"/>
      <c r="U310"/>
    </row>
    <row r="311" spans="10:21">
      <c r="J311"/>
      <c r="K311" s="1"/>
      <c r="L311"/>
      <c r="P311" s="1"/>
      <c r="Q311"/>
      <c r="T311" s="1"/>
      <c r="U311"/>
    </row>
    <row r="312" spans="10:21">
      <c r="J312"/>
      <c r="K312" s="1"/>
      <c r="L312"/>
      <c r="P312" s="1"/>
      <c r="Q312"/>
      <c r="T312" s="1"/>
      <c r="U312"/>
    </row>
    <row r="313" spans="10:21">
      <c r="J313"/>
      <c r="K313" s="1"/>
      <c r="L313"/>
      <c r="P313" s="1"/>
      <c r="Q313"/>
      <c r="T313" s="1"/>
      <c r="U313"/>
    </row>
    <row r="314" spans="10:21">
      <c r="J314"/>
      <c r="K314" s="1"/>
      <c r="L314"/>
      <c r="P314" s="1"/>
      <c r="Q314"/>
      <c r="T314" s="1"/>
      <c r="U314"/>
    </row>
    <row r="315" spans="10:21">
      <c r="J315"/>
      <c r="K315" s="1"/>
      <c r="L315"/>
      <c r="P315" s="1"/>
      <c r="Q315"/>
      <c r="T315" s="1"/>
      <c r="U315"/>
    </row>
    <row r="316" spans="10:21">
      <c r="J316"/>
      <c r="K316" s="1"/>
      <c r="L316"/>
      <c r="P316" s="1"/>
      <c r="Q316"/>
      <c r="T316" s="1"/>
      <c r="U316"/>
    </row>
    <row r="317" spans="10:21">
      <c r="J317"/>
      <c r="K317" s="1"/>
      <c r="L317"/>
      <c r="P317" s="1"/>
      <c r="Q317"/>
      <c r="T317" s="1"/>
      <c r="U317"/>
    </row>
    <row r="318" spans="10:21">
      <c r="J318"/>
      <c r="K318" s="1"/>
      <c r="L318"/>
      <c r="P318" s="1"/>
      <c r="Q318"/>
      <c r="T318" s="1"/>
      <c r="U318"/>
    </row>
    <row r="319" spans="10:21">
      <c r="J319"/>
      <c r="K319" s="1"/>
      <c r="L319"/>
      <c r="P319" s="1"/>
      <c r="Q319"/>
      <c r="T319" s="1"/>
      <c r="U319"/>
    </row>
    <row r="320" spans="10:21">
      <c r="J320"/>
      <c r="K320" s="1"/>
      <c r="L320"/>
      <c r="P320" s="1"/>
      <c r="Q320"/>
      <c r="T320" s="1"/>
      <c r="U320"/>
    </row>
    <row r="321" spans="10:21">
      <c r="J321"/>
      <c r="K321" s="1"/>
      <c r="L321"/>
      <c r="P321" s="1"/>
      <c r="Q321"/>
      <c r="T321" s="1"/>
      <c r="U321"/>
    </row>
    <row r="322" spans="10:21">
      <c r="J322"/>
      <c r="K322" s="1"/>
      <c r="L322"/>
      <c r="P322" s="1"/>
      <c r="Q322"/>
      <c r="T322" s="1"/>
      <c r="U322"/>
    </row>
    <row r="323" spans="10:21">
      <c r="J323"/>
      <c r="K323" s="1"/>
      <c r="L323"/>
      <c r="P323" s="1"/>
      <c r="Q323"/>
      <c r="T323" s="1"/>
      <c r="U323"/>
    </row>
    <row r="324" spans="10:21">
      <c r="J324"/>
      <c r="K324" s="1"/>
      <c r="L324"/>
      <c r="P324" s="1"/>
      <c r="Q324"/>
      <c r="T324" s="1"/>
      <c r="U324"/>
    </row>
    <row r="325" spans="10:21">
      <c r="J325"/>
      <c r="K325" s="1"/>
      <c r="L325"/>
      <c r="P325" s="1"/>
      <c r="Q325"/>
      <c r="T325" s="1"/>
      <c r="U325"/>
    </row>
    <row r="326" spans="10:21">
      <c r="J326"/>
      <c r="K326" s="1"/>
      <c r="L326"/>
      <c r="P326" s="1"/>
      <c r="Q326"/>
      <c r="T326" s="1"/>
      <c r="U326"/>
    </row>
    <row r="327" spans="10:21">
      <c r="J327"/>
      <c r="K327" s="1"/>
      <c r="L327"/>
      <c r="P327" s="1"/>
      <c r="Q327"/>
      <c r="T327" s="1"/>
      <c r="U327"/>
    </row>
    <row r="328" spans="10:21">
      <c r="J328"/>
      <c r="K328" s="1"/>
      <c r="L328"/>
      <c r="P328" s="1"/>
      <c r="Q328"/>
      <c r="T328" s="1"/>
      <c r="U328"/>
    </row>
    <row r="329" spans="10:21">
      <c r="J329"/>
      <c r="K329" s="1"/>
      <c r="L329"/>
      <c r="P329" s="1"/>
      <c r="Q329"/>
      <c r="T329" s="1"/>
      <c r="U329"/>
    </row>
    <row r="330" spans="10:21">
      <c r="J330"/>
      <c r="K330" s="1"/>
      <c r="L330"/>
      <c r="P330" s="1"/>
      <c r="Q330"/>
      <c r="T330" s="1"/>
      <c r="U330"/>
    </row>
    <row r="331" spans="10:21">
      <c r="J331"/>
      <c r="K331" s="1"/>
      <c r="L331"/>
      <c r="P331" s="1"/>
      <c r="Q331"/>
      <c r="T331" s="1"/>
      <c r="U331"/>
    </row>
    <row r="332" spans="10:21">
      <c r="J332"/>
      <c r="K332" s="1"/>
      <c r="L332"/>
      <c r="P332" s="1"/>
      <c r="Q332"/>
      <c r="T332" s="1"/>
      <c r="U332"/>
    </row>
    <row r="333" spans="10:21">
      <c r="J333"/>
      <c r="K333" s="1"/>
      <c r="L333"/>
      <c r="P333" s="1"/>
      <c r="Q333"/>
      <c r="T333" s="1"/>
      <c r="U333"/>
    </row>
    <row r="334" spans="10:21">
      <c r="J334"/>
      <c r="K334" s="1"/>
      <c r="L334"/>
      <c r="P334" s="1"/>
      <c r="Q334"/>
      <c r="T334" s="1"/>
      <c r="U334"/>
    </row>
    <row r="335" spans="10:21">
      <c r="J335"/>
      <c r="K335" s="1"/>
      <c r="L335"/>
      <c r="P335" s="1"/>
      <c r="Q335"/>
      <c r="T335" s="1"/>
      <c r="U335"/>
    </row>
    <row r="336" spans="10:21">
      <c r="J336"/>
      <c r="K336" s="1"/>
      <c r="L336"/>
      <c r="P336" s="1"/>
      <c r="Q336"/>
      <c r="T336" s="1"/>
      <c r="U336"/>
    </row>
    <row r="337" spans="10:21">
      <c r="J337"/>
      <c r="K337" s="1"/>
      <c r="L337"/>
      <c r="P337" s="1"/>
      <c r="Q337"/>
      <c r="T337" s="1"/>
      <c r="U337"/>
    </row>
    <row r="338" spans="10:21">
      <c r="J338"/>
      <c r="K338" s="1"/>
      <c r="L338"/>
      <c r="P338" s="1"/>
      <c r="Q338"/>
      <c r="T338" s="1"/>
      <c r="U338"/>
    </row>
    <row r="339" spans="10:21">
      <c r="J339"/>
      <c r="K339" s="1"/>
      <c r="L339"/>
      <c r="P339" s="1"/>
      <c r="Q339"/>
      <c r="T339" s="1"/>
      <c r="U339"/>
    </row>
    <row r="340" spans="10:21">
      <c r="J340"/>
      <c r="K340" s="1"/>
      <c r="L340"/>
      <c r="P340" s="1"/>
      <c r="Q340"/>
      <c r="T340" s="1"/>
      <c r="U340"/>
    </row>
    <row r="341" spans="10:21">
      <c r="J341"/>
      <c r="K341" s="1"/>
      <c r="L341"/>
      <c r="P341" s="1"/>
      <c r="Q341"/>
      <c r="T341" s="1"/>
      <c r="U341"/>
    </row>
    <row r="342" spans="10:21">
      <c r="J342"/>
      <c r="K342" s="1"/>
      <c r="L342"/>
      <c r="P342" s="1"/>
      <c r="Q342"/>
      <c r="T342" s="1"/>
      <c r="U342"/>
    </row>
    <row r="343" spans="10:21">
      <c r="J343"/>
      <c r="K343" s="1"/>
      <c r="L343"/>
      <c r="P343" s="1"/>
      <c r="Q343"/>
      <c r="T343" s="1"/>
      <c r="U343"/>
    </row>
    <row r="344" spans="10:21">
      <c r="J344"/>
      <c r="K344" s="1"/>
      <c r="L344"/>
      <c r="P344" s="1"/>
      <c r="Q344"/>
      <c r="T344" s="1"/>
      <c r="U344"/>
    </row>
    <row r="345" spans="10:21">
      <c r="J345"/>
      <c r="K345" s="1"/>
      <c r="L345"/>
      <c r="P345" s="1"/>
      <c r="Q345"/>
      <c r="T345" s="1"/>
      <c r="U345"/>
    </row>
    <row r="346" spans="10:21">
      <c r="J346"/>
      <c r="K346" s="1"/>
      <c r="L346"/>
      <c r="P346" s="1"/>
      <c r="Q346"/>
      <c r="T346" s="1"/>
      <c r="U346"/>
    </row>
    <row r="347" spans="10:21">
      <c r="J347"/>
      <c r="K347" s="1"/>
      <c r="L347"/>
      <c r="P347" s="1"/>
      <c r="Q347"/>
      <c r="T347" s="1"/>
      <c r="U347"/>
    </row>
    <row r="348" spans="10:21">
      <c r="J348"/>
      <c r="K348" s="1"/>
      <c r="L348"/>
      <c r="P348" s="1"/>
      <c r="Q348"/>
      <c r="T348" s="1"/>
      <c r="U348"/>
    </row>
    <row r="349" spans="10:21">
      <c r="J349"/>
      <c r="K349" s="1"/>
      <c r="L349"/>
      <c r="P349" s="1"/>
      <c r="Q349"/>
      <c r="T349" s="1"/>
      <c r="U349"/>
    </row>
    <row r="350" spans="10:21">
      <c r="J350"/>
      <c r="K350" s="1"/>
      <c r="L350"/>
      <c r="P350" s="1"/>
      <c r="Q350"/>
      <c r="T350" s="1"/>
      <c r="U350"/>
    </row>
    <row r="351" spans="10:21">
      <c r="J351"/>
      <c r="K351" s="1"/>
      <c r="L351"/>
      <c r="P351" s="1"/>
      <c r="Q351"/>
      <c r="T351" s="1"/>
      <c r="U351"/>
    </row>
    <row r="352" spans="10:21">
      <c r="J352"/>
      <c r="K352" s="1"/>
      <c r="L352"/>
      <c r="P352" s="1"/>
      <c r="Q352"/>
      <c r="T352" s="1"/>
      <c r="U352"/>
    </row>
    <row r="353" spans="10:21">
      <c r="J353"/>
      <c r="K353" s="1"/>
      <c r="L353"/>
      <c r="P353" s="1"/>
      <c r="Q353"/>
      <c r="T353" s="1"/>
      <c r="U353"/>
    </row>
    <row r="354" spans="10:21">
      <c r="J354"/>
      <c r="K354" s="1"/>
      <c r="L354"/>
      <c r="P354" s="1"/>
      <c r="Q354"/>
      <c r="T354" s="1"/>
      <c r="U354"/>
    </row>
    <row r="355" spans="10:21">
      <c r="J355"/>
      <c r="K355" s="1"/>
      <c r="L355"/>
      <c r="P355" s="1"/>
      <c r="Q355"/>
      <c r="T355" s="1"/>
      <c r="U355"/>
    </row>
    <row r="356" spans="10:21">
      <c r="J356"/>
      <c r="K356" s="1"/>
      <c r="L356"/>
      <c r="P356" s="1"/>
      <c r="Q356"/>
      <c r="T356" s="1"/>
      <c r="U356"/>
    </row>
    <row r="357" spans="10:21">
      <c r="J357"/>
      <c r="K357" s="1"/>
      <c r="L357"/>
      <c r="P357" s="1"/>
      <c r="Q357"/>
      <c r="T357" s="1"/>
      <c r="U357"/>
    </row>
    <row r="358" spans="10:21">
      <c r="J358"/>
      <c r="K358" s="1"/>
      <c r="L358"/>
      <c r="P358" s="1"/>
      <c r="Q358"/>
      <c r="T358" s="1"/>
      <c r="U358"/>
    </row>
    <row r="359" spans="10:21">
      <c r="J359"/>
      <c r="K359" s="1"/>
      <c r="L359"/>
      <c r="P359" s="1"/>
      <c r="Q359"/>
      <c r="T359" s="1"/>
      <c r="U359"/>
    </row>
    <row r="360" spans="10:21">
      <c r="J360"/>
      <c r="K360" s="1"/>
      <c r="L360"/>
      <c r="P360" s="1"/>
      <c r="Q360"/>
      <c r="T360" s="1"/>
      <c r="U360"/>
    </row>
    <row r="361" spans="10:21">
      <c r="J361"/>
      <c r="K361" s="1"/>
      <c r="L361"/>
      <c r="P361" s="1"/>
      <c r="Q361"/>
      <c r="T361" s="1"/>
      <c r="U361"/>
    </row>
    <row r="362" spans="10:21">
      <c r="J362"/>
      <c r="K362" s="1"/>
      <c r="L362"/>
      <c r="P362" s="1"/>
      <c r="Q362"/>
      <c r="T362" s="1"/>
      <c r="U362"/>
    </row>
    <row r="363" spans="10:21">
      <c r="J363"/>
      <c r="K363" s="1"/>
      <c r="L363"/>
      <c r="P363" s="1"/>
      <c r="Q363"/>
      <c r="T363" s="1"/>
      <c r="U363"/>
    </row>
    <row r="364" spans="10:21">
      <c r="J364"/>
      <c r="K364" s="1"/>
      <c r="L364"/>
      <c r="P364" s="1"/>
      <c r="Q364"/>
      <c r="T364" s="1"/>
      <c r="U364"/>
    </row>
    <row r="365" spans="10:21">
      <c r="J365"/>
      <c r="K365" s="1"/>
      <c r="L365"/>
      <c r="P365" s="1"/>
      <c r="Q365"/>
      <c r="T365" s="1"/>
      <c r="U365"/>
    </row>
    <row r="366" spans="10:21">
      <c r="J366"/>
      <c r="K366" s="1"/>
      <c r="L366"/>
      <c r="P366" s="1"/>
      <c r="Q366"/>
      <c r="T366" s="1"/>
      <c r="U366"/>
    </row>
    <row r="367" spans="10:21">
      <c r="J367"/>
      <c r="K367" s="1"/>
      <c r="L367"/>
      <c r="P367" s="1"/>
      <c r="Q367"/>
      <c r="T367" s="1"/>
      <c r="U367"/>
    </row>
    <row r="368" spans="10:21">
      <c r="J368"/>
      <c r="K368" s="1"/>
      <c r="L368"/>
      <c r="P368" s="1"/>
      <c r="Q368"/>
      <c r="T368" s="1"/>
      <c r="U368"/>
    </row>
    <row r="369" spans="10:21">
      <c r="J369"/>
      <c r="K369" s="1"/>
      <c r="L369"/>
      <c r="P369" s="1"/>
      <c r="Q369"/>
      <c r="T369" s="1"/>
      <c r="U369"/>
    </row>
    <row r="370" spans="10:21">
      <c r="J370"/>
      <c r="K370" s="1"/>
      <c r="L370"/>
      <c r="P370" s="1"/>
      <c r="Q370"/>
      <c r="T370" s="1"/>
      <c r="U370"/>
    </row>
    <row r="371" spans="10:21">
      <c r="J371"/>
      <c r="K371" s="1"/>
      <c r="L371"/>
      <c r="P371" s="1"/>
      <c r="Q371"/>
      <c r="T371" s="1"/>
      <c r="U371"/>
    </row>
    <row r="372" spans="10:21">
      <c r="J372"/>
      <c r="K372" s="1"/>
      <c r="L372"/>
      <c r="P372" s="1"/>
      <c r="Q372"/>
      <c r="T372" s="1"/>
      <c r="U372"/>
    </row>
    <row r="373" spans="10:21">
      <c r="J373"/>
      <c r="K373" s="1"/>
      <c r="L373"/>
      <c r="P373" s="1"/>
      <c r="Q373"/>
      <c r="T373" s="1"/>
      <c r="U373"/>
    </row>
    <row r="374" spans="10:21">
      <c r="J374"/>
      <c r="K374" s="1"/>
      <c r="L374"/>
      <c r="P374" s="1"/>
      <c r="Q374"/>
      <c r="T374" s="1"/>
      <c r="U374"/>
    </row>
    <row r="375" spans="10:21">
      <c r="J375"/>
      <c r="K375" s="1"/>
      <c r="L375"/>
      <c r="P375" s="1"/>
      <c r="Q375"/>
      <c r="T375" s="1"/>
      <c r="U375"/>
    </row>
    <row r="376" spans="10:21">
      <c r="J376"/>
      <c r="K376" s="1"/>
      <c r="L376"/>
      <c r="P376" s="1"/>
      <c r="Q376"/>
      <c r="T376" s="1"/>
      <c r="U376"/>
    </row>
    <row r="377" spans="10:21">
      <c r="J377"/>
      <c r="K377" s="1"/>
      <c r="L377"/>
      <c r="P377" s="1"/>
      <c r="Q377"/>
      <c r="T377" s="1"/>
      <c r="U377"/>
    </row>
    <row r="378" spans="10:21">
      <c r="J378"/>
      <c r="K378" s="1"/>
      <c r="L378"/>
      <c r="P378" s="1"/>
      <c r="Q378"/>
      <c r="T378" s="1"/>
      <c r="U378"/>
    </row>
    <row r="379" spans="10:21">
      <c r="J379"/>
      <c r="K379" s="1"/>
      <c r="L379"/>
      <c r="P379" s="1"/>
      <c r="Q379"/>
      <c r="T379" s="1"/>
      <c r="U379"/>
    </row>
    <row r="380" spans="10:21">
      <c r="J380"/>
      <c r="K380" s="1"/>
      <c r="L380"/>
      <c r="P380" s="1"/>
      <c r="Q380"/>
      <c r="T380" s="1"/>
      <c r="U380"/>
    </row>
    <row r="381" spans="10:21">
      <c r="J381"/>
      <c r="K381" s="1"/>
      <c r="L381"/>
      <c r="P381" s="1"/>
      <c r="Q381"/>
      <c r="T381" s="1"/>
      <c r="U381"/>
    </row>
    <row r="382" spans="10:21">
      <c r="J382"/>
      <c r="K382" s="1"/>
      <c r="L382"/>
      <c r="P382" s="1"/>
      <c r="Q382"/>
      <c r="T382" s="1"/>
      <c r="U382"/>
    </row>
    <row r="383" spans="10:21">
      <c r="J383"/>
      <c r="K383" s="1"/>
      <c r="L383"/>
      <c r="P383" s="1"/>
      <c r="Q383"/>
      <c r="T383" s="1"/>
      <c r="U383"/>
    </row>
    <row r="384" spans="10:21">
      <c r="J384"/>
      <c r="K384" s="1"/>
      <c r="L384"/>
      <c r="P384" s="1"/>
      <c r="Q384"/>
      <c r="T384" s="1"/>
      <c r="U384"/>
    </row>
    <row r="385" spans="10:21">
      <c r="J385"/>
      <c r="K385" s="1"/>
      <c r="L385"/>
      <c r="P385" s="1"/>
      <c r="Q385"/>
      <c r="T385" s="1"/>
      <c r="U385"/>
    </row>
    <row r="386" spans="10:21">
      <c r="J386"/>
      <c r="K386" s="1"/>
      <c r="L386"/>
      <c r="P386" s="1"/>
      <c r="Q386"/>
      <c r="T386" s="1"/>
      <c r="U386"/>
    </row>
    <row r="387" spans="10:21">
      <c r="J387"/>
      <c r="K387" s="1"/>
      <c r="L387"/>
      <c r="P387" s="1"/>
      <c r="Q387"/>
      <c r="T387" s="1"/>
      <c r="U387"/>
    </row>
    <row r="388" spans="10:21">
      <c r="J388"/>
      <c r="K388" s="1"/>
      <c r="L388"/>
      <c r="P388" s="1"/>
      <c r="Q388"/>
      <c r="T388" s="1"/>
      <c r="U388"/>
    </row>
    <row r="389" spans="10:21">
      <c r="J389"/>
      <c r="K389" s="1"/>
      <c r="L389"/>
      <c r="P389" s="1"/>
      <c r="Q389"/>
      <c r="T389" s="1"/>
      <c r="U389"/>
    </row>
    <row r="390" spans="10:21">
      <c r="J390"/>
      <c r="K390" s="1"/>
      <c r="L390"/>
      <c r="P390" s="1"/>
      <c r="Q390"/>
      <c r="T390" s="1"/>
      <c r="U390"/>
    </row>
    <row r="391" spans="10:21">
      <c r="J391"/>
      <c r="K391" s="1"/>
      <c r="L391"/>
      <c r="P391" s="1"/>
      <c r="Q391"/>
      <c r="T391" s="1"/>
      <c r="U391"/>
    </row>
    <row r="392" spans="10:21">
      <c r="J392"/>
      <c r="K392" s="1"/>
      <c r="L392"/>
      <c r="P392" s="1"/>
      <c r="Q392"/>
      <c r="T392" s="1"/>
      <c r="U392"/>
    </row>
    <row r="393" spans="10:21">
      <c r="J393"/>
      <c r="K393" s="1"/>
      <c r="L393"/>
      <c r="P393" s="1"/>
      <c r="Q393"/>
      <c r="T393" s="1"/>
      <c r="U393"/>
    </row>
    <row r="394" spans="10:21">
      <c r="J394"/>
      <c r="K394" s="1"/>
      <c r="L394"/>
      <c r="P394" s="1"/>
      <c r="Q394"/>
      <c r="T394" s="1"/>
      <c r="U394"/>
    </row>
    <row r="395" spans="10:21">
      <c r="J395"/>
      <c r="K395" s="1"/>
      <c r="L395"/>
      <c r="P395" s="1"/>
      <c r="Q395"/>
      <c r="T395" s="1"/>
      <c r="U395"/>
    </row>
    <row r="396" spans="10:21">
      <c r="J396"/>
      <c r="K396" s="1"/>
      <c r="L396"/>
      <c r="P396" s="1"/>
      <c r="Q396"/>
      <c r="T396" s="1"/>
      <c r="U396"/>
    </row>
    <row r="397" spans="10:21">
      <c r="J397"/>
      <c r="K397" s="1"/>
      <c r="L397"/>
      <c r="P397" s="1"/>
      <c r="Q397"/>
      <c r="T397" s="1"/>
      <c r="U397"/>
    </row>
    <row r="398" spans="10:21">
      <c r="J398"/>
      <c r="K398" s="1"/>
      <c r="L398"/>
      <c r="P398" s="1"/>
      <c r="Q398"/>
      <c r="T398" s="1"/>
      <c r="U398"/>
    </row>
    <row r="399" spans="10:21">
      <c r="J399"/>
      <c r="K399" s="1"/>
      <c r="L399"/>
      <c r="P399" s="1"/>
      <c r="Q399"/>
      <c r="T399" s="1"/>
      <c r="U399"/>
    </row>
    <row r="400" spans="10:21">
      <c r="J400"/>
      <c r="K400" s="1"/>
      <c r="L400"/>
      <c r="P400" s="1"/>
      <c r="Q400"/>
      <c r="T400" s="1"/>
      <c r="U400"/>
    </row>
    <row r="401" spans="10:21">
      <c r="J401"/>
      <c r="K401" s="1"/>
      <c r="L401"/>
      <c r="P401" s="1"/>
      <c r="Q401"/>
      <c r="T401" s="1"/>
      <c r="U401"/>
    </row>
    <row r="402" spans="10:21">
      <c r="J402"/>
      <c r="K402" s="1"/>
      <c r="L402"/>
      <c r="P402" s="1"/>
      <c r="Q402"/>
      <c r="T402" s="1"/>
      <c r="U402"/>
    </row>
    <row r="403" spans="10:21">
      <c r="J403"/>
      <c r="K403" s="1"/>
      <c r="L403"/>
      <c r="P403" s="1"/>
      <c r="Q403"/>
      <c r="T403" s="1"/>
      <c r="U403"/>
    </row>
    <row r="404" spans="10:21">
      <c r="J404"/>
      <c r="K404" s="1"/>
      <c r="L404"/>
      <c r="P404" s="1"/>
      <c r="Q404"/>
      <c r="T404" s="1"/>
      <c r="U404"/>
    </row>
    <row r="405" spans="10:21">
      <c r="J405"/>
      <c r="K405" s="1"/>
      <c r="L405"/>
      <c r="P405" s="1"/>
      <c r="Q405"/>
      <c r="T405" s="1"/>
      <c r="U405"/>
    </row>
    <row r="406" spans="10:21">
      <c r="J406"/>
      <c r="K406" s="1"/>
      <c r="L406"/>
      <c r="P406" s="1"/>
      <c r="Q406"/>
      <c r="T406" s="1"/>
      <c r="U406"/>
    </row>
    <row r="407" spans="10:21">
      <c r="J407"/>
      <c r="K407" s="1"/>
      <c r="L407"/>
      <c r="P407" s="1"/>
      <c r="Q407"/>
      <c r="T407" s="1"/>
      <c r="U407"/>
    </row>
    <row r="408" spans="10:21">
      <c r="J408"/>
      <c r="K408" s="1"/>
      <c r="L408"/>
      <c r="P408" s="1"/>
      <c r="Q408"/>
      <c r="T408" s="1"/>
      <c r="U408"/>
    </row>
    <row r="409" spans="10:21">
      <c r="J409"/>
      <c r="K409" s="1"/>
      <c r="L409"/>
      <c r="P409" s="1"/>
      <c r="Q409"/>
      <c r="T409" s="1"/>
      <c r="U409"/>
    </row>
    <row r="410" spans="10:21">
      <c r="J410"/>
      <c r="K410" s="1"/>
      <c r="L410"/>
      <c r="P410" s="1"/>
      <c r="Q410"/>
      <c r="T410" s="1"/>
      <c r="U410"/>
    </row>
    <row r="411" spans="10:21">
      <c r="J411"/>
      <c r="K411" s="1"/>
      <c r="L411"/>
      <c r="P411" s="1"/>
      <c r="Q411"/>
      <c r="T411" s="1"/>
      <c r="U411"/>
    </row>
    <row r="412" spans="10:21">
      <c r="J412"/>
      <c r="K412" s="1"/>
      <c r="L412"/>
      <c r="P412" s="1"/>
      <c r="Q412"/>
      <c r="T412" s="1"/>
      <c r="U412"/>
    </row>
    <row r="413" spans="10:21">
      <c r="J413"/>
      <c r="K413" s="1"/>
      <c r="L413"/>
      <c r="P413" s="1"/>
      <c r="Q413"/>
      <c r="T413" s="1"/>
      <c r="U413"/>
    </row>
    <row r="414" spans="10:21">
      <c r="J414"/>
      <c r="K414" s="1"/>
      <c r="L414"/>
      <c r="P414" s="1"/>
      <c r="Q414"/>
      <c r="T414" s="1"/>
      <c r="U414"/>
    </row>
    <row r="415" spans="10:21">
      <c r="J415"/>
      <c r="K415" s="1"/>
      <c r="L415"/>
      <c r="P415" s="1"/>
      <c r="Q415"/>
      <c r="T415" s="1"/>
      <c r="U415"/>
    </row>
    <row r="416" spans="10:21">
      <c r="J416"/>
      <c r="K416" s="1"/>
      <c r="L416"/>
      <c r="P416" s="1"/>
      <c r="Q416"/>
      <c r="T416" s="1"/>
      <c r="U416"/>
    </row>
    <row r="417" spans="10:21">
      <c r="J417"/>
      <c r="K417" s="1"/>
      <c r="L417"/>
      <c r="P417" s="1"/>
      <c r="Q417"/>
      <c r="T417" s="1"/>
      <c r="U417"/>
    </row>
    <row r="418" spans="10:21">
      <c r="J418"/>
      <c r="K418" s="1"/>
      <c r="L418"/>
      <c r="P418" s="1"/>
      <c r="Q418"/>
      <c r="T418" s="1"/>
      <c r="U418"/>
    </row>
    <row r="419" spans="10:21">
      <c r="J419"/>
      <c r="K419" s="1"/>
      <c r="L419"/>
      <c r="P419" s="1"/>
      <c r="Q419"/>
      <c r="T419" s="1"/>
      <c r="U419"/>
    </row>
    <row r="420" spans="10:21">
      <c r="J420"/>
      <c r="K420" s="1"/>
      <c r="L420"/>
      <c r="P420" s="1"/>
      <c r="Q420"/>
      <c r="T420" s="1"/>
      <c r="U420"/>
    </row>
    <row r="421" spans="10:21">
      <c r="J421"/>
      <c r="K421" s="1"/>
      <c r="L421"/>
      <c r="P421" s="1"/>
      <c r="Q421"/>
      <c r="T421" s="1"/>
      <c r="U421"/>
    </row>
    <row r="422" spans="10:21">
      <c r="J422"/>
      <c r="K422" s="1"/>
      <c r="L422"/>
      <c r="P422" s="1"/>
      <c r="Q422"/>
      <c r="T422" s="1"/>
      <c r="U422"/>
    </row>
    <row r="423" spans="10:21">
      <c r="J423"/>
      <c r="K423" s="1"/>
      <c r="L423"/>
      <c r="P423" s="1"/>
      <c r="Q423"/>
      <c r="T423" s="1"/>
      <c r="U423"/>
    </row>
    <row r="424" spans="10:21">
      <c r="J424"/>
      <c r="K424" s="1"/>
      <c r="L424"/>
      <c r="P424" s="1"/>
      <c r="Q424"/>
      <c r="T424" s="1"/>
      <c r="U424"/>
    </row>
    <row r="425" spans="10:21">
      <c r="J425"/>
      <c r="K425" s="1"/>
      <c r="L425"/>
      <c r="P425" s="1"/>
      <c r="Q425"/>
      <c r="T425" s="1"/>
      <c r="U425"/>
    </row>
    <row r="426" spans="10:21">
      <c r="J426"/>
      <c r="K426" s="1"/>
      <c r="L426"/>
      <c r="P426" s="1"/>
      <c r="Q426"/>
      <c r="T426" s="1"/>
      <c r="U426"/>
    </row>
    <row r="427" spans="10:21">
      <c r="J427"/>
      <c r="K427" s="1"/>
      <c r="L427"/>
      <c r="P427" s="1"/>
      <c r="Q427"/>
      <c r="T427" s="1"/>
      <c r="U427"/>
    </row>
    <row r="428" spans="10:21">
      <c r="J428"/>
      <c r="K428" s="1"/>
      <c r="L428"/>
      <c r="P428" s="1"/>
      <c r="Q428"/>
      <c r="T428" s="1"/>
      <c r="U428"/>
    </row>
    <row r="429" spans="10:21">
      <c r="J429"/>
      <c r="K429" s="1"/>
      <c r="L429"/>
      <c r="P429" s="1"/>
      <c r="Q429"/>
      <c r="T429" s="1"/>
      <c r="U429"/>
    </row>
    <row r="430" spans="10:21">
      <c r="J430"/>
      <c r="K430" s="1"/>
      <c r="L430"/>
      <c r="P430" s="1"/>
      <c r="Q430"/>
      <c r="T430" s="1"/>
      <c r="U430"/>
    </row>
    <row r="431" spans="10:21">
      <c r="J431"/>
      <c r="K431" s="1"/>
      <c r="L431"/>
      <c r="P431" s="1"/>
      <c r="Q431"/>
      <c r="T431" s="1"/>
      <c r="U431"/>
    </row>
    <row r="432" spans="10:21">
      <c r="J432"/>
      <c r="K432" s="1"/>
      <c r="L432"/>
      <c r="P432" s="1"/>
      <c r="Q432"/>
      <c r="T432" s="1"/>
      <c r="U432"/>
    </row>
    <row r="433" spans="10:21">
      <c r="J433"/>
      <c r="K433" s="1"/>
      <c r="L433"/>
      <c r="P433" s="1"/>
      <c r="Q433"/>
      <c r="T433" s="1"/>
      <c r="U433"/>
    </row>
    <row r="434" spans="10:21">
      <c r="J434"/>
      <c r="K434" s="1"/>
      <c r="L434"/>
      <c r="P434" s="1"/>
      <c r="Q434"/>
      <c r="T434" s="1"/>
      <c r="U434"/>
    </row>
    <row r="435" spans="10:21">
      <c r="J435"/>
      <c r="K435" s="1"/>
      <c r="L435"/>
      <c r="P435" s="1"/>
      <c r="Q435"/>
      <c r="T435" s="1"/>
      <c r="U435"/>
    </row>
    <row r="436" spans="10:21">
      <c r="J436"/>
      <c r="K436" s="1"/>
      <c r="L436"/>
      <c r="P436" s="1"/>
      <c r="Q436"/>
      <c r="T436" s="1"/>
      <c r="U436"/>
    </row>
    <row r="437" spans="10:21">
      <c r="J437"/>
      <c r="K437" s="1"/>
      <c r="L437"/>
      <c r="P437" s="1"/>
      <c r="Q437"/>
      <c r="T437" s="1"/>
      <c r="U437"/>
    </row>
    <row r="438" spans="10:21">
      <c r="J438"/>
      <c r="K438" s="1"/>
      <c r="L438"/>
      <c r="P438" s="1"/>
      <c r="Q438"/>
      <c r="T438" s="1"/>
      <c r="U438"/>
    </row>
    <row r="439" spans="10:21">
      <c r="J439"/>
      <c r="K439" s="1"/>
      <c r="L439"/>
      <c r="P439" s="1"/>
      <c r="Q439"/>
      <c r="T439" s="1"/>
      <c r="U439"/>
    </row>
    <row r="440" spans="10:21">
      <c r="J440"/>
      <c r="K440" s="1"/>
      <c r="L440"/>
      <c r="P440" s="1"/>
      <c r="Q440"/>
      <c r="T440" s="1"/>
      <c r="U440"/>
    </row>
    <row r="441" spans="10:21">
      <c r="J441"/>
      <c r="K441" s="1"/>
      <c r="L441"/>
      <c r="P441" s="1"/>
      <c r="Q441"/>
      <c r="T441" s="1"/>
      <c r="U441"/>
    </row>
    <row r="442" spans="10:21">
      <c r="J442"/>
      <c r="K442" s="1"/>
      <c r="L442"/>
      <c r="P442" s="1"/>
      <c r="Q442"/>
      <c r="T442" s="1"/>
      <c r="U442"/>
    </row>
    <row r="443" spans="10:21">
      <c r="J443"/>
      <c r="K443" s="1"/>
      <c r="L443"/>
      <c r="P443" s="1"/>
      <c r="Q443"/>
      <c r="T443" s="1"/>
      <c r="U443"/>
    </row>
    <row r="444" spans="10:21">
      <c r="J444"/>
      <c r="K444" s="1"/>
      <c r="L444"/>
      <c r="P444" s="1"/>
      <c r="Q444"/>
      <c r="T444" s="1"/>
      <c r="U444"/>
    </row>
    <row r="445" spans="10:21">
      <c r="J445"/>
      <c r="K445" s="1"/>
      <c r="L445"/>
      <c r="P445" s="1"/>
      <c r="Q445"/>
      <c r="T445" s="1"/>
      <c r="U445"/>
    </row>
    <row r="446" spans="10:21">
      <c r="J446"/>
      <c r="K446" s="1"/>
      <c r="L446"/>
      <c r="P446" s="1"/>
      <c r="Q446"/>
      <c r="T446" s="1"/>
      <c r="U446"/>
    </row>
    <row r="447" spans="10:21">
      <c r="J447"/>
      <c r="K447" s="1"/>
      <c r="L447"/>
      <c r="P447" s="1"/>
      <c r="Q447"/>
      <c r="T447" s="1"/>
      <c r="U447"/>
    </row>
    <row r="448" spans="10:21">
      <c r="J448"/>
      <c r="K448" s="1"/>
      <c r="L448"/>
      <c r="P448" s="1"/>
      <c r="Q448"/>
      <c r="T448" s="1"/>
      <c r="U448"/>
    </row>
    <row r="449" spans="10:21">
      <c r="J449"/>
      <c r="K449" s="1"/>
      <c r="L449"/>
      <c r="P449" s="1"/>
      <c r="Q449"/>
      <c r="T449" s="1"/>
      <c r="U449"/>
    </row>
    <row r="450" spans="10:21">
      <c r="J450"/>
      <c r="K450" s="1"/>
      <c r="L450"/>
      <c r="P450" s="1"/>
      <c r="Q450"/>
      <c r="T450" s="1"/>
      <c r="U450"/>
    </row>
    <row r="451" spans="10:21">
      <c r="J451"/>
      <c r="K451" s="1"/>
      <c r="L451"/>
      <c r="P451" s="1"/>
      <c r="Q451"/>
      <c r="T451" s="1"/>
      <c r="U451"/>
    </row>
    <row r="452" spans="10:21">
      <c r="J452"/>
      <c r="K452" s="1"/>
      <c r="L452"/>
      <c r="P452" s="1"/>
      <c r="Q452"/>
      <c r="T452" s="1"/>
      <c r="U452"/>
    </row>
    <row r="453" spans="10:21">
      <c r="J453"/>
      <c r="K453" s="1"/>
      <c r="L453"/>
      <c r="P453" s="1"/>
      <c r="Q453"/>
      <c r="T453" s="1"/>
      <c r="U453"/>
    </row>
    <row r="454" spans="10:21">
      <c r="J454"/>
      <c r="K454" s="1"/>
      <c r="L454"/>
      <c r="P454" s="1"/>
      <c r="Q454"/>
      <c r="T454" s="1"/>
      <c r="U454"/>
    </row>
    <row r="455" spans="10:21">
      <c r="J455"/>
      <c r="K455" s="1"/>
      <c r="L455"/>
      <c r="P455" s="1"/>
      <c r="Q455"/>
      <c r="T455" s="1"/>
      <c r="U455"/>
    </row>
    <row r="456" spans="10:21">
      <c r="J456"/>
      <c r="K456" s="1"/>
      <c r="L456"/>
      <c r="P456" s="1"/>
      <c r="Q456"/>
      <c r="T456" s="1"/>
      <c r="U456"/>
    </row>
    <row r="457" spans="10:21">
      <c r="J457"/>
      <c r="K457" s="1"/>
      <c r="L457"/>
      <c r="P457" s="1"/>
      <c r="Q457"/>
      <c r="T457" s="1"/>
      <c r="U457"/>
    </row>
    <row r="458" spans="10:21">
      <c r="J458"/>
      <c r="K458" s="1"/>
      <c r="L458"/>
      <c r="P458" s="1"/>
      <c r="Q458"/>
      <c r="T458" s="1"/>
      <c r="U458"/>
    </row>
    <row r="459" spans="10:21">
      <c r="J459"/>
      <c r="K459" s="1"/>
      <c r="L459"/>
      <c r="P459" s="1"/>
      <c r="Q459"/>
      <c r="T459" s="1"/>
      <c r="U459"/>
    </row>
    <row r="460" spans="10:21">
      <c r="J460"/>
      <c r="K460" s="1"/>
      <c r="L460"/>
      <c r="P460" s="1"/>
      <c r="Q460"/>
      <c r="T460" s="1"/>
      <c r="U460"/>
    </row>
    <row r="461" spans="10:21">
      <c r="J461"/>
      <c r="K461" s="1"/>
      <c r="L461"/>
      <c r="P461" s="1"/>
      <c r="Q461"/>
      <c r="T461" s="1"/>
      <c r="U461"/>
    </row>
    <row r="462" spans="10:21">
      <c r="J462"/>
      <c r="K462" s="1"/>
      <c r="L462"/>
      <c r="P462" s="1"/>
      <c r="Q462"/>
      <c r="T462" s="1"/>
      <c r="U462"/>
    </row>
    <row r="463" spans="10:21">
      <c r="J463"/>
      <c r="K463" s="1"/>
      <c r="L463"/>
      <c r="P463" s="1"/>
      <c r="Q463"/>
      <c r="T463" s="1"/>
      <c r="U463"/>
    </row>
    <row r="464" spans="10:21">
      <c r="J464"/>
      <c r="K464" s="1"/>
      <c r="L464"/>
      <c r="P464" s="1"/>
      <c r="Q464"/>
      <c r="T464" s="1"/>
      <c r="U464"/>
    </row>
    <row r="465" spans="10:21">
      <c r="J465"/>
      <c r="K465" s="1"/>
      <c r="L465"/>
      <c r="P465" s="1"/>
      <c r="Q465"/>
      <c r="T465" s="1"/>
      <c r="U465"/>
    </row>
    <row r="466" spans="10:21">
      <c r="J466"/>
      <c r="K466" s="1"/>
      <c r="L466"/>
      <c r="P466" s="1"/>
      <c r="Q466"/>
      <c r="T466" s="1"/>
      <c r="U466"/>
    </row>
    <row r="467" spans="10:21">
      <c r="J467"/>
      <c r="K467" s="1"/>
      <c r="L467"/>
      <c r="P467" s="1"/>
      <c r="Q467"/>
      <c r="T467" s="1"/>
      <c r="U467"/>
    </row>
    <row r="468" spans="10:21">
      <c r="J468"/>
      <c r="K468" s="1"/>
      <c r="L468"/>
      <c r="P468" s="1"/>
      <c r="Q468"/>
      <c r="T468" s="1"/>
      <c r="U468"/>
    </row>
    <row r="469" spans="10:21">
      <c r="J469"/>
      <c r="K469" s="1"/>
      <c r="L469"/>
      <c r="P469" s="1"/>
      <c r="Q469"/>
      <c r="T469" s="1"/>
      <c r="U469"/>
    </row>
    <row r="470" spans="10:21">
      <c r="J470"/>
      <c r="K470" s="1"/>
      <c r="L470"/>
      <c r="P470" s="1"/>
      <c r="Q470"/>
      <c r="T470" s="1"/>
      <c r="U470"/>
    </row>
    <row r="471" spans="10:21">
      <c r="J471"/>
      <c r="K471" s="1"/>
      <c r="L471"/>
      <c r="P471" s="1"/>
      <c r="Q471"/>
      <c r="T471" s="1"/>
      <c r="U471"/>
    </row>
    <row r="472" spans="10:21">
      <c r="J472"/>
      <c r="K472" s="1"/>
      <c r="L472"/>
      <c r="P472" s="1"/>
      <c r="Q472"/>
      <c r="T472" s="1"/>
      <c r="U472"/>
    </row>
    <row r="473" spans="10:21">
      <c r="J473"/>
      <c r="K473" s="1"/>
      <c r="L473"/>
      <c r="P473" s="1"/>
      <c r="Q473"/>
      <c r="T473" s="1"/>
      <c r="U473"/>
    </row>
    <row r="474" spans="10:21">
      <c r="J474"/>
      <c r="K474" s="1"/>
      <c r="L474"/>
      <c r="P474" s="1"/>
      <c r="Q474"/>
      <c r="T474" s="1"/>
      <c r="U474"/>
    </row>
    <row r="475" spans="10:21">
      <c r="J475"/>
      <c r="K475" s="1"/>
      <c r="L475"/>
      <c r="P475" s="1"/>
      <c r="Q475"/>
      <c r="T475" s="1"/>
      <c r="U475"/>
    </row>
    <row r="476" spans="10:21">
      <c r="J476"/>
      <c r="K476" s="1"/>
      <c r="L476"/>
      <c r="P476" s="1"/>
      <c r="Q476"/>
      <c r="T476" s="1"/>
      <c r="U476"/>
    </row>
    <row r="477" spans="10:21">
      <c r="J477"/>
      <c r="K477" s="1"/>
      <c r="L477"/>
      <c r="P477" s="1"/>
      <c r="Q477"/>
      <c r="T477" s="1"/>
      <c r="U477"/>
    </row>
    <row r="478" spans="10:21">
      <c r="J478"/>
      <c r="K478" s="1"/>
      <c r="L478"/>
      <c r="P478" s="1"/>
      <c r="Q478"/>
      <c r="T478" s="1"/>
      <c r="U478"/>
    </row>
    <row r="479" spans="10:21">
      <c r="J479"/>
      <c r="K479" s="1"/>
      <c r="L479"/>
      <c r="P479" s="1"/>
      <c r="Q479"/>
      <c r="T479" s="1"/>
      <c r="U479"/>
    </row>
    <row r="480" spans="10:21">
      <c r="J480"/>
      <c r="K480" s="1"/>
      <c r="L480"/>
      <c r="P480" s="1"/>
      <c r="Q480"/>
      <c r="T480" s="1"/>
      <c r="U480"/>
    </row>
    <row r="481" spans="10:21">
      <c r="J481"/>
      <c r="K481" s="1"/>
      <c r="L481"/>
      <c r="P481" s="1"/>
      <c r="Q481"/>
      <c r="T481" s="1"/>
      <c r="U481"/>
    </row>
    <row r="482" spans="10:21">
      <c r="J482"/>
      <c r="K482" s="1"/>
      <c r="L482"/>
      <c r="P482" s="1"/>
      <c r="Q482"/>
      <c r="T482" s="1"/>
      <c r="U482"/>
    </row>
    <row r="483" spans="10:21">
      <c r="J483"/>
      <c r="K483" s="1"/>
      <c r="L483"/>
      <c r="P483" s="1"/>
      <c r="Q483"/>
      <c r="T483" s="1"/>
      <c r="U483"/>
    </row>
    <row r="484" spans="10:21">
      <c r="J484"/>
      <c r="K484" s="1"/>
      <c r="L484"/>
      <c r="P484" s="1"/>
      <c r="Q484"/>
      <c r="T484" s="1"/>
      <c r="U484"/>
    </row>
    <row r="485" spans="10:21">
      <c r="J485"/>
      <c r="K485" s="1"/>
      <c r="L485"/>
      <c r="P485" s="1"/>
      <c r="Q485"/>
      <c r="T485" s="1"/>
      <c r="U485"/>
    </row>
    <row r="486" spans="10:21">
      <c r="J486"/>
      <c r="K486" s="1"/>
      <c r="L486"/>
      <c r="P486" s="1"/>
      <c r="Q486"/>
      <c r="T486" s="1"/>
      <c r="U486"/>
    </row>
    <row r="487" spans="10:21">
      <c r="J487"/>
      <c r="K487" s="1"/>
      <c r="L487"/>
      <c r="P487" s="1"/>
      <c r="Q487"/>
      <c r="T487" s="1"/>
      <c r="U487"/>
    </row>
    <row r="488" spans="10:21">
      <c r="J488"/>
      <c r="K488" s="1"/>
      <c r="L488"/>
      <c r="P488" s="1"/>
      <c r="Q488"/>
      <c r="T488" s="1"/>
      <c r="U488"/>
    </row>
    <row r="489" spans="10:21">
      <c r="J489"/>
      <c r="K489" s="1"/>
      <c r="L489"/>
      <c r="P489" s="1"/>
      <c r="Q489"/>
      <c r="T489" s="1"/>
      <c r="U489"/>
    </row>
    <row r="490" spans="10:21">
      <c r="J490"/>
      <c r="K490" s="1"/>
      <c r="L490"/>
      <c r="P490" s="1"/>
      <c r="Q490"/>
      <c r="T490" s="1"/>
      <c r="U490"/>
    </row>
    <row r="491" spans="10:21">
      <c r="J491"/>
      <c r="K491" s="1"/>
      <c r="L491"/>
      <c r="P491" s="1"/>
      <c r="Q491"/>
      <c r="T491" s="1"/>
      <c r="U491"/>
    </row>
    <row r="492" spans="10:21">
      <c r="J492"/>
      <c r="K492" s="1"/>
      <c r="L492"/>
      <c r="P492" s="1"/>
      <c r="Q492"/>
      <c r="T492" s="1"/>
      <c r="U492"/>
    </row>
    <row r="493" spans="10:21">
      <c r="J493"/>
      <c r="K493" s="1"/>
      <c r="L493"/>
      <c r="P493" s="1"/>
      <c r="Q493"/>
      <c r="T493" s="1"/>
      <c r="U493"/>
    </row>
    <row r="494" spans="10:21">
      <c r="J494"/>
      <c r="K494" s="1"/>
      <c r="L494"/>
      <c r="P494" s="1"/>
      <c r="Q494"/>
      <c r="T494" s="1"/>
      <c r="U494"/>
    </row>
    <row r="495" spans="10:21">
      <c r="J495"/>
      <c r="K495" s="1"/>
      <c r="L495"/>
      <c r="P495" s="1"/>
      <c r="Q495"/>
      <c r="T495" s="1"/>
      <c r="U495"/>
    </row>
    <row r="496" spans="10:21">
      <c r="J496"/>
      <c r="K496" s="1"/>
      <c r="L496"/>
      <c r="P496" s="1"/>
      <c r="Q496"/>
      <c r="T496" s="1"/>
      <c r="U496"/>
    </row>
    <row r="497" spans="10:21">
      <c r="J497"/>
      <c r="K497" s="1"/>
      <c r="L497"/>
      <c r="P497" s="1"/>
      <c r="Q497"/>
      <c r="T497" s="1"/>
      <c r="U497"/>
    </row>
    <row r="498" spans="10:21">
      <c r="J498"/>
      <c r="K498" s="1"/>
      <c r="L498"/>
      <c r="P498" s="1"/>
      <c r="Q498"/>
      <c r="T498" s="1"/>
      <c r="U498"/>
    </row>
    <row r="499" spans="10:21">
      <c r="J499"/>
      <c r="K499" s="1"/>
      <c r="L499"/>
      <c r="P499" s="1"/>
      <c r="Q499"/>
      <c r="T499" s="1"/>
      <c r="U499"/>
    </row>
    <row r="500" spans="10:21">
      <c r="J500"/>
      <c r="K500" s="1"/>
      <c r="L500"/>
      <c r="P500" s="1"/>
      <c r="Q500"/>
      <c r="T500" s="1"/>
      <c r="U500"/>
    </row>
    <row r="501" spans="10:21">
      <c r="J501"/>
      <c r="K501" s="1"/>
      <c r="L501"/>
      <c r="P501" s="1"/>
      <c r="Q501"/>
      <c r="T501" s="1"/>
      <c r="U501"/>
    </row>
    <row r="502" spans="10:21">
      <c r="J502"/>
      <c r="K502" s="1"/>
      <c r="L502"/>
      <c r="P502" s="1"/>
      <c r="Q502"/>
      <c r="T502" s="1"/>
      <c r="U502"/>
    </row>
    <row r="503" spans="10:21">
      <c r="J503"/>
      <c r="K503" s="1"/>
      <c r="L503"/>
      <c r="P503" s="1"/>
      <c r="Q503"/>
      <c r="T503" s="1"/>
      <c r="U503"/>
    </row>
    <row r="504" spans="10:21">
      <c r="J504"/>
      <c r="K504" s="1"/>
      <c r="L504"/>
      <c r="P504" s="1"/>
      <c r="Q504"/>
      <c r="T504" s="1"/>
      <c r="U504"/>
    </row>
    <row r="505" spans="10:21">
      <c r="J505"/>
      <c r="K505" s="1"/>
      <c r="L505"/>
      <c r="P505" s="1"/>
      <c r="Q505"/>
      <c r="T505" s="1"/>
      <c r="U505"/>
    </row>
    <row r="506" spans="10:21">
      <c r="J506"/>
      <c r="K506" s="1"/>
      <c r="L506"/>
      <c r="P506" s="1"/>
      <c r="Q506"/>
      <c r="T506" s="1"/>
      <c r="U506"/>
    </row>
    <row r="507" spans="10:21">
      <c r="J507"/>
      <c r="K507" s="1"/>
      <c r="L507"/>
      <c r="P507" s="1"/>
      <c r="Q507"/>
      <c r="T507" s="1"/>
      <c r="U507"/>
    </row>
    <row r="508" spans="10:21">
      <c r="J508"/>
      <c r="K508" s="1"/>
      <c r="L508"/>
      <c r="P508" s="1"/>
      <c r="Q508"/>
      <c r="T508" s="1"/>
      <c r="U508"/>
    </row>
    <row r="509" spans="10:21">
      <c r="J509"/>
      <c r="K509" s="1"/>
      <c r="L509"/>
      <c r="P509" s="1"/>
      <c r="Q509"/>
      <c r="T509" s="1"/>
      <c r="U509"/>
    </row>
    <row r="510" spans="10:21">
      <c r="J510"/>
      <c r="K510" s="1"/>
      <c r="L510"/>
      <c r="P510" s="1"/>
      <c r="Q510"/>
      <c r="T510" s="1"/>
      <c r="U510"/>
    </row>
    <row r="511" spans="10:21">
      <c r="J511"/>
      <c r="K511" s="1"/>
      <c r="L511"/>
      <c r="P511" s="1"/>
      <c r="Q511"/>
      <c r="T511" s="1"/>
      <c r="U511"/>
    </row>
    <row r="512" spans="10:21">
      <c r="J512"/>
      <c r="K512" s="1"/>
      <c r="L512"/>
      <c r="P512" s="1"/>
      <c r="Q512"/>
      <c r="T512" s="1"/>
      <c r="U512"/>
    </row>
    <row r="513" spans="10:21">
      <c r="J513"/>
      <c r="K513" s="1"/>
      <c r="L513"/>
      <c r="P513" s="1"/>
      <c r="Q513"/>
      <c r="T513" s="1"/>
      <c r="U513"/>
    </row>
    <row r="514" spans="10:21">
      <c r="J514"/>
      <c r="K514" s="1"/>
      <c r="L514"/>
      <c r="P514" s="1"/>
      <c r="Q514"/>
      <c r="T514" s="1"/>
      <c r="U514"/>
    </row>
    <row r="515" spans="10:21">
      <c r="J515"/>
      <c r="K515" s="1"/>
      <c r="L515"/>
      <c r="P515" s="1"/>
      <c r="Q515"/>
      <c r="T515" s="1"/>
      <c r="U515"/>
    </row>
    <row r="516" spans="10:21">
      <c r="J516"/>
      <c r="K516" s="1"/>
      <c r="L516"/>
      <c r="P516" s="1"/>
      <c r="Q516"/>
      <c r="T516" s="1"/>
      <c r="U516"/>
    </row>
    <row r="517" spans="10:21">
      <c r="J517"/>
      <c r="K517" s="1"/>
      <c r="L517"/>
      <c r="P517" s="1"/>
      <c r="Q517"/>
      <c r="T517" s="1"/>
      <c r="U517"/>
    </row>
    <row r="518" spans="10:21">
      <c r="J518"/>
      <c r="K518" s="1"/>
      <c r="L518"/>
      <c r="P518" s="1"/>
      <c r="Q518"/>
      <c r="T518" s="1"/>
      <c r="U518"/>
    </row>
    <row r="519" spans="10:21">
      <c r="J519"/>
      <c r="K519" s="1"/>
      <c r="L519"/>
      <c r="P519" s="1"/>
      <c r="Q519"/>
      <c r="T519" s="1"/>
      <c r="U519"/>
    </row>
    <row r="520" spans="10:21">
      <c r="J520"/>
      <c r="K520" s="1"/>
      <c r="L520"/>
      <c r="P520" s="1"/>
      <c r="Q520"/>
      <c r="T520" s="1"/>
      <c r="U520"/>
    </row>
    <row r="521" spans="10:21">
      <c r="J521"/>
      <c r="K521" s="1"/>
      <c r="L521"/>
      <c r="P521" s="1"/>
      <c r="Q521"/>
      <c r="T521" s="1"/>
      <c r="U521"/>
    </row>
    <row r="522" spans="10:21">
      <c r="J522"/>
      <c r="K522" s="1"/>
      <c r="L522"/>
      <c r="P522" s="1"/>
      <c r="Q522"/>
      <c r="T522" s="1"/>
      <c r="U522"/>
    </row>
    <row r="523" spans="10:21">
      <c r="J523"/>
      <c r="K523" s="1"/>
      <c r="L523"/>
      <c r="P523" s="1"/>
      <c r="Q523"/>
      <c r="T523" s="1"/>
      <c r="U523"/>
    </row>
    <row r="524" spans="10:21">
      <c r="J524"/>
      <c r="K524" s="1"/>
      <c r="L524"/>
      <c r="P524" s="1"/>
      <c r="Q524"/>
      <c r="T524" s="1"/>
      <c r="U524"/>
    </row>
    <row r="525" spans="10:21">
      <c r="J525"/>
      <c r="K525" s="1"/>
      <c r="L525"/>
      <c r="P525" s="1"/>
      <c r="Q525"/>
      <c r="T525" s="1"/>
      <c r="U525"/>
    </row>
    <row r="526" spans="10:21">
      <c r="J526"/>
      <c r="K526" s="1"/>
      <c r="L526"/>
      <c r="P526" s="1"/>
      <c r="Q526"/>
      <c r="T526" s="1"/>
      <c r="U526"/>
    </row>
    <row r="527" spans="10:21">
      <c r="J527"/>
      <c r="K527" s="1"/>
      <c r="L527"/>
      <c r="P527" s="1"/>
      <c r="Q527"/>
      <c r="T527" s="1"/>
      <c r="U527"/>
    </row>
    <row r="528" spans="10:21">
      <c r="J528"/>
      <c r="K528" s="1"/>
      <c r="L528"/>
      <c r="P528" s="1"/>
      <c r="Q528"/>
      <c r="T528" s="1"/>
      <c r="U528"/>
    </row>
    <row r="529" spans="10:21">
      <c r="J529"/>
      <c r="K529" s="1"/>
      <c r="L529"/>
      <c r="P529" s="1"/>
      <c r="Q529"/>
      <c r="T529" s="1"/>
      <c r="U529"/>
    </row>
    <row r="530" spans="10:21">
      <c r="J530"/>
      <c r="K530" s="1"/>
      <c r="L530"/>
      <c r="P530" s="1"/>
      <c r="Q530"/>
      <c r="T530" s="1"/>
      <c r="U530"/>
    </row>
    <row r="531" spans="10:21">
      <c r="J531"/>
      <c r="K531" s="1"/>
      <c r="L531"/>
      <c r="P531" s="1"/>
      <c r="Q531"/>
      <c r="T531" s="1"/>
      <c r="U531"/>
    </row>
    <row r="532" spans="10:21">
      <c r="J532"/>
      <c r="K532" s="1"/>
      <c r="L532"/>
      <c r="P532" s="1"/>
      <c r="Q532"/>
      <c r="T532" s="1"/>
      <c r="U532"/>
    </row>
    <row r="533" spans="10:21">
      <c r="J533"/>
      <c r="K533" s="1"/>
      <c r="L533"/>
      <c r="P533" s="1"/>
      <c r="Q533"/>
      <c r="T533" s="1"/>
      <c r="U533"/>
    </row>
    <row r="534" spans="10:21">
      <c r="J534"/>
      <c r="K534" s="1"/>
      <c r="L534"/>
      <c r="P534" s="1"/>
      <c r="Q534"/>
      <c r="T534" s="1"/>
      <c r="U534"/>
    </row>
    <row r="535" spans="10:21">
      <c r="J535"/>
      <c r="K535" s="1"/>
      <c r="L535"/>
      <c r="P535" s="1"/>
      <c r="Q535"/>
      <c r="T535" s="1"/>
      <c r="U535"/>
    </row>
    <row r="536" spans="10:21">
      <c r="J536"/>
      <c r="K536" s="1"/>
      <c r="L536"/>
      <c r="P536" s="1"/>
      <c r="Q536"/>
      <c r="T536" s="1"/>
      <c r="U536"/>
    </row>
    <row r="537" spans="10:21">
      <c r="J537"/>
      <c r="K537" s="1"/>
      <c r="L537"/>
      <c r="P537" s="1"/>
      <c r="Q537"/>
      <c r="T537" s="1"/>
      <c r="U537"/>
    </row>
    <row r="538" spans="10:21">
      <c r="J538"/>
      <c r="K538" s="1"/>
      <c r="L538"/>
      <c r="P538" s="1"/>
      <c r="Q538"/>
      <c r="T538" s="1"/>
      <c r="U538"/>
    </row>
    <row r="539" spans="10:21">
      <c r="J539"/>
      <c r="K539" s="1"/>
      <c r="L539"/>
      <c r="P539" s="1"/>
      <c r="Q539"/>
      <c r="T539" s="1"/>
      <c r="U539"/>
    </row>
    <row r="540" spans="10:21">
      <c r="J540"/>
      <c r="K540" s="1"/>
      <c r="L540"/>
      <c r="P540" s="1"/>
      <c r="Q540"/>
      <c r="T540" s="1"/>
      <c r="U540"/>
    </row>
    <row r="541" spans="10:21">
      <c r="J541"/>
      <c r="K541" s="1"/>
      <c r="L541"/>
      <c r="P541" s="1"/>
      <c r="Q541"/>
      <c r="T541" s="1"/>
      <c r="U541"/>
    </row>
    <row r="542" spans="10:21">
      <c r="J542"/>
      <c r="K542" s="1"/>
      <c r="L542"/>
      <c r="P542" s="1"/>
      <c r="Q542"/>
      <c r="T542" s="1"/>
      <c r="U542"/>
    </row>
    <row r="543" spans="10:21">
      <c r="J543"/>
      <c r="K543" s="1"/>
      <c r="L543"/>
      <c r="P543" s="1"/>
      <c r="Q543"/>
      <c r="T543" s="1"/>
      <c r="U543"/>
    </row>
    <row r="544" spans="10:21">
      <c r="J544"/>
      <c r="K544" s="1"/>
      <c r="L544"/>
      <c r="P544" s="1"/>
      <c r="Q544"/>
      <c r="T544" s="1"/>
      <c r="U544"/>
    </row>
    <row r="545" spans="10:21">
      <c r="J545"/>
      <c r="K545" s="1"/>
      <c r="L545"/>
      <c r="P545" s="1"/>
      <c r="Q545"/>
      <c r="T545" s="1"/>
      <c r="U545"/>
    </row>
    <row r="546" spans="10:21">
      <c r="J546"/>
      <c r="K546" s="1"/>
      <c r="L546"/>
      <c r="P546" s="1"/>
      <c r="Q546"/>
      <c r="T546" s="1"/>
      <c r="U546"/>
    </row>
    <row r="547" spans="10:21">
      <c r="J547"/>
      <c r="K547" s="1"/>
      <c r="L547"/>
      <c r="P547" s="1"/>
      <c r="Q547"/>
      <c r="T547" s="1"/>
      <c r="U547"/>
    </row>
    <row r="548" spans="10:21">
      <c r="J548"/>
      <c r="K548" s="1"/>
      <c r="L548"/>
      <c r="P548" s="1"/>
      <c r="Q548"/>
      <c r="T548" s="1"/>
      <c r="U548"/>
    </row>
    <row r="549" spans="10:21">
      <c r="J549"/>
      <c r="K549" s="1"/>
      <c r="L549"/>
      <c r="P549" s="1"/>
      <c r="Q549"/>
      <c r="T549" s="1"/>
      <c r="U549"/>
    </row>
    <row r="550" spans="10:21">
      <c r="J550"/>
      <c r="K550" s="1"/>
      <c r="L550"/>
      <c r="P550" s="1"/>
      <c r="Q550"/>
      <c r="T550" s="1"/>
      <c r="U550"/>
    </row>
    <row r="551" spans="10:21">
      <c r="J551"/>
      <c r="K551" s="1"/>
      <c r="L551"/>
      <c r="P551" s="1"/>
      <c r="Q551"/>
      <c r="T551" s="1"/>
      <c r="U551"/>
    </row>
    <row r="552" spans="10:21">
      <c r="J552"/>
      <c r="K552" s="1"/>
      <c r="L552"/>
      <c r="P552" s="1"/>
      <c r="Q552"/>
      <c r="T552" s="1"/>
      <c r="U552"/>
    </row>
    <row r="553" spans="10:21">
      <c r="J553"/>
      <c r="K553" s="1"/>
      <c r="L553"/>
      <c r="P553" s="1"/>
      <c r="Q553"/>
      <c r="T553" s="1"/>
      <c r="U553"/>
    </row>
    <row r="554" spans="10:21">
      <c r="J554"/>
      <c r="K554" s="1"/>
      <c r="L554"/>
      <c r="P554" s="1"/>
      <c r="Q554"/>
      <c r="T554" s="1"/>
      <c r="U554"/>
    </row>
    <row r="555" spans="10:21">
      <c r="J555"/>
      <c r="K555" s="1"/>
      <c r="L555"/>
      <c r="P555" s="1"/>
      <c r="Q555"/>
      <c r="T555" s="1"/>
      <c r="U555"/>
    </row>
    <row r="556" spans="10:21">
      <c r="J556"/>
      <c r="K556" s="1"/>
      <c r="L556"/>
      <c r="P556" s="1"/>
      <c r="Q556"/>
      <c r="T556" s="1"/>
      <c r="U556"/>
    </row>
    <row r="557" spans="10:21">
      <c r="J557"/>
      <c r="K557" s="1"/>
      <c r="L557"/>
      <c r="P557" s="1"/>
      <c r="Q557"/>
      <c r="T557" s="1"/>
      <c r="U557"/>
    </row>
    <row r="558" spans="10:21">
      <c r="J558"/>
      <c r="K558" s="1"/>
      <c r="L558"/>
      <c r="P558" s="1"/>
      <c r="Q558"/>
      <c r="T558" s="1"/>
      <c r="U558"/>
    </row>
    <row r="559" spans="10:21">
      <c r="J559"/>
      <c r="K559" s="1"/>
      <c r="L559"/>
      <c r="P559" s="1"/>
      <c r="Q559"/>
      <c r="T559" s="1"/>
      <c r="U559"/>
    </row>
    <row r="560" spans="10:21">
      <c r="J560"/>
      <c r="K560" s="1"/>
      <c r="L560"/>
      <c r="P560" s="1"/>
      <c r="Q560"/>
      <c r="T560" s="1"/>
      <c r="U560"/>
    </row>
    <row r="561" spans="10:21">
      <c r="J561"/>
      <c r="K561" s="1"/>
      <c r="L561"/>
      <c r="P561" s="1"/>
      <c r="Q561"/>
      <c r="T561" s="1"/>
      <c r="U561"/>
    </row>
    <row r="562" spans="10:21">
      <c r="J562"/>
      <c r="K562" s="1"/>
      <c r="L562"/>
      <c r="P562" s="1"/>
      <c r="Q562"/>
      <c r="T562" s="1"/>
      <c r="U562"/>
    </row>
    <row r="563" spans="10:21">
      <c r="J563"/>
      <c r="K563" s="1"/>
      <c r="L563"/>
      <c r="P563" s="1"/>
      <c r="Q563"/>
      <c r="T563" s="1"/>
      <c r="U563"/>
    </row>
    <row r="564" spans="10:21">
      <c r="J564"/>
      <c r="K564" s="1"/>
      <c r="L564"/>
      <c r="P564" s="1"/>
      <c r="Q564"/>
      <c r="T564" s="1"/>
      <c r="U564"/>
    </row>
    <row r="565" spans="10:21">
      <c r="J565"/>
      <c r="K565" s="1"/>
      <c r="L565"/>
      <c r="P565" s="1"/>
      <c r="Q565"/>
      <c r="T565" s="1"/>
      <c r="U565"/>
    </row>
    <row r="566" spans="10:21">
      <c r="J566"/>
      <c r="K566" s="1"/>
      <c r="L566"/>
      <c r="P566" s="1"/>
      <c r="Q566"/>
      <c r="T566" s="1"/>
      <c r="U566"/>
    </row>
    <row r="567" spans="10:21">
      <c r="J567"/>
      <c r="K567" s="1"/>
      <c r="L567"/>
      <c r="P567" s="1"/>
      <c r="Q567"/>
      <c r="T567" s="1"/>
      <c r="U567"/>
    </row>
    <row r="568" spans="10:21">
      <c r="J568"/>
      <c r="K568" s="1"/>
      <c r="L568"/>
      <c r="P568" s="1"/>
      <c r="Q568"/>
      <c r="T568" s="1"/>
      <c r="U568"/>
    </row>
    <row r="569" spans="10:21">
      <c r="J569"/>
      <c r="K569" s="1"/>
      <c r="L569"/>
      <c r="P569" s="1"/>
      <c r="Q569"/>
      <c r="T569" s="1"/>
      <c r="U569"/>
    </row>
    <row r="570" spans="10:21">
      <c r="J570"/>
      <c r="K570" s="1"/>
      <c r="L570"/>
      <c r="P570" s="1"/>
      <c r="Q570"/>
      <c r="T570" s="1"/>
      <c r="U570"/>
    </row>
    <row r="571" spans="10:21">
      <c r="J571"/>
      <c r="K571" s="1"/>
      <c r="L571"/>
      <c r="P571" s="1"/>
      <c r="Q571"/>
      <c r="T571" s="1"/>
      <c r="U571"/>
    </row>
    <row r="572" spans="10:21">
      <c r="J572"/>
      <c r="K572" s="1"/>
      <c r="L572"/>
      <c r="P572" s="1"/>
      <c r="Q572"/>
      <c r="T572" s="1"/>
      <c r="U572"/>
    </row>
    <row r="573" spans="10:21">
      <c r="J573"/>
      <c r="K573" s="1"/>
      <c r="L573"/>
      <c r="P573" s="1"/>
      <c r="Q573"/>
      <c r="T573" s="1"/>
      <c r="U573"/>
    </row>
    <row r="574" spans="10:21">
      <c r="J574"/>
      <c r="K574" s="1"/>
      <c r="L574"/>
      <c r="P574" s="1"/>
      <c r="Q574"/>
      <c r="T574" s="1"/>
      <c r="U574"/>
    </row>
    <row r="575" spans="10:21">
      <c r="J575"/>
      <c r="K575" s="1"/>
      <c r="L575"/>
      <c r="P575" s="1"/>
      <c r="Q575"/>
      <c r="T575" s="1"/>
      <c r="U575"/>
    </row>
    <row r="576" spans="10:21">
      <c r="J576"/>
      <c r="K576" s="1"/>
      <c r="L576"/>
      <c r="P576" s="1"/>
      <c r="Q576"/>
      <c r="T576" s="1"/>
      <c r="U576"/>
    </row>
    <row r="577" spans="10:21">
      <c r="J577"/>
      <c r="K577" s="1"/>
      <c r="L577"/>
      <c r="P577" s="1"/>
      <c r="Q577"/>
      <c r="T577" s="1"/>
      <c r="U577"/>
    </row>
    <row r="578" spans="10:21">
      <c r="J578"/>
      <c r="K578" s="1"/>
      <c r="L578"/>
      <c r="P578" s="1"/>
      <c r="Q578"/>
      <c r="T578" s="1"/>
      <c r="U578"/>
    </row>
    <row r="579" spans="10:21">
      <c r="J579"/>
      <c r="K579" s="1"/>
      <c r="L579"/>
      <c r="P579" s="1"/>
      <c r="Q579"/>
      <c r="T579" s="1"/>
      <c r="U579"/>
    </row>
    <row r="580" spans="10:21">
      <c r="J580"/>
      <c r="K580" s="1"/>
      <c r="L580"/>
      <c r="P580" s="1"/>
      <c r="Q580"/>
      <c r="T580" s="1"/>
      <c r="U580"/>
    </row>
    <row r="581" spans="10:21">
      <c r="J581"/>
      <c r="K581" s="1"/>
      <c r="L581"/>
      <c r="P581" s="1"/>
      <c r="Q581"/>
      <c r="T581" s="1"/>
      <c r="U581"/>
    </row>
    <row r="582" spans="10:21">
      <c r="J582"/>
      <c r="K582" s="1"/>
      <c r="L582"/>
      <c r="P582" s="1"/>
      <c r="Q582"/>
      <c r="T582" s="1"/>
      <c r="U582"/>
    </row>
    <row r="583" spans="10:21">
      <c r="J583"/>
      <c r="K583" s="1"/>
      <c r="L583"/>
      <c r="P583" s="1"/>
      <c r="Q583"/>
      <c r="T583" s="1"/>
      <c r="U583"/>
    </row>
    <row r="584" spans="10:21">
      <c r="J584"/>
      <c r="K584" s="1"/>
      <c r="L584"/>
      <c r="P584" s="1"/>
      <c r="Q584"/>
      <c r="T584" s="1"/>
      <c r="U584"/>
    </row>
    <row r="585" spans="10:21">
      <c r="J585"/>
      <c r="K585" s="1"/>
      <c r="L585"/>
      <c r="P585" s="1"/>
      <c r="Q585"/>
      <c r="T585" s="1"/>
      <c r="U585"/>
    </row>
    <row r="586" spans="10:21">
      <c r="J586"/>
      <c r="K586" s="1"/>
      <c r="L586"/>
      <c r="P586" s="1"/>
      <c r="Q586"/>
      <c r="T586" s="1"/>
      <c r="U586"/>
    </row>
    <row r="587" spans="10:21">
      <c r="J587"/>
      <c r="K587" s="1"/>
      <c r="L587"/>
      <c r="P587" s="1"/>
      <c r="Q587"/>
      <c r="T587" s="1"/>
      <c r="U587"/>
    </row>
    <row r="588" spans="10:21">
      <c r="J588"/>
      <c r="K588" s="1"/>
      <c r="L588"/>
      <c r="P588" s="1"/>
      <c r="Q588"/>
      <c r="T588" s="1"/>
      <c r="U588"/>
    </row>
    <row r="589" spans="10:21">
      <c r="J589"/>
      <c r="K589" s="1"/>
      <c r="L589"/>
      <c r="P589" s="1"/>
      <c r="Q589"/>
      <c r="T589" s="1"/>
      <c r="U589"/>
    </row>
    <row r="590" spans="10:21">
      <c r="J590"/>
      <c r="K590" s="1"/>
      <c r="L590"/>
      <c r="P590" s="1"/>
      <c r="Q590"/>
      <c r="T590" s="1"/>
      <c r="U590"/>
    </row>
    <row r="591" spans="10:21">
      <c r="J591"/>
      <c r="K591" s="1"/>
      <c r="L591"/>
      <c r="P591" s="1"/>
      <c r="Q591"/>
      <c r="T591" s="1"/>
      <c r="U591"/>
    </row>
    <row r="592" spans="10:21">
      <c r="J592"/>
      <c r="K592" s="1"/>
      <c r="L592"/>
      <c r="P592" s="1"/>
      <c r="Q592"/>
      <c r="T592" s="1"/>
      <c r="U592"/>
    </row>
    <row r="593" spans="10:21">
      <c r="J593"/>
      <c r="K593" s="1"/>
      <c r="L593"/>
      <c r="P593" s="1"/>
      <c r="Q593"/>
      <c r="T593" s="1"/>
      <c r="U593"/>
    </row>
    <row r="594" spans="10:21">
      <c r="J594"/>
      <c r="K594" s="1"/>
      <c r="L594"/>
      <c r="P594" s="1"/>
      <c r="Q594"/>
      <c r="T594" s="1"/>
      <c r="U594"/>
    </row>
    <row r="595" spans="10:21">
      <c r="J595"/>
      <c r="K595" s="1"/>
      <c r="L595"/>
      <c r="P595" s="1"/>
      <c r="Q595"/>
      <c r="T595" s="1"/>
      <c r="U595"/>
    </row>
    <row r="596" spans="10:21">
      <c r="J596"/>
      <c r="K596" s="1"/>
      <c r="L596"/>
      <c r="P596" s="1"/>
      <c r="Q596"/>
      <c r="T596" s="1"/>
      <c r="U596"/>
    </row>
    <row r="597" spans="10:21">
      <c r="J597"/>
      <c r="K597" s="1"/>
      <c r="L597"/>
      <c r="P597" s="1"/>
      <c r="Q597"/>
      <c r="T597" s="1"/>
      <c r="U597"/>
    </row>
    <row r="598" spans="10:21">
      <c r="J598"/>
      <c r="K598" s="1"/>
      <c r="L598"/>
      <c r="P598" s="1"/>
      <c r="Q598"/>
      <c r="T598" s="1"/>
      <c r="U598"/>
    </row>
    <row r="599" spans="10:21">
      <c r="J599"/>
      <c r="K599" s="1"/>
      <c r="L599"/>
      <c r="P599" s="1"/>
      <c r="Q599"/>
      <c r="T599" s="1"/>
      <c r="U599"/>
    </row>
    <row r="600" spans="10:21">
      <c r="J600"/>
      <c r="K600" s="1"/>
      <c r="L600"/>
      <c r="P600" s="1"/>
      <c r="Q600"/>
      <c r="T600" s="1"/>
      <c r="U600"/>
    </row>
    <row r="601" spans="10:21">
      <c r="J601"/>
      <c r="K601" s="1"/>
      <c r="L601"/>
      <c r="P601" s="1"/>
      <c r="Q601"/>
      <c r="T601" s="1"/>
      <c r="U601"/>
    </row>
    <row r="602" spans="10:21">
      <c r="J602"/>
      <c r="K602" s="1"/>
      <c r="L602"/>
      <c r="P602" s="1"/>
      <c r="Q602"/>
      <c r="T602" s="1"/>
      <c r="U602"/>
    </row>
    <row r="603" spans="10:21">
      <c r="J603"/>
      <c r="K603" s="1"/>
      <c r="L603"/>
      <c r="P603" s="1"/>
      <c r="Q603"/>
      <c r="T603" s="1"/>
      <c r="U603"/>
    </row>
    <row r="604" spans="10:21">
      <c r="J604"/>
      <c r="K604" s="1"/>
      <c r="L604"/>
      <c r="P604" s="1"/>
      <c r="Q604"/>
      <c r="T604" s="1"/>
      <c r="U604"/>
    </row>
    <row r="605" spans="10:21">
      <c r="J605"/>
      <c r="K605" s="1"/>
      <c r="L605"/>
      <c r="P605" s="1"/>
      <c r="Q605"/>
      <c r="T605" s="1"/>
      <c r="U605"/>
    </row>
    <row r="606" spans="10:21">
      <c r="J606"/>
      <c r="K606" s="1"/>
      <c r="L606"/>
      <c r="P606" s="1"/>
      <c r="Q606"/>
      <c r="T606" s="1"/>
      <c r="U606"/>
    </row>
    <row r="607" spans="10:21">
      <c r="J607"/>
      <c r="K607" s="1"/>
      <c r="L607"/>
      <c r="P607" s="1"/>
      <c r="Q607"/>
      <c r="T607" s="1"/>
      <c r="U607"/>
    </row>
    <row r="608" spans="10:21">
      <c r="J608"/>
      <c r="K608" s="1"/>
      <c r="L608"/>
      <c r="P608" s="1"/>
      <c r="Q608"/>
      <c r="T608" s="1"/>
      <c r="U608"/>
    </row>
    <row r="609" spans="10:21">
      <c r="J609"/>
      <c r="K609" s="1"/>
      <c r="L609"/>
      <c r="P609" s="1"/>
      <c r="Q609"/>
      <c r="T609" s="1"/>
      <c r="U609"/>
    </row>
    <row r="610" spans="10:21">
      <c r="J610"/>
      <c r="K610" s="1"/>
      <c r="L610"/>
      <c r="P610" s="1"/>
      <c r="Q610"/>
      <c r="T610" s="1"/>
      <c r="U610"/>
    </row>
    <row r="611" spans="10:21">
      <c r="J611"/>
      <c r="K611" s="1"/>
      <c r="L611"/>
      <c r="P611" s="1"/>
      <c r="Q611"/>
      <c r="T611" s="1"/>
      <c r="U611"/>
    </row>
    <row r="612" spans="10:21">
      <c r="J612"/>
      <c r="K612" s="1"/>
      <c r="L612"/>
      <c r="P612" s="1"/>
      <c r="Q612"/>
      <c r="T612" s="1"/>
      <c r="U612"/>
    </row>
    <row r="613" spans="10:21">
      <c r="J613"/>
      <c r="K613" s="1"/>
      <c r="L613"/>
      <c r="P613" s="1"/>
      <c r="Q613"/>
      <c r="T613" s="1"/>
      <c r="U613"/>
    </row>
    <row r="614" spans="10:21">
      <c r="J614"/>
      <c r="K614" s="1"/>
      <c r="L614"/>
      <c r="P614" s="1"/>
      <c r="Q614"/>
      <c r="T614" s="1"/>
      <c r="U614"/>
    </row>
    <row r="615" spans="10:21">
      <c r="J615"/>
      <c r="K615" s="1"/>
      <c r="L615"/>
      <c r="P615" s="1"/>
      <c r="Q615"/>
      <c r="T615" s="1"/>
      <c r="U615"/>
    </row>
    <row r="616" spans="10:21">
      <c r="J616"/>
      <c r="K616" s="1"/>
      <c r="L616"/>
      <c r="P616" s="1"/>
      <c r="Q616"/>
      <c r="T616" s="1"/>
      <c r="U616"/>
    </row>
    <row r="617" spans="10:21">
      <c r="J617"/>
      <c r="K617" s="1"/>
      <c r="L617"/>
      <c r="P617" s="1"/>
      <c r="Q617"/>
      <c r="T617" s="1"/>
      <c r="U617"/>
    </row>
    <row r="618" spans="10:21">
      <c r="J618"/>
      <c r="K618" s="1"/>
      <c r="L618"/>
      <c r="P618" s="1"/>
      <c r="Q618"/>
      <c r="T618" s="1"/>
      <c r="U618"/>
    </row>
    <row r="619" spans="10:21">
      <c r="J619"/>
      <c r="K619" s="1"/>
      <c r="L619"/>
      <c r="P619" s="1"/>
      <c r="Q619"/>
      <c r="T619" s="1"/>
      <c r="U619"/>
    </row>
    <row r="620" spans="10:21">
      <c r="J620"/>
      <c r="K620" s="1"/>
      <c r="L620"/>
      <c r="P620" s="1"/>
      <c r="Q620"/>
      <c r="T620" s="1"/>
      <c r="U620"/>
    </row>
    <row r="621" spans="10:21">
      <c r="J621"/>
      <c r="K621" s="1"/>
      <c r="L621"/>
      <c r="P621" s="1"/>
      <c r="Q621"/>
      <c r="T621" s="1"/>
      <c r="U621"/>
    </row>
    <row r="622" spans="10:21">
      <c r="J622"/>
      <c r="K622" s="1"/>
      <c r="L622"/>
      <c r="P622" s="1"/>
      <c r="Q622"/>
      <c r="T622" s="1"/>
      <c r="U622"/>
    </row>
    <row r="623" spans="10:21">
      <c r="J623"/>
      <c r="K623" s="1"/>
      <c r="L623"/>
      <c r="P623" s="1"/>
      <c r="Q623"/>
      <c r="T623" s="1"/>
      <c r="U623"/>
    </row>
    <row r="624" spans="10:21">
      <c r="J624"/>
      <c r="K624" s="1"/>
      <c r="L624"/>
      <c r="P624" s="1"/>
      <c r="Q624"/>
      <c r="T624" s="1"/>
      <c r="U624"/>
    </row>
    <row r="625" spans="10:21">
      <c r="J625"/>
      <c r="K625" s="1"/>
      <c r="L625"/>
      <c r="P625" s="1"/>
      <c r="Q625"/>
      <c r="T625" s="1"/>
      <c r="U625"/>
    </row>
    <row r="626" spans="10:21">
      <c r="J626"/>
      <c r="K626" s="1"/>
      <c r="L626"/>
      <c r="P626" s="1"/>
      <c r="Q626"/>
      <c r="T626" s="1"/>
      <c r="U626"/>
    </row>
    <row r="627" spans="10:21">
      <c r="J627"/>
      <c r="K627" s="1"/>
      <c r="L627"/>
      <c r="P627" s="1"/>
      <c r="Q627"/>
      <c r="T627" s="1"/>
      <c r="U627"/>
    </row>
    <row r="628" spans="10:21">
      <c r="J628"/>
      <c r="K628" s="1"/>
      <c r="L628"/>
      <c r="P628" s="1"/>
      <c r="Q628"/>
      <c r="T628" s="1"/>
      <c r="U628"/>
    </row>
    <row r="629" spans="10:21">
      <c r="J629"/>
      <c r="K629" s="1"/>
      <c r="L629"/>
      <c r="P629" s="1"/>
      <c r="Q629"/>
      <c r="T629" s="1"/>
      <c r="U629"/>
    </row>
    <row r="630" spans="10:21">
      <c r="J630"/>
      <c r="K630" s="1"/>
      <c r="L630"/>
      <c r="P630" s="1"/>
      <c r="Q630"/>
      <c r="T630" s="1"/>
      <c r="U630"/>
    </row>
    <row r="631" spans="10:21">
      <c r="J631"/>
      <c r="K631" s="1"/>
      <c r="L631"/>
      <c r="P631" s="1"/>
      <c r="Q631"/>
      <c r="T631" s="1"/>
      <c r="U631"/>
    </row>
    <row r="632" spans="10:21">
      <c r="J632"/>
      <c r="K632" s="1"/>
      <c r="L632"/>
      <c r="P632" s="1"/>
      <c r="Q632"/>
      <c r="T632" s="1"/>
      <c r="U632"/>
    </row>
    <row r="633" spans="10:21">
      <c r="J633"/>
      <c r="K633" s="1"/>
      <c r="L633"/>
      <c r="P633" s="1"/>
      <c r="Q633"/>
      <c r="T633" s="1"/>
      <c r="U633"/>
    </row>
    <row r="634" spans="10:21">
      <c r="J634"/>
      <c r="K634" s="1"/>
      <c r="L634"/>
      <c r="P634" s="1"/>
      <c r="Q634"/>
      <c r="T634" s="1"/>
      <c r="U634"/>
    </row>
    <row r="635" spans="10:21">
      <c r="J635"/>
      <c r="K635" s="1"/>
      <c r="L635"/>
      <c r="P635" s="1"/>
      <c r="Q635"/>
      <c r="T635" s="1"/>
      <c r="U635"/>
    </row>
    <row r="636" spans="10:21">
      <c r="J636"/>
      <c r="K636" s="1"/>
      <c r="L636"/>
      <c r="P636" s="1"/>
      <c r="Q636"/>
      <c r="T636" s="1"/>
      <c r="U636"/>
    </row>
    <row r="637" spans="10:21">
      <c r="J637"/>
      <c r="K637" s="1"/>
      <c r="L637"/>
      <c r="P637" s="1"/>
      <c r="Q637"/>
      <c r="T637" s="1"/>
      <c r="U637"/>
    </row>
    <row r="638" spans="10:21">
      <c r="J638"/>
      <c r="K638" s="1"/>
      <c r="L638"/>
      <c r="P638" s="1"/>
      <c r="Q638"/>
      <c r="T638" s="1"/>
      <c r="U638"/>
    </row>
    <row r="639" spans="10:21">
      <c r="J639"/>
      <c r="K639" s="1"/>
      <c r="L639"/>
      <c r="P639" s="1"/>
      <c r="Q639"/>
      <c r="T639" s="1"/>
      <c r="U639"/>
    </row>
    <row r="640" spans="10:21">
      <c r="J640"/>
      <c r="K640" s="1"/>
      <c r="L640"/>
      <c r="P640" s="1"/>
      <c r="Q640"/>
      <c r="T640" s="1"/>
      <c r="U640"/>
    </row>
    <row r="641" spans="10:21">
      <c r="J641"/>
      <c r="K641" s="1"/>
      <c r="L641"/>
      <c r="P641" s="1"/>
      <c r="Q641"/>
      <c r="T641" s="1"/>
      <c r="U641"/>
    </row>
    <row r="642" spans="10:21">
      <c r="J642"/>
      <c r="K642" s="1"/>
      <c r="L642"/>
      <c r="P642" s="1"/>
      <c r="Q642"/>
      <c r="T642" s="1"/>
      <c r="U642"/>
    </row>
    <row r="643" spans="10:21">
      <c r="J643"/>
      <c r="K643" s="1"/>
      <c r="L643"/>
      <c r="P643" s="1"/>
      <c r="Q643"/>
      <c r="T643" s="1"/>
      <c r="U643"/>
    </row>
    <row r="644" spans="10:21">
      <c r="J644"/>
      <c r="K644" s="1"/>
      <c r="L644"/>
      <c r="P644" s="1"/>
      <c r="Q644"/>
      <c r="T644" s="1"/>
      <c r="U644"/>
    </row>
    <row r="645" spans="10:21">
      <c r="J645"/>
      <c r="K645" s="1"/>
      <c r="L645"/>
      <c r="P645" s="1"/>
      <c r="Q645"/>
      <c r="T645" s="1"/>
      <c r="U645"/>
    </row>
    <row r="646" spans="10:21">
      <c r="J646"/>
      <c r="K646" s="1"/>
      <c r="L646"/>
      <c r="P646" s="1"/>
      <c r="Q646"/>
      <c r="T646" s="1"/>
      <c r="U646"/>
    </row>
    <row r="647" spans="10:21">
      <c r="J647"/>
      <c r="K647" s="1"/>
      <c r="L647"/>
      <c r="P647" s="1"/>
      <c r="Q647"/>
      <c r="T647" s="1"/>
      <c r="U647"/>
    </row>
    <row r="648" spans="10:21">
      <c r="J648"/>
      <c r="K648" s="1"/>
      <c r="L648"/>
      <c r="P648" s="1"/>
      <c r="Q648"/>
      <c r="T648" s="1"/>
      <c r="U648"/>
    </row>
    <row r="649" spans="10:21">
      <c r="J649"/>
      <c r="K649" s="1"/>
      <c r="L649"/>
      <c r="P649" s="1"/>
      <c r="Q649"/>
      <c r="T649" s="1"/>
      <c r="U649"/>
    </row>
    <row r="650" spans="10:21">
      <c r="J650"/>
      <c r="K650" s="1"/>
      <c r="L650"/>
      <c r="P650" s="1"/>
      <c r="Q650"/>
      <c r="T650" s="1"/>
      <c r="U650"/>
    </row>
    <row r="651" spans="10:21">
      <c r="J651"/>
      <c r="K651" s="1"/>
      <c r="L651"/>
      <c r="P651" s="1"/>
      <c r="Q651"/>
      <c r="T651" s="1"/>
      <c r="U651"/>
    </row>
    <row r="652" spans="10:21">
      <c r="J652"/>
      <c r="K652" s="1"/>
      <c r="L652"/>
      <c r="P652" s="1"/>
      <c r="Q652"/>
      <c r="T652" s="1"/>
      <c r="U652"/>
    </row>
    <row r="653" spans="10:21">
      <c r="J653"/>
      <c r="K653" s="1"/>
      <c r="L653"/>
      <c r="P653" s="1"/>
      <c r="Q653"/>
      <c r="T653" s="1"/>
      <c r="U653"/>
    </row>
    <row r="654" spans="10:21">
      <c r="J654"/>
      <c r="K654" s="1"/>
      <c r="L654"/>
      <c r="P654" s="1"/>
      <c r="Q654"/>
      <c r="T654" s="1"/>
      <c r="U654"/>
    </row>
    <row r="655" spans="10:21">
      <c r="J655"/>
      <c r="K655" s="1"/>
      <c r="L655"/>
      <c r="P655" s="1"/>
      <c r="Q655"/>
      <c r="T655" s="1"/>
      <c r="U655"/>
    </row>
    <row r="656" spans="10:21">
      <c r="J656"/>
      <c r="K656" s="1"/>
      <c r="L656"/>
      <c r="P656" s="1"/>
      <c r="Q656"/>
      <c r="T656" s="1"/>
      <c r="U656"/>
    </row>
    <row r="657" spans="10:21">
      <c r="J657"/>
      <c r="K657" s="1"/>
      <c r="L657"/>
      <c r="P657" s="1"/>
      <c r="Q657"/>
      <c r="T657" s="1"/>
      <c r="U657"/>
    </row>
    <row r="658" spans="10:21">
      <c r="J658"/>
      <c r="K658" s="1"/>
      <c r="L658"/>
      <c r="P658" s="1"/>
      <c r="Q658"/>
      <c r="T658" s="1"/>
      <c r="U658"/>
    </row>
    <row r="659" spans="10:21">
      <c r="J659"/>
      <c r="K659" s="1"/>
      <c r="L659"/>
      <c r="P659" s="1"/>
      <c r="Q659"/>
      <c r="T659" s="1"/>
      <c r="U659"/>
    </row>
    <row r="660" spans="10:21">
      <c r="J660"/>
      <c r="K660" s="1"/>
      <c r="L660"/>
      <c r="P660" s="1"/>
      <c r="Q660"/>
      <c r="T660" s="1"/>
      <c r="U660"/>
    </row>
    <row r="661" spans="10:21">
      <c r="J661"/>
      <c r="K661" s="1"/>
      <c r="L661"/>
      <c r="P661" s="1"/>
      <c r="Q661"/>
      <c r="T661" s="1"/>
      <c r="U661"/>
    </row>
    <row r="662" spans="10:21">
      <c r="J662"/>
      <c r="K662" s="1"/>
      <c r="L662"/>
      <c r="P662" s="1"/>
      <c r="Q662"/>
      <c r="T662" s="1"/>
      <c r="U662"/>
    </row>
    <row r="663" spans="10:21">
      <c r="J663"/>
      <c r="K663" s="1"/>
      <c r="L663"/>
      <c r="P663" s="1"/>
      <c r="Q663"/>
      <c r="T663" s="1"/>
      <c r="U663"/>
    </row>
    <row r="664" spans="10:21">
      <c r="J664"/>
      <c r="K664" s="1"/>
      <c r="L664"/>
      <c r="P664" s="1"/>
      <c r="Q664"/>
      <c r="T664" s="1"/>
      <c r="U664"/>
    </row>
    <row r="665" spans="10:21">
      <c r="J665"/>
      <c r="K665" s="1"/>
      <c r="L665"/>
      <c r="P665" s="1"/>
      <c r="Q665"/>
      <c r="T665" s="1"/>
      <c r="U665"/>
    </row>
    <row r="666" spans="10:21">
      <c r="J666"/>
      <c r="K666" s="1"/>
      <c r="L666"/>
      <c r="P666" s="1"/>
      <c r="Q666"/>
      <c r="T666" s="1"/>
      <c r="U666"/>
    </row>
    <row r="667" spans="10:21">
      <c r="J667"/>
      <c r="K667" s="1"/>
      <c r="L667"/>
      <c r="P667" s="1"/>
      <c r="Q667"/>
      <c r="T667" s="1"/>
      <c r="U667"/>
    </row>
    <row r="668" spans="10:21">
      <c r="J668"/>
      <c r="K668" s="1"/>
      <c r="L668"/>
      <c r="P668" s="1"/>
      <c r="Q668"/>
      <c r="T668" s="1"/>
      <c r="U668"/>
    </row>
    <row r="669" spans="10:21">
      <c r="J669"/>
      <c r="K669" s="1"/>
      <c r="L669"/>
      <c r="P669" s="1"/>
      <c r="Q669"/>
      <c r="T669" s="1"/>
      <c r="U669"/>
    </row>
    <row r="670" spans="10:21">
      <c r="J670"/>
      <c r="K670" s="1"/>
      <c r="L670"/>
      <c r="P670" s="1"/>
      <c r="Q670"/>
      <c r="T670" s="1"/>
      <c r="U670"/>
    </row>
    <row r="671" spans="10:21">
      <c r="J671"/>
      <c r="K671" s="1"/>
      <c r="L671"/>
      <c r="P671" s="1"/>
      <c r="Q671"/>
      <c r="T671" s="1"/>
      <c r="U671"/>
    </row>
    <row r="672" spans="10:21">
      <c r="J672"/>
      <c r="K672" s="1"/>
      <c r="L672"/>
      <c r="P672" s="1"/>
      <c r="Q672"/>
      <c r="T672" s="1"/>
      <c r="U672"/>
    </row>
    <row r="673" spans="10:21">
      <c r="J673"/>
      <c r="K673" s="1"/>
      <c r="L673"/>
      <c r="P673" s="1"/>
      <c r="Q673"/>
      <c r="T673" s="1"/>
      <c r="U673"/>
    </row>
    <row r="674" spans="10:21">
      <c r="J674"/>
      <c r="K674" s="1"/>
      <c r="L674"/>
      <c r="P674" s="1"/>
      <c r="Q674"/>
      <c r="T674" s="1"/>
      <c r="U674"/>
    </row>
    <row r="675" spans="10:21">
      <c r="J675"/>
      <c r="K675" s="1"/>
      <c r="L675"/>
      <c r="P675" s="1"/>
      <c r="Q675"/>
      <c r="T675" s="1"/>
      <c r="U675"/>
    </row>
    <row r="676" spans="10:21">
      <c r="J676"/>
      <c r="K676" s="1"/>
      <c r="L676"/>
      <c r="P676" s="1"/>
      <c r="Q676"/>
      <c r="T676" s="1"/>
      <c r="U676"/>
    </row>
    <row r="677" spans="10:21">
      <c r="J677"/>
      <c r="K677" s="1"/>
      <c r="L677"/>
      <c r="P677" s="1"/>
      <c r="Q677"/>
      <c r="T677" s="1"/>
      <c r="U677"/>
    </row>
    <row r="678" spans="10:21">
      <c r="J678"/>
      <c r="K678" s="1"/>
      <c r="L678"/>
      <c r="P678" s="1"/>
      <c r="Q678"/>
      <c r="T678" s="1"/>
      <c r="U678"/>
    </row>
    <row r="679" spans="10:21">
      <c r="J679"/>
      <c r="K679" s="1"/>
      <c r="L679"/>
      <c r="P679" s="1"/>
      <c r="Q679"/>
      <c r="T679" s="1"/>
      <c r="U679"/>
    </row>
    <row r="680" spans="10:21">
      <c r="J680"/>
      <c r="K680" s="1"/>
      <c r="L680"/>
      <c r="P680" s="1"/>
      <c r="Q680"/>
      <c r="T680" s="1"/>
      <c r="U680"/>
    </row>
    <row r="681" spans="10:21">
      <c r="J681"/>
      <c r="K681" s="1"/>
      <c r="L681"/>
      <c r="P681" s="1"/>
      <c r="Q681"/>
      <c r="T681" s="1"/>
      <c r="U681"/>
    </row>
    <row r="682" spans="10:21">
      <c r="J682"/>
      <c r="K682" s="1"/>
      <c r="L682"/>
      <c r="P682" s="1"/>
      <c r="Q682"/>
      <c r="T682" s="1"/>
      <c r="U682"/>
    </row>
    <row r="683" spans="10:21">
      <c r="J683"/>
      <c r="K683" s="1"/>
      <c r="L683"/>
      <c r="P683" s="1"/>
      <c r="Q683"/>
      <c r="T683" s="1"/>
      <c r="U683"/>
    </row>
    <row r="684" spans="10:21">
      <c r="J684"/>
      <c r="K684" s="1"/>
      <c r="L684"/>
      <c r="P684" s="1"/>
      <c r="Q684"/>
      <c r="T684" s="1"/>
      <c r="U684"/>
    </row>
    <row r="685" spans="10:21">
      <c r="J685"/>
      <c r="K685" s="1"/>
      <c r="L685"/>
      <c r="P685" s="1"/>
      <c r="Q685"/>
      <c r="T685" s="1"/>
      <c r="U685"/>
    </row>
    <row r="686" spans="10:21">
      <c r="J686"/>
      <c r="K686" s="1"/>
      <c r="L686"/>
      <c r="P686" s="1"/>
      <c r="Q686"/>
      <c r="T686" s="1"/>
      <c r="U686"/>
    </row>
    <row r="687" spans="10:21">
      <c r="J687"/>
      <c r="K687" s="1"/>
      <c r="L687"/>
      <c r="P687" s="1"/>
      <c r="Q687"/>
      <c r="T687" s="1"/>
      <c r="U687"/>
    </row>
    <row r="688" spans="10:21">
      <c r="J688"/>
      <c r="K688" s="1"/>
      <c r="L688"/>
      <c r="P688" s="1"/>
      <c r="Q688"/>
      <c r="T688" s="1"/>
      <c r="U688"/>
    </row>
    <row r="689" spans="10:21">
      <c r="J689"/>
      <c r="K689" s="1"/>
      <c r="L689"/>
      <c r="P689" s="1"/>
      <c r="Q689"/>
      <c r="T689" s="1"/>
      <c r="U689"/>
    </row>
    <row r="690" spans="10:21">
      <c r="J690"/>
      <c r="K690" s="1"/>
      <c r="L690"/>
      <c r="P690" s="1"/>
      <c r="Q690"/>
      <c r="T690" s="1"/>
      <c r="U690"/>
    </row>
    <row r="691" spans="10:21">
      <c r="J691"/>
      <c r="K691" s="1"/>
      <c r="L691"/>
      <c r="P691" s="1"/>
      <c r="Q691"/>
      <c r="T691" s="1"/>
      <c r="U691"/>
    </row>
    <row r="692" spans="10:21">
      <c r="J692"/>
      <c r="K692" s="1"/>
      <c r="L692"/>
      <c r="P692" s="1"/>
      <c r="Q692"/>
      <c r="T692" s="1"/>
      <c r="U692"/>
    </row>
    <row r="693" spans="10:21">
      <c r="J693"/>
      <c r="K693" s="1"/>
      <c r="L693"/>
      <c r="P693" s="1"/>
      <c r="Q693"/>
      <c r="T693" s="1"/>
      <c r="U693"/>
    </row>
    <row r="694" spans="10:21">
      <c r="J694"/>
      <c r="K694" s="1"/>
      <c r="L694"/>
      <c r="P694" s="1"/>
      <c r="Q694"/>
      <c r="T694" s="1"/>
      <c r="U694"/>
    </row>
    <row r="695" spans="10:21">
      <c r="J695"/>
      <c r="K695" s="1"/>
      <c r="L695"/>
      <c r="P695" s="1"/>
      <c r="Q695"/>
      <c r="T695" s="1"/>
      <c r="U695"/>
    </row>
    <row r="696" spans="10:21">
      <c r="J696"/>
      <c r="K696" s="1"/>
      <c r="L696"/>
      <c r="P696" s="1"/>
      <c r="Q696"/>
      <c r="T696" s="1"/>
      <c r="U696"/>
    </row>
    <row r="697" spans="10:21">
      <c r="J697"/>
      <c r="K697" s="1"/>
      <c r="L697"/>
      <c r="P697" s="1"/>
      <c r="Q697"/>
      <c r="T697" s="1"/>
      <c r="U697"/>
    </row>
    <row r="698" spans="10:21">
      <c r="J698"/>
      <c r="K698" s="1"/>
      <c r="L698"/>
      <c r="P698" s="1"/>
      <c r="Q698"/>
      <c r="T698" s="1"/>
      <c r="U698"/>
    </row>
    <row r="699" spans="10:21">
      <c r="J699"/>
      <c r="K699" s="1"/>
      <c r="L699"/>
      <c r="P699" s="1"/>
      <c r="Q699"/>
      <c r="T699" s="1"/>
      <c r="U699"/>
    </row>
    <row r="700" spans="10:21">
      <c r="J700"/>
      <c r="K700" s="1"/>
      <c r="L700"/>
      <c r="P700" s="1"/>
      <c r="Q700"/>
      <c r="T700" s="1"/>
      <c r="U700"/>
    </row>
    <row r="701" spans="10:21">
      <c r="J701"/>
      <c r="K701" s="1"/>
      <c r="L701"/>
      <c r="P701" s="1"/>
      <c r="Q701"/>
      <c r="T701" s="1"/>
      <c r="U701"/>
    </row>
    <row r="702" spans="10:21">
      <c r="J702"/>
      <c r="K702" s="1"/>
      <c r="L702"/>
      <c r="P702" s="1"/>
      <c r="Q702"/>
      <c r="T702" s="1"/>
      <c r="U702"/>
    </row>
    <row r="703" spans="10:21">
      <c r="J703"/>
      <c r="K703" s="1"/>
      <c r="L703"/>
      <c r="P703" s="1"/>
      <c r="Q703"/>
      <c r="T703" s="1"/>
      <c r="U703"/>
    </row>
    <row r="704" spans="10:21">
      <c r="J704"/>
      <c r="K704" s="1"/>
      <c r="L704"/>
      <c r="P704" s="1"/>
      <c r="Q704"/>
      <c r="T704" s="1"/>
      <c r="U704"/>
    </row>
    <row r="705" spans="10:21">
      <c r="J705"/>
      <c r="K705" s="1"/>
      <c r="L705"/>
      <c r="P705" s="1"/>
      <c r="Q705"/>
      <c r="T705" s="1"/>
      <c r="U705"/>
    </row>
    <row r="706" spans="10:21">
      <c r="J706"/>
      <c r="K706" s="1"/>
      <c r="L706"/>
      <c r="P706" s="1"/>
      <c r="Q706"/>
      <c r="T706" s="1"/>
      <c r="U706"/>
    </row>
    <row r="707" spans="10:21">
      <c r="J707"/>
      <c r="K707" s="1"/>
      <c r="L707"/>
      <c r="P707" s="1"/>
      <c r="Q707"/>
      <c r="T707" s="1"/>
      <c r="U707"/>
    </row>
    <row r="708" spans="10:21">
      <c r="J708"/>
      <c r="K708" s="1"/>
      <c r="L708"/>
      <c r="P708" s="1"/>
      <c r="Q708"/>
      <c r="T708" s="1"/>
      <c r="U708"/>
    </row>
    <row r="709" spans="10:21">
      <c r="J709"/>
      <c r="K709" s="1"/>
      <c r="L709"/>
      <c r="P709" s="1"/>
      <c r="Q709"/>
      <c r="T709" s="1"/>
      <c r="U709"/>
    </row>
    <row r="710" spans="10:21">
      <c r="J710"/>
      <c r="K710" s="1"/>
      <c r="L710"/>
      <c r="P710" s="1"/>
      <c r="Q710"/>
      <c r="T710" s="1"/>
      <c r="U710"/>
    </row>
    <row r="711" spans="10:21">
      <c r="J711"/>
      <c r="K711" s="1"/>
      <c r="L711"/>
      <c r="P711" s="1"/>
      <c r="Q711"/>
      <c r="T711" s="1"/>
      <c r="U711"/>
    </row>
    <row r="712" spans="10:21">
      <c r="J712"/>
      <c r="K712" s="1"/>
      <c r="L712"/>
      <c r="P712" s="1"/>
      <c r="Q712"/>
      <c r="T712" s="1"/>
      <c r="U712"/>
    </row>
    <row r="713" spans="10:21">
      <c r="J713"/>
      <c r="K713" s="1"/>
      <c r="L713"/>
      <c r="P713" s="1"/>
      <c r="Q713"/>
      <c r="T713" s="1"/>
      <c r="U713"/>
    </row>
    <row r="714" spans="10:21">
      <c r="J714"/>
      <c r="K714" s="1"/>
      <c r="L714"/>
      <c r="P714" s="1"/>
      <c r="Q714"/>
      <c r="T714" s="1"/>
      <c r="U714"/>
    </row>
    <row r="715" spans="10:21">
      <c r="J715"/>
      <c r="K715" s="1"/>
      <c r="L715"/>
      <c r="P715" s="1"/>
      <c r="Q715"/>
      <c r="T715" s="1"/>
      <c r="U715"/>
    </row>
    <row r="716" spans="10:21">
      <c r="J716"/>
      <c r="K716" s="1"/>
      <c r="L716"/>
      <c r="P716" s="1"/>
      <c r="Q716"/>
      <c r="T716" s="1"/>
      <c r="U716"/>
    </row>
    <row r="717" spans="10:21">
      <c r="J717"/>
      <c r="K717" s="1"/>
      <c r="L717"/>
      <c r="P717" s="1"/>
      <c r="Q717"/>
      <c r="T717" s="1"/>
      <c r="U717"/>
    </row>
    <row r="718" spans="10:21">
      <c r="J718"/>
      <c r="K718" s="1"/>
      <c r="L718"/>
      <c r="P718" s="1"/>
      <c r="Q718"/>
      <c r="T718" s="1"/>
      <c r="U718"/>
    </row>
    <row r="719" spans="10:21">
      <c r="J719"/>
      <c r="K719" s="1"/>
      <c r="L719"/>
      <c r="P719" s="1"/>
      <c r="Q719"/>
      <c r="T719" s="1"/>
      <c r="U719"/>
    </row>
    <row r="720" spans="10:21">
      <c r="J720"/>
      <c r="K720" s="1"/>
      <c r="L720"/>
      <c r="P720" s="1"/>
      <c r="Q720"/>
      <c r="T720" s="1"/>
      <c r="U720"/>
    </row>
    <row r="721" spans="10:21">
      <c r="J721"/>
      <c r="K721" s="1"/>
      <c r="L721"/>
      <c r="P721" s="1"/>
      <c r="Q721"/>
      <c r="T721" s="1"/>
      <c r="U721"/>
    </row>
    <row r="722" spans="10:21">
      <c r="J722"/>
      <c r="K722" s="1"/>
      <c r="L722"/>
      <c r="P722" s="1"/>
      <c r="Q722"/>
      <c r="T722" s="1"/>
      <c r="U722"/>
    </row>
    <row r="723" spans="10:21">
      <c r="J723"/>
      <c r="K723" s="1"/>
      <c r="L723"/>
      <c r="P723" s="1"/>
      <c r="Q723"/>
      <c r="T723" s="1"/>
      <c r="U723"/>
    </row>
    <row r="724" spans="10:21">
      <c r="J724"/>
      <c r="K724" s="1"/>
      <c r="L724"/>
      <c r="P724" s="1"/>
      <c r="Q724"/>
      <c r="T724" s="1"/>
      <c r="U724"/>
    </row>
    <row r="725" spans="10:21">
      <c r="J725"/>
      <c r="K725" s="1"/>
      <c r="L725"/>
      <c r="P725" s="1"/>
      <c r="Q725"/>
      <c r="T725" s="1"/>
      <c r="U725"/>
    </row>
    <row r="726" spans="10:21">
      <c r="J726"/>
      <c r="K726" s="1"/>
      <c r="L726"/>
      <c r="P726" s="1"/>
      <c r="Q726"/>
      <c r="T726" s="1"/>
      <c r="U726"/>
    </row>
    <row r="727" spans="10:21">
      <c r="J727"/>
      <c r="K727" s="1"/>
      <c r="L727"/>
      <c r="P727" s="1"/>
      <c r="Q727"/>
      <c r="T727" s="1"/>
      <c r="U727"/>
    </row>
    <row r="728" spans="10:21">
      <c r="J728"/>
      <c r="K728" s="1"/>
      <c r="L728"/>
      <c r="P728" s="1"/>
      <c r="Q728"/>
      <c r="T728" s="1"/>
      <c r="U728"/>
    </row>
    <row r="729" spans="10:21">
      <c r="J729"/>
      <c r="K729" s="1"/>
      <c r="L729"/>
      <c r="P729" s="1"/>
      <c r="Q729"/>
      <c r="T729" s="1"/>
      <c r="U729"/>
    </row>
    <row r="730" spans="10:21">
      <c r="J730"/>
      <c r="K730" s="1"/>
      <c r="L730"/>
      <c r="P730" s="1"/>
      <c r="Q730"/>
      <c r="T730" s="1"/>
      <c r="U730"/>
    </row>
    <row r="731" spans="10:21">
      <c r="J731"/>
      <c r="K731" s="1"/>
      <c r="L731"/>
      <c r="P731" s="1"/>
      <c r="Q731"/>
      <c r="T731" s="1"/>
      <c r="U731"/>
    </row>
    <row r="732" spans="10:21">
      <c r="J732"/>
      <c r="K732" s="1"/>
      <c r="L732"/>
      <c r="P732" s="1"/>
      <c r="Q732"/>
      <c r="T732" s="1"/>
      <c r="U732"/>
    </row>
    <row r="733" spans="10:21">
      <c r="J733"/>
      <c r="K733" s="1"/>
      <c r="L733"/>
      <c r="P733" s="1"/>
      <c r="Q733"/>
      <c r="T733" s="1"/>
      <c r="U733"/>
    </row>
    <row r="734" spans="10:21">
      <c r="J734"/>
      <c r="K734" s="1"/>
      <c r="L734"/>
      <c r="P734" s="1"/>
      <c r="Q734"/>
      <c r="T734" s="1"/>
      <c r="U734"/>
    </row>
    <row r="735" spans="10:21">
      <c r="J735"/>
      <c r="K735" s="1"/>
      <c r="L735"/>
      <c r="P735" s="1"/>
      <c r="Q735"/>
      <c r="T735" s="1"/>
      <c r="U735"/>
    </row>
    <row r="736" spans="10:21">
      <c r="J736"/>
      <c r="K736" s="1"/>
      <c r="L736"/>
      <c r="P736" s="1"/>
      <c r="Q736"/>
      <c r="T736" s="1"/>
      <c r="U736"/>
    </row>
    <row r="737" spans="10:21">
      <c r="J737"/>
      <c r="K737" s="1"/>
      <c r="L737"/>
      <c r="P737" s="1"/>
      <c r="Q737"/>
      <c r="T737" s="1"/>
      <c r="U737"/>
    </row>
    <row r="738" spans="10:21">
      <c r="J738"/>
      <c r="K738" s="1"/>
      <c r="L738"/>
      <c r="P738" s="1"/>
      <c r="Q738"/>
      <c r="T738" s="1"/>
      <c r="U738"/>
    </row>
    <row r="739" spans="10:21">
      <c r="J739"/>
      <c r="K739" s="1"/>
      <c r="L739"/>
      <c r="P739" s="1"/>
      <c r="Q739"/>
      <c r="T739" s="1"/>
      <c r="U739"/>
    </row>
    <row r="740" spans="10:21">
      <c r="J740"/>
      <c r="K740" s="1"/>
      <c r="L740"/>
      <c r="P740" s="1"/>
      <c r="Q740"/>
      <c r="T740" s="1"/>
      <c r="U740"/>
    </row>
    <row r="741" spans="10:21">
      <c r="J741"/>
      <c r="K741" s="1"/>
      <c r="L741"/>
      <c r="P741" s="1"/>
      <c r="Q741"/>
      <c r="T741" s="1"/>
      <c r="U741"/>
    </row>
    <row r="742" spans="10:21">
      <c r="J742"/>
      <c r="K742" s="1"/>
      <c r="L742"/>
      <c r="P742" s="1"/>
      <c r="Q742"/>
      <c r="T742" s="1"/>
      <c r="U742"/>
    </row>
    <row r="743" spans="10:21">
      <c r="J743"/>
      <c r="K743" s="1"/>
      <c r="L743"/>
      <c r="P743" s="1"/>
      <c r="Q743"/>
      <c r="T743" s="1"/>
      <c r="U743"/>
    </row>
    <row r="744" spans="10:21">
      <c r="J744"/>
      <c r="K744" s="1"/>
      <c r="L744"/>
      <c r="P744" s="1"/>
      <c r="Q744"/>
      <c r="T744" s="1"/>
      <c r="U744"/>
    </row>
    <row r="745" spans="10:21">
      <c r="J745"/>
      <c r="K745" s="1"/>
      <c r="L745"/>
      <c r="P745" s="1"/>
      <c r="Q745"/>
      <c r="T745" s="1"/>
      <c r="U745"/>
    </row>
    <row r="746" spans="10:21">
      <c r="J746"/>
      <c r="K746" s="1"/>
      <c r="L746"/>
      <c r="P746" s="1"/>
      <c r="Q746"/>
      <c r="T746" s="1"/>
      <c r="U746"/>
    </row>
    <row r="747" spans="10:21">
      <c r="J747"/>
      <c r="K747" s="1"/>
      <c r="L747"/>
      <c r="P747" s="1"/>
      <c r="Q747"/>
      <c r="T747" s="1"/>
      <c r="U747"/>
    </row>
    <row r="748" spans="10:21">
      <c r="J748"/>
      <c r="K748" s="1"/>
      <c r="L748"/>
      <c r="P748" s="1"/>
      <c r="Q748"/>
      <c r="T748" s="1"/>
      <c r="U748"/>
    </row>
    <row r="749" spans="10:21">
      <c r="J749"/>
      <c r="K749" s="1"/>
      <c r="L749"/>
      <c r="P749" s="1"/>
      <c r="Q749"/>
      <c r="T749" s="1"/>
      <c r="U749"/>
    </row>
    <row r="750" spans="10:21">
      <c r="J750"/>
      <c r="K750" s="1"/>
      <c r="L750"/>
      <c r="P750" s="1"/>
      <c r="Q750"/>
      <c r="T750" s="1"/>
      <c r="U750"/>
    </row>
    <row r="751" spans="10:21">
      <c r="J751"/>
      <c r="K751" s="1"/>
      <c r="L751"/>
      <c r="P751" s="1"/>
      <c r="Q751"/>
      <c r="T751" s="1"/>
      <c r="U751"/>
    </row>
    <row r="752" spans="10:21">
      <c r="J752"/>
      <c r="K752" s="1"/>
      <c r="L752"/>
      <c r="P752" s="1"/>
      <c r="Q752"/>
      <c r="T752" s="1"/>
      <c r="U752"/>
    </row>
    <row r="753" spans="10:21">
      <c r="J753"/>
      <c r="K753" s="1"/>
      <c r="L753"/>
      <c r="P753" s="1"/>
      <c r="Q753"/>
      <c r="T753" s="1"/>
      <c r="U753"/>
    </row>
    <row r="754" spans="10:21">
      <c r="J754"/>
      <c r="K754" s="1"/>
      <c r="L754"/>
      <c r="P754" s="1"/>
      <c r="Q754"/>
      <c r="T754" s="1"/>
      <c r="U754"/>
    </row>
    <row r="755" spans="10:21">
      <c r="J755"/>
      <c r="K755" s="1"/>
      <c r="L755"/>
      <c r="P755" s="1"/>
      <c r="Q755"/>
      <c r="T755" s="1"/>
      <c r="U755"/>
    </row>
    <row r="756" spans="10:21">
      <c r="J756"/>
      <c r="K756" s="1"/>
      <c r="L756"/>
      <c r="P756" s="1"/>
      <c r="Q756"/>
      <c r="T756" s="1"/>
      <c r="U756"/>
    </row>
    <row r="757" spans="10:21">
      <c r="J757"/>
      <c r="K757" s="1"/>
      <c r="L757"/>
      <c r="P757" s="1"/>
      <c r="Q757"/>
      <c r="T757" s="1"/>
      <c r="U757"/>
    </row>
    <row r="758" spans="10:21">
      <c r="J758"/>
      <c r="K758" s="1"/>
      <c r="L758"/>
      <c r="P758" s="1"/>
      <c r="Q758"/>
      <c r="T758" s="1"/>
      <c r="U758"/>
    </row>
    <row r="759" spans="10:21">
      <c r="J759"/>
      <c r="K759" s="1"/>
      <c r="L759"/>
      <c r="P759" s="1"/>
      <c r="Q759"/>
      <c r="T759" s="1"/>
      <c r="U759"/>
    </row>
    <row r="760" spans="10:21">
      <c r="J760"/>
      <c r="K760" s="1"/>
      <c r="L760"/>
      <c r="P760" s="1"/>
      <c r="Q760"/>
      <c r="T760" s="1"/>
      <c r="U760"/>
    </row>
    <row r="761" spans="10:21">
      <c r="J761"/>
      <c r="K761" s="1"/>
      <c r="L761"/>
      <c r="P761" s="1"/>
      <c r="Q761"/>
      <c r="T761" s="1"/>
      <c r="U761"/>
    </row>
    <row r="762" spans="10:21">
      <c r="J762"/>
      <c r="K762" s="1"/>
      <c r="L762"/>
      <c r="P762" s="1"/>
      <c r="Q762"/>
      <c r="T762" s="1"/>
      <c r="U762"/>
    </row>
    <row r="763" spans="10:21">
      <c r="J763"/>
      <c r="K763" s="1"/>
      <c r="L763"/>
      <c r="P763" s="1"/>
      <c r="Q763"/>
      <c r="T763" s="1"/>
      <c r="U763"/>
    </row>
    <row r="764" spans="10:21">
      <c r="J764"/>
      <c r="K764" s="1"/>
      <c r="L764"/>
      <c r="P764" s="1"/>
      <c r="Q764"/>
      <c r="T764" s="1"/>
      <c r="U764"/>
    </row>
    <row r="765" spans="10:21">
      <c r="J765"/>
      <c r="K765" s="1"/>
      <c r="L765"/>
      <c r="P765" s="1"/>
      <c r="Q765"/>
      <c r="T765" s="1"/>
      <c r="U765"/>
    </row>
    <row r="766" spans="10:21">
      <c r="J766"/>
      <c r="K766" s="1"/>
      <c r="L766"/>
      <c r="P766" s="1"/>
      <c r="Q766"/>
      <c r="T766" s="1"/>
      <c r="U766"/>
    </row>
    <row r="767" spans="10:21">
      <c r="J767"/>
      <c r="K767" s="1"/>
      <c r="L767"/>
      <c r="P767" s="1"/>
      <c r="Q767"/>
      <c r="T767" s="1"/>
      <c r="U767"/>
    </row>
    <row r="768" spans="10:21">
      <c r="J768"/>
      <c r="K768" s="1"/>
      <c r="L768"/>
      <c r="P768" s="1"/>
      <c r="Q768"/>
      <c r="T768" s="1"/>
      <c r="U768"/>
    </row>
    <row r="769" spans="10:21">
      <c r="J769"/>
      <c r="K769" s="1"/>
      <c r="L769"/>
      <c r="P769" s="1"/>
      <c r="Q769"/>
      <c r="T769" s="1"/>
      <c r="U769"/>
    </row>
    <row r="770" spans="10:21">
      <c r="J770"/>
      <c r="K770" s="1"/>
      <c r="L770"/>
      <c r="P770" s="1"/>
      <c r="Q770"/>
      <c r="T770" s="1"/>
      <c r="U770"/>
    </row>
    <row r="771" spans="10:21">
      <c r="J771"/>
      <c r="K771" s="1"/>
      <c r="L771"/>
      <c r="P771" s="1"/>
      <c r="Q771"/>
      <c r="T771" s="1"/>
      <c r="U771"/>
    </row>
    <row r="772" spans="10:21">
      <c r="J772"/>
      <c r="K772" s="1"/>
      <c r="L772"/>
      <c r="P772" s="1"/>
      <c r="Q772"/>
      <c r="T772" s="1"/>
      <c r="U772"/>
    </row>
    <row r="773" spans="10:21">
      <c r="J773"/>
      <c r="K773" s="1"/>
      <c r="L773"/>
      <c r="P773" s="1"/>
      <c r="Q773"/>
      <c r="T773" s="1"/>
      <c r="U773"/>
    </row>
    <row r="774" spans="10:21">
      <c r="J774"/>
      <c r="K774" s="1"/>
      <c r="L774"/>
      <c r="P774" s="1"/>
      <c r="Q774"/>
      <c r="T774" s="1"/>
      <c r="U774"/>
    </row>
    <row r="775" spans="10:21">
      <c r="J775"/>
      <c r="K775" s="1"/>
      <c r="L775"/>
      <c r="P775" s="1"/>
      <c r="Q775"/>
      <c r="T775" s="1"/>
      <c r="U775"/>
    </row>
    <row r="776" spans="10:21">
      <c r="J776"/>
      <c r="K776" s="1"/>
      <c r="L776"/>
      <c r="P776" s="1"/>
      <c r="Q776"/>
      <c r="T776" s="1"/>
      <c r="U776"/>
    </row>
    <row r="777" spans="10:21">
      <c r="J777"/>
      <c r="K777" s="1"/>
      <c r="L777"/>
      <c r="P777" s="1"/>
      <c r="Q777"/>
      <c r="T777" s="1"/>
      <c r="U777"/>
    </row>
    <row r="778" spans="10:21">
      <c r="J778"/>
      <c r="K778" s="1"/>
      <c r="L778"/>
      <c r="P778" s="1"/>
      <c r="Q778"/>
      <c r="T778" s="1"/>
      <c r="U778"/>
    </row>
    <row r="779" spans="10:21">
      <c r="J779"/>
      <c r="K779" s="1"/>
      <c r="L779"/>
      <c r="P779" s="1"/>
      <c r="Q779"/>
      <c r="T779" s="1"/>
      <c r="U779"/>
    </row>
    <row r="780" spans="10:21">
      <c r="J780"/>
      <c r="K780" s="1"/>
      <c r="L780"/>
      <c r="P780" s="1"/>
      <c r="Q780"/>
      <c r="T780" s="1"/>
      <c r="U780"/>
    </row>
    <row r="781" spans="10:21">
      <c r="J781"/>
      <c r="K781" s="1"/>
      <c r="L781"/>
      <c r="P781" s="1"/>
      <c r="Q781"/>
      <c r="T781" s="1"/>
      <c r="U781"/>
    </row>
    <row r="782" spans="10:21">
      <c r="J782"/>
      <c r="K782" s="1"/>
      <c r="L782"/>
      <c r="P782" s="1"/>
      <c r="Q782"/>
      <c r="T782" s="1"/>
      <c r="U782"/>
    </row>
    <row r="783" spans="10:21">
      <c r="J783"/>
      <c r="K783" s="1"/>
      <c r="L783"/>
      <c r="P783" s="1"/>
      <c r="Q783"/>
      <c r="T783" s="1"/>
      <c r="U783"/>
    </row>
    <row r="784" spans="10:21">
      <c r="J784"/>
      <c r="K784" s="1"/>
      <c r="L784"/>
      <c r="P784" s="1"/>
      <c r="Q784"/>
      <c r="T784" s="1"/>
      <c r="U784"/>
    </row>
    <row r="785" spans="10:21">
      <c r="J785"/>
      <c r="K785" s="1"/>
      <c r="L785"/>
      <c r="P785" s="1"/>
      <c r="Q785"/>
      <c r="T785" s="1"/>
      <c r="U785"/>
    </row>
    <row r="786" spans="10:21">
      <c r="J786"/>
      <c r="K786" s="1"/>
      <c r="L786"/>
      <c r="P786" s="1"/>
      <c r="Q786"/>
      <c r="T786" s="1"/>
      <c r="U786"/>
    </row>
    <row r="787" spans="10:21">
      <c r="J787"/>
      <c r="K787" s="1"/>
      <c r="L787"/>
      <c r="P787" s="1"/>
      <c r="Q787"/>
      <c r="T787" s="1"/>
      <c r="U787"/>
    </row>
    <row r="788" spans="10:21">
      <c r="J788"/>
      <c r="K788" s="1"/>
      <c r="L788"/>
      <c r="P788" s="1"/>
      <c r="Q788"/>
      <c r="T788" s="1"/>
      <c r="U788"/>
    </row>
    <row r="789" spans="10:21">
      <c r="J789"/>
      <c r="K789" s="1"/>
      <c r="L789"/>
      <c r="P789" s="1"/>
      <c r="Q789"/>
      <c r="T789" s="1"/>
      <c r="U789"/>
    </row>
    <row r="790" spans="10:21">
      <c r="J790"/>
      <c r="K790" s="1"/>
      <c r="L790"/>
      <c r="P790" s="1"/>
      <c r="Q790"/>
      <c r="T790" s="1"/>
      <c r="U790"/>
    </row>
    <row r="791" spans="10:21">
      <c r="J791"/>
      <c r="K791" s="1"/>
      <c r="L791"/>
      <c r="P791" s="1"/>
      <c r="Q791"/>
      <c r="T791" s="1"/>
      <c r="U791"/>
    </row>
    <row r="792" spans="10:21">
      <c r="J792"/>
      <c r="K792" s="1"/>
      <c r="L792"/>
      <c r="P792" s="1"/>
      <c r="Q792"/>
      <c r="T792" s="1"/>
      <c r="U792"/>
    </row>
    <row r="793" spans="10:21">
      <c r="J793"/>
      <c r="K793" s="1"/>
      <c r="L793"/>
      <c r="P793" s="1"/>
      <c r="Q793"/>
      <c r="T793" s="1"/>
      <c r="U793"/>
    </row>
    <row r="794" spans="10:21">
      <c r="J794"/>
      <c r="K794" s="1"/>
      <c r="L794"/>
      <c r="P794" s="1"/>
      <c r="Q794"/>
      <c r="T794" s="1"/>
      <c r="U794"/>
    </row>
    <row r="795" spans="10:21">
      <c r="J795"/>
      <c r="K795" s="1"/>
      <c r="L795"/>
      <c r="P795" s="1"/>
      <c r="Q795"/>
      <c r="T795" s="1"/>
      <c r="U795"/>
    </row>
    <row r="796" spans="10:21">
      <c r="J796"/>
      <c r="K796" s="1"/>
      <c r="L796"/>
      <c r="P796" s="1"/>
      <c r="Q796"/>
      <c r="T796" s="1"/>
      <c r="U796"/>
    </row>
    <row r="797" spans="10:21">
      <c r="J797"/>
      <c r="K797" s="1"/>
      <c r="L797"/>
      <c r="P797" s="1"/>
      <c r="Q797"/>
      <c r="T797" s="1"/>
      <c r="U797"/>
    </row>
    <row r="798" spans="10:21">
      <c r="J798"/>
      <c r="K798" s="1"/>
      <c r="L798"/>
      <c r="P798" s="1"/>
      <c r="Q798"/>
      <c r="T798" s="1"/>
      <c r="U798"/>
    </row>
    <row r="799" spans="10:21">
      <c r="J799"/>
      <c r="K799" s="1"/>
      <c r="L799"/>
      <c r="P799" s="1"/>
      <c r="Q799"/>
      <c r="T799" s="1"/>
      <c r="U799"/>
    </row>
    <row r="800" spans="10:21">
      <c r="J800"/>
      <c r="K800" s="1"/>
      <c r="L800"/>
      <c r="P800" s="1"/>
      <c r="Q800"/>
      <c r="T800" s="1"/>
      <c r="U800"/>
    </row>
    <row r="801" spans="10:21">
      <c r="J801"/>
      <c r="K801" s="1"/>
      <c r="L801"/>
      <c r="P801" s="1"/>
      <c r="Q801"/>
      <c r="T801" s="1"/>
      <c r="U801"/>
    </row>
    <row r="802" spans="10:21">
      <c r="J802"/>
      <c r="K802" s="1"/>
      <c r="L802"/>
      <c r="P802" s="1"/>
      <c r="Q802"/>
      <c r="T802" s="1"/>
      <c r="U802"/>
    </row>
    <row r="803" spans="10:21">
      <c r="J803"/>
      <c r="K803" s="1"/>
      <c r="L803"/>
      <c r="P803" s="1"/>
      <c r="Q803"/>
      <c r="T803" s="1"/>
      <c r="U803"/>
    </row>
    <row r="804" spans="10:21">
      <c r="J804"/>
      <c r="K804" s="1"/>
      <c r="L804"/>
      <c r="P804" s="1"/>
      <c r="Q804"/>
      <c r="T804" s="1"/>
      <c r="U804"/>
    </row>
    <row r="805" spans="10:21">
      <c r="J805"/>
      <c r="K805" s="1"/>
      <c r="L805"/>
      <c r="P805" s="1"/>
      <c r="Q805"/>
      <c r="T805" s="1"/>
      <c r="U805"/>
    </row>
    <row r="806" spans="10:21">
      <c r="J806"/>
      <c r="K806" s="1"/>
      <c r="L806"/>
      <c r="P806" s="1"/>
      <c r="Q806"/>
      <c r="T806" s="1"/>
      <c r="U806"/>
    </row>
    <row r="807" spans="10:21">
      <c r="J807"/>
      <c r="K807" s="1"/>
      <c r="L807"/>
      <c r="P807" s="1"/>
      <c r="Q807"/>
      <c r="T807" s="1"/>
      <c r="U807"/>
    </row>
    <row r="808" spans="10:21">
      <c r="J808"/>
      <c r="K808" s="1"/>
      <c r="L808"/>
      <c r="P808" s="1"/>
      <c r="Q808"/>
      <c r="T808" s="1"/>
      <c r="U808"/>
    </row>
    <row r="809" spans="10:21">
      <c r="J809"/>
      <c r="K809" s="1"/>
      <c r="L809"/>
      <c r="P809" s="1"/>
      <c r="Q809"/>
      <c r="T809" s="1"/>
      <c r="U809"/>
    </row>
    <row r="810" spans="10:21">
      <c r="J810"/>
      <c r="K810" s="1"/>
      <c r="L810"/>
      <c r="P810" s="1"/>
      <c r="Q810"/>
      <c r="T810" s="1"/>
      <c r="U810"/>
    </row>
    <row r="811" spans="10:21">
      <c r="J811"/>
      <c r="K811" s="1"/>
      <c r="L811"/>
      <c r="P811" s="1"/>
      <c r="Q811"/>
      <c r="T811" s="1"/>
      <c r="U811"/>
    </row>
    <row r="812" spans="10:21">
      <c r="J812"/>
      <c r="K812" s="1"/>
      <c r="L812"/>
      <c r="P812" s="1"/>
      <c r="Q812"/>
      <c r="T812" s="1"/>
      <c r="U812"/>
    </row>
    <row r="813" spans="10:21">
      <c r="J813"/>
      <c r="K813" s="1"/>
      <c r="L813"/>
      <c r="P813" s="1"/>
      <c r="Q813"/>
      <c r="T813" s="1"/>
      <c r="U813"/>
    </row>
    <row r="814" spans="10:21">
      <c r="J814"/>
      <c r="K814" s="1"/>
      <c r="L814"/>
      <c r="P814" s="1"/>
      <c r="Q814"/>
      <c r="T814" s="1"/>
      <c r="U814"/>
    </row>
    <row r="815" spans="10:21">
      <c r="J815"/>
      <c r="K815" s="1"/>
      <c r="L815"/>
      <c r="P815" s="1"/>
      <c r="Q815"/>
      <c r="T815" s="1"/>
      <c r="U815"/>
    </row>
    <row r="816" spans="10:21">
      <c r="J816"/>
      <c r="K816" s="1"/>
      <c r="L816"/>
      <c r="P816" s="1"/>
      <c r="Q816"/>
      <c r="T816" s="1"/>
      <c r="U816"/>
    </row>
    <row r="817" spans="10:21">
      <c r="J817"/>
      <c r="K817" s="1"/>
      <c r="L817"/>
      <c r="P817" s="1"/>
      <c r="Q817"/>
      <c r="T817" s="1"/>
      <c r="U817"/>
    </row>
    <row r="818" spans="10:21">
      <c r="J818"/>
      <c r="K818" s="1"/>
      <c r="L818"/>
      <c r="P818" s="1"/>
      <c r="Q818"/>
      <c r="T818" s="1"/>
      <c r="U818"/>
    </row>
    <row r="819" spans="10:21">
      <c r="J819"/>
      <c r="K819" s="1"/>
      <c r="L819"/>
      <c r="P819" s="1"/>
      <c r="Q819"/>
      <c r="T819" s="1"/>
      <c r="U819"/>
    </row>
    <row r="820" spans="10:21">
      <c r="J820"/>
      <c r="K820" s="1"/>
      <c r="L820"/>
      <c r="P820" s="1"/>
      <c r="Q820"/>
      <c r="T820" s="1"/>
      <c r="U820"/>
    </row>
    <row r="821" spans="10:21">
      <c r="J821"/>
      <c r="K821" s="1"/>
      <c r="L821"/>
      <c r="P821" s="1"/>
      <c r="Q821"/>
      <c r="T821" s="1"/>
      <c r="U821"/>
    </row>
    <row r="822" spans="10:21">
      <c r="J822"/>
      <c r="K822" s="1"/>
      <c r="L822"/>
      <c r="P822" s="1"/>
      <c r="Q822"/>
      <c r="T822" s="1"/>
      <c r="U822"/>
    </row>
    <row r="823" spans="10:21">
      <c r="J823"/>
      <c r="K823" s="1"/>
      <c r="L823"/>
      <c r="P823" s="1"/>
      <c r="Q823"/>
      <c r="T823" s="1"/>
      <c r="U823"/>
    </row>
    <row r="824" spans="10:21">
      <c r="J824"/>
      <c r="K824" s="1"/>
      <c r="L824"/>
      <c r="P824" s="1"/>
      <c r="Q824"/>
      <c r="T824" s="1"/>
      <c r="U824"/>
    </row>
    <row r="825" spans="10:21">
      <c r="J825"/>
      <c r="K825" s="1"/>
      <c r="L825"/>
      <c r="P825" s="1"/>
      <c r="Q825"/>
      <c r="T825" s="1"/>
      <c r="U825"/>
    </row>
    <row r="826" spans="10:21">
      <c r="J826"/>
      <c r="K826" s="1"/>
      <c r="L826"/>
      <c r="P826" s="1"/>
      <c r="Q826"/>
      <c r="T826" s="1"/>
      <c r="U826"/>
    </row>
    <row r="827" spans="10:21">
      <c r="J827"/>
      <c r="K827" s="1"/>
      <c r="L827"/>
      <c r="P827" s="1"/>
      <c r="Q827"/>
      <c r="T827" s="1"/>
      <c r="U827"/>
    </row>
    <row r="828" spans="10:21">
      <c r="J828"/>
      <c r="K828" s="1"/>
      <c r="L828"/>
      <c r="P828" s="1"/>
      <c r="Q828"/>
      <c r="T828" s="1"/>
      <c r="U828"/>
    </row>
    <row r="829" spans="10:21">
      <c r="J829"/>
      <c r="K829" s="1"/>
      <c r="L829"/>
      <c r="P829" s="1"/>
      <c r="Q829"/>
      <c r="T829" s="1"/>
      <c r="U829"/>
    </row>
    <row r="830" spans="10:21">
      <c r="J830"/>
      <c r="K830" s="1"/>
      <c r="L830"/>
      <c r="P830" s="1"/>
      <c r="Q830"/>
      <c r="T830" s="1"/>
      <c r="U830"/>
    </row>
    <row r="831" spans="10:21">
      <c r="J831"/>
      <c r="K831" s="1"/>
      <c r="L831"/>
      <c r="P831" s="1"/>
      <c r="Q831"/>
      <c r="T831" s="1"/>
      <c r="U831"/>
    </row>
    <row r="832" spans="10:21">
      <c r="J832"/>
      <c r="K832" s="1"/>
      <c r="L832"/>
      <c r="P832" s="1"/>
      <c r="Q832"/>
      <c r="T832" s="1"/>
      <c r="U832"/>
    </row>
    <row r="833" spans="10:21">
      <c r="J833"/>
      <c r="K833" s="1"/>
      <c r="L833"/>
      <c r="P833" s="1"/>
      <c r="Q833"/>
      <c r="T833" s="1"/>
      <c r="U833"/>
    </row>
    <row r="834" spans="10:21">
      <c r="J834"/>
      <c r="K834" s="1"/>
      <c r="L834"/>
      <c r="P834" s="1"/>
      <c r="Q834"/>
      <c r="T834" s="1"/>
      <c r="U834"/>
    </row>
    <row r="835" spans="10:21">
      <c r="J835"/>
      <c r="K835" s="1"/>
      <c r="L835"/>
      <c r="P835" s="1"/>
      <c r="Q835"/>
      <c r="T835" s="1"/>
      <c r="U835"/>
    </row>
    <row r="836" spans="10:21">
      <c r="J836"/>
      <c r="K836" s="1"/>
      <c r="L836"/>
      <c r="P836" s="1"/>
      <c r="Q836"/>
      <c r="T836" s="1"/>
      <c r="U836"/>
    </row>
    <row r="837" spans="10:21">
      <c r="J837"/>
      <c r="K837" s="1"/>
      <c r="L837"/>
      <c r="P837" s="1"/>
      <c r="Q837"/>
      <c r="T837" s="1"/>
      <c r="U837"/>
    </row>
    <row r="838" spans="10:21">
      <c r="J838"/>
      <c r="K838" s="1"/>
      <c r="L838"/>
      <c r="P838" s="1"/>
      <c r="Q838"/>
      <c r="T838" s="1"/>
      <c r="U838"/>
    </row>
    <row r="839" spans="10:21">
      <c r="J839"/>
      <c r="K839" s="1"/>
      <c r="L839"/>
      <c r="P839" s="1"/>
      <c r="Q839"/>
      <c r="T839" s="1"/>
      <c r="U839"/>
    </row>
    <row r="840" spans="10:21">
      <c r="J840"/>
      <c r="K840" s="1"/>
      <c r="L840"/>
      <c r="P840" s="1"/>
      <c r="Q840"/>
      <c r="T840" s="1"/>
      <c r="U840"/>
    </row>
    <row r="841" spans="10:21">
      <c r="J841"/>
      <c r="K841" s="1"/>
      <c r="L841"/>
      <c r="P841" s="1"/>
      <c r="Q841"/>
      <c r="T841" s="1"/>
      <c r="U841"/>
    </row>
    <row r="842" spans="10:21">
      <c r="J842"/>
      <c r="K842" s="1"/>
      <c r="L842"/>
      <c r="P842" s="1"/>
      <c r="Q842"/>
      <c r="T842" s="1"/>
      <c r="U842"/>
    </row>
    <row r="843" spans="10:21">
      <c r="J843"/>
      <c r="K843" s="1"/>
      <c r="L843"/>
      <c r="P843" s="1"/>
      <c r="Q843"/>
      <c r="T843" s="1"/>
      <c r="U843"/>
    </row>
    <row r="844" spans="10:21">
      <c r="J844"/>
      <c r="K844" s="1"/>
      <c r="L844"/>
      <c r="P844" s="1"/>
      <c r="Q844"/>
      <c r="T844" s="1"/>
      <c r="U844"/>
    </row>
    <row r="845" spans="10:21">
      <c r="J845"/>
      <c r="K845" s="1"/>
      <c r="L845"/>
      <c r="P845" s="1"/>
      <c r="Q845"/>
      <c r="T845" s="1"/>
      <c r="U845"/>
    </row>
    <row r="846" spans="10:21">
      <c r="J846"/>
      <c r="K846" s="1"/>
      <c r="L846"/>
      <c r="P846" s="1"/>
      <c r="Q846"/>
      <c r="T846" s="1"/>
      <c r="U846"/>
    </row>
    <row r="847" spans="10:21">
      <c r="J847"/>
      <c r="K847" s="1"/>
      <c r="L847"/>
      <c r="P847" s="1"/>
      <c r="Q847"/>
      <c r="T847" s="1"/>
      <c r="U847"/>
    </row>
    <row r="848" spans="10:21">
      <c r="J848"/>
      <c r="K848" s="1"/>
      <c r="L848"/>
      <c r="P848" s="1"/>
      <c r="Q848"/>
      <c r="T848" s="1"/>
      <c r="U848"/>
    </row>
    <row r="849" spans="10:21">
      <c r="J849"/>
      <c r="K849" s="1"/>
      <c r="L849"/>
      <c r="P849" s="1"/>
      <c r="Q849"/>
      <c r="T849" s="1"/>
      <c r="U849"/>
    </row>
    <row r="850" spans="10:21">
      <c r="J850"/>
      <c r="K850" s="1"/>
      <c r="L850"/>
      <c r="P850" s="1"/>
      <c r="Q850"/>
      <c r="T850" s="1"/>
      <c r="U850"/>
    </row>
    <row r="851" spans="10:21">
      <c r="J851"/>
      <c r="K851" s="1"/>
      <c r="L851"/>
      <c r="P851" s="1"/>
      <c r="Q851"/>
      <c r="T851" s="1"/>
      <c r="U851"/>
    </row>
    <row r="852" spans="10:21">
      <c r="J852"/>
      <c r="K852" s="1"/>
      <c r="L852"/>
      <c r="P852" s="1"/>
      <c r="Q852"/>
      <c r="T852" s="1"/>
      <c r="U852"/>
    </row>
    <row r="853" spans="10:21">
      <c r="J853"/>
      <c r="K853" s="1"/>
      <c r="L853"/>
      <c r="P853" s="1"/>
      <c r="Q853"/>
      <c r="T853" s="1"/>
      <c r="U853"/>
    </row>
    <row r="854" spans="10:21">
      <c r="J854"/>
      <c r="K854" s="1"/>
      <c r="L854"/>
      <c r="P854" s="1"/>
      <c r="Q854"/>
      <c r="T854" s="1"/>
      <c r="U854"/>
    </row>
    <row r="855" spans="10:21">
      <c r="J855"/>
      <c r="K855" s="1"/>
      <c r="L855"/>
      <c r="P855" s="1"/>
      <c r="Q855"/>
      <c r="T855" s="1"/>
      <c r="U855"/>
    </row>
    <row r="856" spans="10:21">
      <c r="J856"/>
      <c r="K856" s="1"/>
      <c r="L856"/>
      <c r="P856" s="1"/>
      <c r="Q856"/>
      <c r="T856" s="1"/>
      <c r="U856"/>
    </row>
    <row r="857" spans="10:21">
      <c r="J857"/>
      <c r="K857" s="1"/>
      <c r="L857"/>
      <c r="P857" s="1"/>
      <c r="Q857"/>
      <c r="T857" s="1"/>
      <c r="U857"/>
    </row>
    <row r="858" spans="10:21">
      <c r="J858"/>
      <c r="K858" s="1"/>
      <c r="L858"/>
      <c r="P858" s="1"/>
      <c r="Q858"/>
      <c r="T858" s="1"/>
      <c r="U858"/>
    </row>
    <row r="859" spans="10:21">
      <c r="J859"/>
      <c r="K859" s="1"/>
      <c r="L859"/>
      <c r="P859" s="1"/>
      <c r="Q859"/>
      <c r="T859" s="1"/>
      <c r="U859"/>
    </row>
    <row r="860" spans="10:21">
      <c r="J860"/>
      <c r="K860" s="1"/>
      <c r="L860"/>
      <c r="P860" s="1"/>
      <c r="Q860"/>
      <c r="T860" s="1"/>
      <c r="U860"/>
    </row>
    <row r="861" spans="10:21">
      <c r="J861"/>
      <c r="K861" s="1"/>
      <c r="L861"/>
      <c r="P861" s="1"/>
      <c r="Q861"/>
      <c r="T861" s="1"/>
      <c r="U861"/>
    </row>
    <row r="862" spans="10:21">
      <c r="J862"/>
      <c r="K862" s="1"/>
      <c r="L862"/>
      <c r="P862" s="1"/>
      <c r="Q862"/>
      <c r="T862" s="1"/>
      <c r="U862"/>
    </row>
    <row r="863" spans="10:21">
      <c r="J863"/>
      <c r="K863" s="1"/>
      <c r="L863"/>
      <c r="P863" s="1"/>
      <c r="Q863"/>
      <c r="T863" s="1"/>
      <c r="U863"/>
    </row>
    <row r="864" spans="10:21">
      <c r="J864"/>
      <c r="K864" s="1"/>
      <c r="L864"/>
      <c r="P864" s="1"/>
      <c r="Q864"/>
      <c r="T864" s="1"/>
      <c r="U864"/>
    </row>
    <row r="865" spans="10:21">
      <c r="J865"/>
      <c r="K865" s="1"/>
      <c r="L865"/>
      <c r="P865" s="1"/>
      <c r="Q865"/>
      <c r="T865" s="1"/>
      <c r="U865"/>
    </row>
    <row r="866" spans="10:21">
      <c r="J866"/>
      <c r="K866" s="1"/>
      <c r="L866"/>
      <c r="P866" s="1"/>
      <c r="Q866"/>
      <c r="T866" s="1"/>
      <c r="U866"/>
    </row>
    <row r="867" spans="10:21">
      <c r="J867"/>
      <c r="K867" s="1"/>
      <c r="L867"/>
      <c r="P867" s="1"/>
      <c r="Q867"/>
      <c r="T867" s="1"/>
      <c r="U867"/>
    </row>
    <row r="868" spans="10:21">
      <c r="J868"/>
      <c r="K868" s="1"/>
      <c r="L868"/>
      <c r="P868" s="1"/>
      <c r="Q868"/>
      <c r="T868" s="1"/>
      <c r="U868"/>
    </row>
    <row r="869" spans="10:21">
      <c r="J869"/>
      <c r="K869" s="1"/>
      <c r="L869"/>
      <c r="P869" s="1"/>
      <c r="Q869"/>
      <c r="T869" s="1"/>
      <c r="U869"/>
    </row>
    <row r="870" spans="10:21">
      <c r="J870"/>
      <c r="K870" s="1"/>
      <c r="L870"/>
      <c r="P870" s="1"/>
      <c r="Q870"/>
      <c r="T870" s="1"/>
      <c r="U870"/>
    </row>
    <row r="871" spans="10:21">
      <c r="J871"/>
      <c r="K871" s="1"/>
      <c r="L871"/>
      <c r="P871" s="1"/>
      <c r="Q871"/>
      <c r="T871" s="1"/>
      <c r="U871"/>
    </row>
    <row r="872" spans="10:21">
      <c r="J872"/>
      <c r="K872" s="1"/>
      <c r="L872"/>
      <c r="P872" s="1"/>
      <c r="Q872"/>
      <c r="T872" s="1"/>
      <c r="U872"/>
    </row>
    <row r="873" spans="10:21">
      <c r="J873"/>
      <c r="K873" s="1"/>
      <c r="L873"/>
      <c r="P873" s="1"/>
      <c r="Q873"/>
      <c r="T873" s="1"/>
      <c r="U873"/>
    </row>
    <row r="874" spans="10:21">
      <c r="J874"/>
      <c r="K874" s="1"/>
      <c r="L874"/>
      <c r="P874" s="1"/>
      <c r="Q874"/>
      <c r="T874" s="1"/>
      <c r="U874"/>
    </row>
    <row r="875" spans="10:21">
      <c r="J875"/>
      <c r="K875" s="1"/>
      <c r="L875"/>
      <c r="P875" s="1"/>
      <c r="Q875"/>
      <c r="T875" s="1"/>
      <c r="U875"/>
    </row>
    <row r="876" spans="10:21">
      <c r="J876"/>
      <c r="K876" s="1"/>
      <c r="L876"/>
      <c r="P876" s="1"/>
      <c r="Q876"/>
      <c r="T876" s="1"/>
      <c r="U876"/>
    </row>
    <row r="877" spans="10:21">
      <c r="J877"/>
      <c r="K877" s="1"/>
      <c r="L877"/>
      <c r="P877" s="1"/>
      <c r="Q877"/>
      <c r="T877" s="1"/>
      <c r="U877"/>
    </row>
    <row r="878" spans="10:21">
      <c r="J878"/>
      <c r="K878" s="1"/>
      <c r="L878"/>
      <c r="P878" s="1"/>
      <c r="Q878"/>
      <c r="T878" s="1"/>
      <c r="U878"/>
    </row>
    <row r="879" spans="10:21">
      <c r="J879"/>
      <c r="K879" s="1"/>
      <c r="L879"/>
      <c r="P879" s="1"/>
      <c r="Q879"/>
      <c r="T879" s="1"/>
      <c r="U879"/>
    </row>
    <row r="880" spans="10:21">
      <c r="J880"/>
      <c r="K880" s="1"/>
      <c r="L880"/>
      <c r="P880" s="1"/>
      <c r="Q880"/>
      <c r="T880" s="1"/>
      <c r="U880"/>
    </row>
    <row r="881" spans="10:21">
      <c r="J881"/>
      <c r="K881" s="1"/>
      <c r="L881"/>
      <c r="P881" s="1"/>
      <c r="Q881"/>
      <c r="T881" s="1"/>
      <c r="U881"/>
    </row>
    <row r="882" spans="10:21">
      <c r="J882"/>
      <c r="K882" s="1"/>
      <c r="L882"/>
      <c r="P882" s="1"/>
      <c r="Q882"/>
      <c r="T882" s="1"/>
      <c r="U882"/>
    </row>
    <row r="883" spans="10:21">
      <c r="J883"/>
      <c r="K883" s="1"/>
      <c r="L883"/>
      <c r="P883" s="1"/>
      <c r="Q883"/>
      <c r="T883" s="1"/>
      <c r="U883"/>
    </row>
    <row r="884" spans="10:21">
      <c r="J884"/>
      <c r="K884" s="1"/>
      <c r="L884"/>
      <c r="P884" s="1"/>
      <c r="Q884"/>
      <c r="T884" s="1"/>
      <c r="U884"/>
    </row>
    <row r="885" spans="10:21">
      <c r="J885"/>
      <c r="K885" s="1"/>
      <c r="L885"/>
      <c r="P885" s="1"/>
      <c r="Q885"/>
      <c r="T885" s="1"/>
      <c r="U885"/>
    </row>
    <row r="886" spans="10:21">
      <c r="J886"/>
      <c r="K886" s="1"/>
      <c r="L886"/>
      <c r="P886" s="1"/>
      <c r="Q886"/>
      <c r="T886" s="1"/>
      <c r="U886"/>
    </row>
    <row r="887" spans="10:21">
      <c r="J887"/>
      <c r="K887" s="1"/>
      <c r="L887"/>
      <c r="P887" s="1"/>
      <c r="Q887"/>
      <c r="T887" s="1"/>
      <c r="U887"/>
    </row>
    <row r="888" spans="10:21">
      <c r="J888"/>
      <c r="K888" s="1"/>
      <c r="L888"/>
      <c r="P888" s="1"/>
      <c r="Q888"/>
      <c r="T888" s="1"/>
      <c r="U888"/>
    </row>
    <row r="889" spans="10:21">
      <c r="J889"/>
      <c r="K889" s="1"/>
      <c r="L889"/>
      <c r="P889" s="1"/>
      <c r="Q889"/>
      <c r="T889" s="1"/>
      <c r="U889"/>
    </row>
    <row r="890" spans="10:21">
      <c r="J890"/>
      <c r="K890" s="1"/>
      <c r="L890"/>
      <c r="P890" s="1"/>
      <c r="Q890"/>
      <c r="T890" s="1"/>
      <c r="U890"/>
    </row>
    <row r="891" spans="10:21">
      <c r="J891"/>
      <c r="K891" s="1"/>
      <c r="L891"/>
      <c r="P891" s="1"/>
      <c r="Q891"/>
      <c r="T891" s="1"/>
      <c r="U891"/>
    </row>
    <row r="892" spans="10:21">
      <c r="J892"/>
      <c r="K892" s="1"/>
      <c r="L892"/>
      <c r="P892" s="1"/>
      <c r="Q892"/>
      <c r="T892" s="1"/>
      <c r="U892"/>
    </row>
    <row r="893" spans="10:21">
      <c r="J893"/>
      <c r="K893" s="1"/>
      <c r="L893"/>
      <c r="P893" s="1"/>
      <c r="Q893"/>
      <c r="T893" s="1"/>
      <c r="U893"/>
    </row>
    <row r="894" spans="10:21">
      <c r="J894"/>
      <c r="K894" s="1"/>
      <c r="L894"/>
      <c r="P894" s="1"/>
      <c r="Q894"/>
      <c r="T894" s="1"/>
      <c r="U894"/>
    </row>
    <row r="895" spans="10:21">
      <c r="J895"/>
      <c r="K895" s="1"/>
      <c r="L895"/>
      <c r="P895" s="1"/>
      <c r="Q895"/>
      <c r="T895" s="1"/>
      <c r="U895"/>
    </row>
    <row r="896" spans="10:21">
      <c r="J896"/>
      <c r="K896" s="1"/>
      <c r="L896"/>
      <c r="P896" s="1"/>
      <c r="Q896"/>
      <c r="T896" s="1"/>
      <c r="U896"/>
    </row>
    <row r="897" spans="10:21">
      <c r="J897"/>
      <c r="K897" s="1"/>
      <c r="L897"/>
      <c r="P897" s="1"/>
      <c r="Q897"/>
      <c r="T897" s="1"/>
      <c r="U897"/>
    </row>
    <row r="898" spans="10:21">
      <c r="J898"/>
      <c r="K898" s="1"/>
      <c r="L898"/>
      <c r="P898" s="1"/>
      <c r="Q898"/>
      <c r="T898" s="1"/>
      <c r="U898"/>
    </row>
    <row r="899" spans="10:21">
      <c r="J899"/>
      <c r="K899" s="1"/>
      <c r="L899"/>
      <c r="P899" s="1"/>
      <c r="Q899"/>
      <c r="T899" s="1"/>
      <c r="U899"/>
    </row>
    <row r="900" spans="10:21">
      <c r="J900"/>
      <c r="K900" s="1"/>
      <c r="L900"/>
      <c r="P900" s="1"/>
      <c r="Q900"/>
      <c r="T900" s="1"/>
      <c r="U900"/>
    </row>
    <row r="901" spans="10:21">
      <c r="J901"/>
      <c r="K901" s="1"/>
      <c r="L901"/>
      <c r="P901" s="1"/>
      <c r="Q901"/>
      <c r="T901" s="1"/>
      <c r="U901"/>
    </row>
    <row r="902" spans="10:21">
      <c r="J902"/>
      <c r="K902" s="1"/>
      <c r="L902"/>
      <c r="P902" s="1"/>
      <c r="Q902"/>
      <c r="T902" s="1"/>
      <c r="U902"/>
    </row>
    <row r="903" spans="10:21">
      <c r="J903"/>
      <c r="K903" s="1"/>
      <c r="L903"/>
      <c r="P903" s="1"/>
      <c r="Q903"/>
      <c r="T903" s="1"/>
      <c r="U903"/>
    </row>
    <row r="904" spans="10:21">
      <c r="J904"/>
      <c r="K904" s="1"/>
      <c r="L904"/>
      <c r="P904" s="1"/>
      <c r="Q904"/>
      <c r="T904" s="1"/>
      <c r="U904"/>
    </row>
    <row r="905" spans="10:21">
      <c r="J905"/>
      <c r="K905" s="1"/>
      <c r="L905"/>
      <c r="P905" s="1"/>
      <c r="Q905"/>
      <c r="T905" s="1"/>
      <c r="U905"/>
    </row>
    <row r="906" spans="10:21">
      <c r="J906"/>
      <c r="K906" s="1"/>
      <c r="L906"/>
      <c r="P906" s="1"/>
      <c r="Q906"/>
      <c r="T906" s="1"/>
      <c r="U906"/>
    </row>
    <row r="907" spans="10:21">
      <c r="J907"/>
      <c r="K907" s="1"/>
      <c r="L907"/>
      <c r="P907" s="1"/>
      <c r="Q907"/>
      <c r="T907" s="1"/>
      <c r="U907"/>
    </row>
    <row r="908" spans="10:21">
      <c r="J908"/>
      <c r="K908" s="1"/>
      <c r="L908"/>
      <c r="P908" s="1"/>
      <c r="Q908"/>
      <c r="T908" s="1"/>
      <c r="U908"/>
    </row>
    <row r="909" spans="10:21">
      <c r="J909"/>
      <c r="K909" s="1"/>
      <c r="L909"/>
      <c r="P909" s="1"/>
      <c r="Q909"/>
      <c r="T909" s="1"/>
      <c r="U909"/>
    </row>
    <row r="910" spans="10:21">
      <c r="J910"/>
      <c r="K910" s="1"/>
      <c r="L910"/>
      <c r="P910" s="1"/>
      <c r="Q910"/>
      <c r="T910" s="1"/>
      <c r="U910"/>
    </row>
    <row r="911" spans="10:21">
      <c r="J911"/>
      <c r="K911" s="1"/>
      <c r="L911"/>
      <c r="P911" s="1"/>
      <c r="Q911"/>
      <c r="T911" s="1"/>
      <c r="U911"/>
    </row>
    <row r="912" spans="10:21">
      <c r="J912"/>
      <c r="K912" s="1"/>
      <c r="L912"/>
      <c r="P912" s="1"/>
      <c r="Q912"/>
      <c r="T912" s="1"/>
      <c r="U912"/>
    </row>
    <row r="913" spans="10:21">
      <c r="J913"/>
      <c r="K913" s="1"/>
      <c r="L913"/>
      <c r="P913" s="1"/>
      <c r="Q913"/>
      <c r="T913" s="1"/>
      <c r="U913"/>
    </row>
    <row r="914" spans="10:21">
      <c r="J914"/>
      <c r="K914" s="1"/>
      <c r="L914"/>
      <c r="P914" s="1"/>
      <c r="Q914"/>
      <c r="T914" s="1"/>
      <c r="U914"/>
    </row>
    <row r="915" spans="10:21">
      <c r="J915"/>
      <c r="K915" s="1"/>
      <c r="L915"/>
      <c r="P915" s="1"/>
      <c r="Q915"/>
      <c r="T915" s="1"/>
      <c r="U915"/>
    </row>
    <row r="916" spans="10:21">
      <c r="J916"/>
      <c r="K916" s="1"/>
      <c r="L916"/>
      <c r="P916" s="1"/>
      <c r="Q916"/>
      <c r="T916" s="1"/>
      <c r="U916"/>
    </row>
    <row r="917" spans="10:21">
      <c r="J917"/>
      <c r="K917" s="1"/>
      <c r="L917"/>
      <c r="P917" s="1"/>
      <c r="Q917"/>
      <c r="T917" s="1"/>
      <c r="U917"/>
    </row>
    <row r="918" spans="10:21">
      <c r="J918"/>
      <c r="K918" s="1"/>
      <c r="L918"/>
      <c r="P918" s="1"/>
      <c r="Q918"/>
      <c r="T918" s="1"/>
      <c r="U918"/>
    </row>
    <row r="919" spans="10:21">
      <c r="J919"/>
      <c r="K919" s="1"/>
      <c r="L919"/>
      <c r="P919" s="1"/>
      <c r="Q919"/>
      <c r="T919" s="1"/>
      <c r="U919"/>
    </row>
    <row r="920" spans="10:21">
      <c r="J920"/>
      <c r="K920" s="1"/>
      <c r="L920"/>
      <c r="P920" s="1"/>
      <c r="Q920"/>
      <c r="T920" s="1"/>
      <c r="U920"/>
    </row>
    <row r="921" spans="10:21">
      <c r="J921"/>
      <c r="K921" s="1"/>
      <c r="L921"/>
      <c r="P921" s="1"/>
      <c r="Q921"/>
      <c r="T921" s="1"/>
      <c r="U921"/>
    </row>
    <row r="922" spans="10:21">
      <c r="J922"/>
      <c r="K922" s="1"/>
      <c r="L922"/>
      <c r="P922" s="1"/>
      <c r="Q922"/>
      <c r="T922" s="1"/>
      <c r="U922"/>
    </row>
    <row r="923" spans="10:21">
      <c r="J923"/>
      <c r="K923" s="1"/>
      <c r="L923"/>
      <c r="P923" s="1"/>
      <c r="Q923"/>
      <c r="T923" s="1"/>
      <c r="U923"/>
    </row>
    <row r="924" spans="10:21">
      <c r="J924"/>
      <c r="K924" s="1"/>
      <c r="L924"/>
      <c r="P924" s="1"/>
      <c r="Q924"/>
      <c r="T924" s="1"/>
      <c r="U924"/>
    </row>
    <row r="925" spans="10:21">
      <c r="J925"/>
      <c r="K925" s="1"/>
      <c r="L925"/>
      <c r="P925" s="1"/>
      <c r="Q925"/>
      <c r="T925" s="1"/>
      <c r="U925"/>
    </row>
    <row r="926" spans="10:21">
      <c r="J926"/>
      <c r="K926" s="1"/>
      <c r="L926"/>
      <c r="P926" s="1"/>
      <c r="Q926"/>
      <c r="T926" s="1"/>
      <c r="U926"/>
    </row>
    <row r="927" spans="10:21">
      <c r="J927"/>
      <c r="K927" s="1"/>
      <c r="L927"/>
      <c r="P927" s="1"/>
      <c r="Q927"/>
      <c r="T927" s="1"/>
      <c r="U927"/>
    </row>
    <row r="928" spans="10:21">
      <c r="J928"/>
      <c r="K928" s="1"/>
      <c r="L928"/>
      <c r="P928" s="1"/>
      <c r="Q928"/>
      <c r="T928" s="1"/>
      <c r="U928"/>
    </row>
    <row r="929" spans="10:21">
      <c r="J929"/>
      <c r="K929" s="1"/>
      <c r="L929"/>
      <c r="P929" s="1"/>
      <c r="Q929"/>
      <c r="T929" s="1"/>
      <c r="U929"/>
    </row>
    <row r="930" spans="10:21">
      <c r="J930"/>
      <c r="K930" s="1"/>
      <c r="L930"/>
      <c r="P930" s="1"/>
      <c r="Q930"/>
      <c r="T930" s="1"/>
      <c r="U930"/>
    </row>
    <row r="931" spans="10:21">
      <c r="J931"/>
      <c r="K931" s="1"/>
      <c r="L931"/>
      <c r="P931" s="1"/>
      <c r="Q931"/>
      <c r="T931" s="1"/>
      <c r="U931"/>
    </row>
    <row r="932" spans="10:21">
      <c r="J932"/>
      <c r="K932" s="1"/>
      <c r="L932"/>
      <c r="P932" s="1"/>
      <c r="Q932"/>
      <c r="T932" s="1"/>
      <c r="U932"/>
    </row>
    <row r="933" spans="10:21">
      <c r="J933"/>
      <c r="K933" s="1"/>
      <c r="L933"/>
      <c r="P933" s="1"/>
      <c r="Q933"/>
      <c r="T933" s="1"/>
      <c r="U933"/>
    </row>
    <row r="934" spans="10:21">
      <c r="J934"/>
      <c r="K934" s="1"/>
      <c r="L934"/>
      <c r="P934" s="1"/>
      <c r="Q934"/>
      <c r="T934" s="1"/>
      <c r="U934"/>
    </row>
    <row r="935" spans="10:21">
      <c r="J935"/>
      <c r="K935" s="1"/>
      <c r="L935"/>
      <c r="P935" s="1"/>
      <c r="Q935"/>
      <c r="T935" s="1"/>
      <c r="U935"/>
    </row>
    <row r="936" spans="10:21">
      <c r="J936"/>
      <c r="K936" s="1"/>
      <c r="L936"/>
      <c r="P936" s="1"/>
      <c r="Q936"/>
      <c r="T936" s="1"/>
      <c r="U936"/>
    </row>
    <row r="937" spans="10:21">
      <c r="J937"/>
      <c r="K937" s="1"/>
      <c r="L937"/>
      <c r="P937" s="1"/>
      <c r="Q937"/>
      <c r="T937" s="1"/>
      <c r="U937"/>
    </row>
    <row r="938" spans="10:21">
      <c r="J938"/>
      <c r="K938" s="1"/>
      <c r="L938"/>
      <c r="P938" s="1"/>
      <c r="Q938"/>
      <c r="T938" s="1"/>
      <c r="U938"/>
    </row>
    <row r="939" spans="10:21">
      <c r="J939"/>
      <c r="K939" s="1"/>
      <c r="L939"/>
      <c r="P939" s="1"/>
      <c r="Q939"/>
      <c r="T939" s="1"/>
      <c r="U939"/>
    </row>
    <row r="940" spans="10:21">
      <c r="J940"/>
      <c r="K940" s="1"/>
      <c r="L940"/>
      <c r="P940" s="1"/>
      <c r="Q940"/>
      <c r="T940" s="1"/>
      <c r="U940"/>
    </row>
    <row r="941" spans="10:21">
      <c r="J941"/>
      <c r="K941" s="1"/>
      <c r="L941"/>
      <c r="P941" s="1"/>
      <c r="Q941"/>
      <c r="T941" s="1"/>
      <c r="U941"/>
    </row>
    <row r="942" spans="10:21">
      <c r="J942"/>
      <c r="K942" s="1"/>
      <c r="L942"/>
      <c r="P942" s="1"/>
      <c r="Q942"/>
      <c r="T942" s="1"/>
      <c r="U942"/>
    </row>
    <row r="943" spans="10:21">
      <c r="J943"/>
      <c r="K943" s="1"/>
      <c r="L943"/>
      <c r="P943" s="1"/>
      <c r="Q943"/>
      <c r="T943" s="1"/>
      <c r="U943"/>
    </row>
    <row r="944" spans="10:21">
      <c r="J944"/>
      <c r="K944" s="1"/>
      <c r="L944"/>
      <c r="P944" s="1"/>
      <c r="Q944"/>
      <c r="T944" s="1"/>
      <c r="U944"/>
    </row>
    <row r="945" spans="10:21">
      <c r="J945"/>
      <c r="K945" s="1"/>
      <c r="L945"/>
      <c r="P945" s="1"/>
      <c r="Q945"/>
      <c r="T945" s="1"/>
      <c r="U945"/>
    </row>
    <row r="946" spans="10:21">
      <c r="J946"/>
      <c r="K946" s="1"/>
      <c r="L946"/>
      <c r="P946" s="1"/>
      <c r="Q946"/>
      <c r="T946" s="1"/>
      <c r="U946"/>
    </row>
    <row r="947" spans="10:21">
      <c r="J947"/>
      <c r="K947" s="1"/>
      <c r="L947"/>
      <c r="P947" s="1"/>
      <c r="Q947"/>
      <c r="T947" s="1"/>
      <c r="U947"/>
    </row>
    <row r="948" spans="10:21">
      <c r="J948"/>
      <c r="K948" s="1"/>
      <c r="L948"/>
      <c r="P948" s="1"/>
      <c r="Q948"/>
      <c r="T948" s="1"/>
      <c r="U948"/>
    </row>
    <row r="949" spans="10:21">
      <c r="J949"/>
      <c r="K949" s="1"/>
      <c r="L949"/>
      <c r="P949" s="1"/>
      <c r="Q949"/>
      <c r="T949" s="1"/>
      <c r="U949"/>
    </row>
    <row r="950" spans="10:21">
      <c r="J950"/>
      <c r="K950" s="1"/>
      <c r="L950"/>
      <c r="P950" s="1"/>
      <c r="Q950"/>
      <c r="T950" s="1"/>
      <c r="U950"/>
    </row>
    <row r="951" spans="10:21">
      <c r="J951"/>
      <c r="K951" s="1"/>
      <c r="L951"/>
      <c r="P951" s="1"/>
      <c r="Q951"/>
      <c r="T951" s="1"/>
      <c r="U951"/>
    </row>
    <row r="952" spans="10:21">
      <c r="J952"/>
      <c r="K952" s="1"/>
      <c r="L952"/>
      <c r="P952" s="1"/>
      <c r="Q952"/>
      <c r="T952" s="1"/>
      <c r="U952"/>
    </row>
    <row r="953" spans="10:21">
      <c r="J953"/>
      <c r="K953" s="1"/>
      <c r="L953"/>
      <c r="P953" s="1"/>
      <c r="Q953"/>
      <c r="T953" s="1"/>
      <c r="U953"/>
    </row>
    <row r="954" spans="10:21">
      <c r="J954"/>
      <c r="K954" s="1"/>
      <c r="L954"/>
      <c r="P954" s="1"/>
      <c r="Q954"/>
      <c r="T954" s="1"/>
      <c r="U954"/>
    </row>
    <row r="955" spans="10:21">
      <c r="J955"/>
      <c r="K955" s="1"/>
      <c r="L955"/>
      <c r="P955" s="1"/>
      <c r="Q955"/>
      <c r="T955" s="1"/>
      <c r="U955"/>
    </row>
    <row r="956" spans="10:21">
      <c r="J956"/>
      <c r="K956" s="1"/>
      <c r="L956"/>
      <c r="P956" s="1"/>
      <c r="Q956"/>
      <c r="T956" s="1"/>
      <c r="U956"/>
    </row>
    <row r="957" spans="10:21">
      <c r="J957"/>
      <c r="K957" s="1"/>
      <c r="L957"/>
      <c r="P957" s="1"/>
      <c r="Q957"/>
      <c r="T957" s="1"/>
      <c r="U957"/>
    </row>
    <row r="958" spans="10:21">
      <c r="J958"/>
      <c r="K958" s="1"/>
      <c r="L958"/>
      <c r="P958" s="1"/>
      <c r="Q958"/>
      <c r="T958" s="1"/>
      <c r="U958"/>
    </row>
    <row r="959" spans="10:21">
      <c r="J959"/>
      <c r="K959" s="1"/>
      <c r="L959"/>
      <c r="P959" s="1"/>
      <c r="Q959"/>
      <c r="T959" s="1"/>
      <c r="U959"/>
    </row>
    <row r="960" spans="10:21">
      <c r="J960"/>
      <c r="K960" s="1"/>
      <c r="L960"/>
      <c r="P960" s="1"/>
      <c r="Q960"/>
      <c r="T960" s="1"/>
      <c r="U960"/>
    </row>
    <row r="961" spans="10:21">
      <c r="J961"/>
      <c r="K961" s="1"/>
      <c r="L961"/>
      <c r="P961" s="1"/>
      <c r="Q961"/>
      <c r="T961" s="1"/>
      <c r="U961"/>
    </row>
    <row r="962" spans="10:21">
      <c r="J962"/>
      <c r="K962" s="1"/>
      <c r="L962"/>
      <c r="P962" s="1"/>
      <c r="Q962"/>
      <c r="T962" s="1"/>
      <c r="U962"/>
    </row>
    <row r="963" spans="10:21">
      <c r="J963"/>
      <c r="K963" s="1"/>
      <c r="L963"/>
      <c r="P963" s="1"/>
      <c r="Q963"/>
      <c r="T963" s="1"/>
      <c r="U963"/>
    </row>
    <row r="964" spans="10:21">
      <c r="J964"/>
      <c r="K964" s="1"/>
      <c r="L964"/>
      <c r="P964" s="1"/>
      <c r="Q964"/>
      <c r="T964" s="1"/>
      <c r="U964"/>
    </row>
    <row r="965" spans="10:21">
      <c r="J965"/>
      <c r="K965" s="1"/>
      <c r="L965"/>
      <c r="P965" s="1"/>
      <c r="Q965"/>
      <c r="T965" s="1"/>
      <c r="U965"/>
    </row>
    <row r="966" spans="10:21">
      <c r="J966"/>
      <c r="K966" s="1"/>
      <c r="L966"/>
      <c r="P966" s="1"/>
      <c r="Q966"/>
      <c r="T966" s="1"/>
      <c r="U966"/>
    </row>
    <row r="967" spans="10:21">
      <c r="J967"/>
      <c r="K967" s="1"/>
      <c r="L967"/>
      <c r="P967" s="1"/>
      <c r="Q967"/>
      <c r="T967" s="1"/>
      <c r="U967"/>
    </row>
    <row r="968" spans="10:21">
      <c r="J968"/>
      <c r="K968" s="1"/>
      <c r="L968"/>
      <c r="P968" s="1"/>
      <c r="Q968"/>
      <c r="T968" s="1"/>
      <c r="U968"/>
    </row>
    <row r="969" spans="10:21">
      <c r="J969"/>
      <c r="K969" s="1"/>
      <c r="L969"/>
      <c r="P969" s="1"/>
      <c r="Q969"/>
      <c r="T969" s="1"/>
      <c r="U969"/>
    </row>
    <row r="970" spans="10:21">
      <c r="J970"/>
      <c r="K970" s="1"/>
      <c r="L970"/>
      <c r="P970" s="1"/>
      <c r="Q970"/>
      <c r="T970" s="1"/>
      <c r="U970"/>
    </row>
    <row r="971" spans="10:21">
      <c r="J971"/>
      <c r="K971" s="1"/>
      <c r="L971"/>
      <c r="P971" s="1"/>
      <c r="Q971"/>
      <c r="T971" s="1"/>
      <c r="U971"/>
    </row>
    <row r="972" spans="10:21">
      <c r="J972"/>
      <c r="K972" s="1"/>
      <c r="L972"/>
      <c r="P972" s="1"/>
      <c r="Q972"/>
      <c r="T972" s="1"/>
      <c r="U972"/>
    </row>
    <row r="973" spans="10:21">
      <c r="J973"/>
      <c r="K973" s="1"/>
      <c r="L973"/>
      <c r="P973" s="1"/>
      <c r="Q973"/>
      <c r="T973" s="1"/>
      <c r="U973"/>
    </row>
    <row r="974" spans="10:21">
      <c r="J974"/>
      <c r="K974" s="1"/>
      <c r="L974"/>
      <c r="P974" s="1"/>
      <c r="Q974"/>
      <c r="T974" s="1"/>
      <c r="U974"/>
    </row>
    <row r="975" spans="10:21">
      <c r="J975"/>
      <c r="K975" s="1"/>
      <c r="L975"/>
      <c r="P975" s="1"/>
      <c r="Q975"/>
      <c r="T975" s="1"/>
      <c r="U975"/>
    </row>
    <row r="976" spans="10:21">
      <c r="J976"/>
      <c r="K976" s="1"/>
      <c r="L976"/>
      <c r="P976" s="1"/>
      <c r="Q976"/>
      <c r="T976" s="1"/>
      <c r="U976"/>
    </row>
    <row r="977" spans="10:21">
      <c r="J977"/>
      <c r="K977" s="1"/>
      <c r="L977"/>
      <c r="P977" s="1"/>
      <c r="Q977"/>
      <c r="T977" s="1"/>
      <c r="U977"/>
    </row>
    <row r="978" spans="10:21">
      <c r="J978"/>
      <c r="K978" s="1"/>
      <c r="L978"/>
      <c r="P978" s="1"/>
      <c r="Q978"/>
      <c r="T978" s="1"/>
      <c r="U978"/>
    </row>
    <row r="979" spans="10:21">
      <c r="J979"/>
      <c r="K979" s="1"/>
      <c r="L979"/>
      <c r="P979" s="1"/>
      <c r="Q979"/>
      <c r="T979" s="1"/>
      <c r="U979"/>
    </row>
    <row r="980" spans="10:21">
      <c r="J980"/>
      <c r="K980" s="1"/>
      <c r="L980"/>
      <c r="P980" s="1"/>
      <c r="Q980"/>
      <c r="T980" s="1"/>
      <c r="U980"/>
    </row>
    <row r="981" spans="10:21">
      <c r="J981"/>
      <c r="K981" s="1"/>
      <c r="L981"/>
      <c r="P981" s="1"/>
      <c r="Q981"/>
      <c r="T981" s="1"/>
      <c r="U981"/>
    </row>
    <row r="982" spans="10:21">
      <c r="J982"/>
      <c r="K982" s="1"/>
      <c r="L982"/>
      <c r="P982" s="1"/>
      <c r="Q982"/>
      <c r="T982" s="1"/>
      <c r="U982"/>
    </row>
    <row r="983" spans="10:21">
      <c r="J983"/>
      <c r="K983" s="1"/>
      <c r="L983"/>
      <c r="P983" s="1"/>
      <c r="Q983"/>
      <c r="T983" s="1"/>
      <c r="U983"/>
    </row>
    <row r="984" spans="10:21">
      <c r="J984"/>
      <c r="K984" s="1"/>
      <c r="L984"/>
      <c r="P984" s="1"/>
      <c r="Q984"/>
      <c r="T984" s="1"/>
      <c r="U984"/>
    </row>
    <row r="985" spans="10:21">
      <c r="J985"/>
      <c r="K985" s="1"/>
      <c r="L985"/>
      <c r="P985" s="1"/>
      <c r="Q985"/>
      <c r="T985" s="1"/>
      <c r="U985"/>
    </row>
    <row r="986" spans="10:21">
      <c r="J986"/>
      <c r="K986" s="1"/>
      <c r="L986"/>
      <c r="P986" s="1"/>
      <c r="Q986"/>
      <c r="T986" s="1"/>
      <c r="U986"/>
    </row>
    <row r="987" spans="10:21">
      <c r="J987"/>
      <c r="K987" s="1"/>
      <c r="L987"/>
      <c r="P987" s="1"/>
      <c r="Q987"/>
      <c r="T987" s="1"/>
      <c r="U987"/>
    </row>
    <row r="988" spans="10:21">
      <c r="J988"/>
      <c r="K988" s="1"/>
      <c r="L988"/>
      <c r="P988" s="1"/>
      <c r="Q988"/>
      <c r="T988" s="1"/>
      <c r="U988"/>
    </row>
    <row r="989" spans="10:21">
      <c r="J989"/>
      <c r="K989" s="1"/>
      <c r="L989"/>
      <c r="P989" s="1"/>
      <c r="Q989"/>
      <c r="T989" s="1"/>
      <c r="U989"/>
    </row>
    <row r="990" spans="10:21">
      <c r="J990"/>
      <c r="K990" s="1"/>
      <c r="L990"/>
      <c r="P990" s="1"/>
      <c r="Q990"/>
      <c r="T990" s="1"/>
      <c r="U990"/>
    </row>
    <row r="991" spans="10:21">
      <c r="J991"/>
      <c r="K991" s="1"/>
      <c r="L991"/>
      <c r="P991" s="1"/>
      <c r="Q991"/>
      <c r="T991" s="1"/>
      <c r="U991"/>
    </row>
    <row r="992" spans="10:21">
      <c r="J992"/>
      <c r="K992" s="1"/>
      <c r="L992"/>
      <c r="P992" s="1"/>
      <c r="Q992"/>
      <c r="T992" s="1"/>
      <c r="U992"/>
    </row>
    <row r="993" spans="10:21">
      <c r="J993"/>
      <c r="K993" s="1"/>
      <c r="L993"/>
      <c r="P993" s="1"/>
      <c r="Q993"/>
      <c r="T993" s="1"/>
      <c r="U993"/>
    </row>
    <row r="994" spans="10:21">
      <c r="J994"/>
      <c r="K994" s="1"/>
      <c r="L994"/>
      <c r="P994" s="1"/>
      <c r="Q994"/>
      <c r="T994" s="1"/>
      <c r="U994"/>
    </row>
    <row r="995" spans="10:21">
      <c r="J995"/>
      <c r="K995" s="1"/>
      <c r="L995"/>
      <c r="P995" s="1"/>
      <c r="Q995"/>
      <c r="T995" s="1"/>
      <c r="U995"/>
    </row>
    <row r="996" spans="10:21">
      <c r="J996"/>
      <c r="K996" s="1"/>
      <c r="L996"/>
      <c r="P996" s="1"/>
      <c r="Q996"/>
      <c r="T996" s="1"/>
      <c r="U996"/>
    </row>
    <row r="997" spans="10:21">
      <c r="J997"/>
      <c r="K997" s="1"/>
      <c r="L997"/>
      <c r="P997" s="1"/>
      <c r="Q997"/>
      <c r="T997" s="1"/>
      <c r="U997"/>
    </row>
    <row r="998" spans="10:21">
      <c r="J998"/>
      <c r="K998" s="1"/>
      <c r="L998"/>
      <c r="P998" s="1"/>
      <c r="Q998"/>
      <c r="T998" s="1"/>
      <c r="U998"/>
    </row>
    <row r="999" spans="10:21">
      <c r="J999"/>
      <c r="K999" s="1"/>
      <c r="L999"/>
      <c r="P999" s="1"/>
      <c r="Q999"/>
      <c r="T999" s="1"/>
      <c r="U999"/>
    </row>
    <row r="1000" spans="10:21">
      <c r="J1000"/>
      <c r="K1000" s="1"/>
      <c r="L1000"/>
      <c r="P1000" s="1"/>
      <c r="Q1000"/>
      <c r="T1000" s="1"/>
      <c r="U1000"/>
    </row>
    <row r="1001" spans="10:21">
      <c r="J1001"/>
      <c r="K1001" s="1"/>
      <c r="L1001"/>
      <c r="P1001" s="1"/>
      <c r="Q1001"/>
      <c r="T1001" s="1"/>
      <c r="U1001"/>
    </row>
    <row r="1002" spans="10:21">
      <c r="J1002"/>
      <c r="K1002" s="1"/>
      <c r="L1002"/>
      <c r="P1002" s="1"/>
      <c r="Q1002"/>
      <c r="T1002" s="1"/>
      <c r="U1002"/>
    </row>
    <row r="1003" spans="10:21">
      <c r="J1003"/>
      <c r="K1003" s="1"/>
      <c r="L1003"/>
      <c r="P1003" s="1"/>
      <c r="Q1003"/>
      <c r="T1003" s="1"/>
      <c r="U1003"/>
    </row>
    <row r="1004" spans="10:21">
      <c r="J1004"/>
      <c r="K1004" s="1"/>
      <c r="L1004"/>
      <c r="P1004" s="1"/>
      <c r="Q1004"/>
      <c r="T1004" s="1"/>
      <c r="U1004"/>
    </row>
    <row r="1005" spans="10:21">
      <c r="J1005"/>
      <c r="K1005" s="1"/>
      <c r="L1005"/>
      <c r="P1005" s="1"/>
      <c r="Q1005"/>
      <c r="T1005" s="1"/>
      <c r="U1005"/>
    </row>
    <row r="1006" spans="10:21">
      <c r="J1006"/>
      <c r="K1006" s="1"/>
      <c r="L1006"/>
      <c r="P1006" s="1"/>
      <c r="Q1006"/>
      <c r="T1006" s="1"/>
      <c r="U1006"/>
    </row>
    <row r="1007" spans="10:21">
      <c r="J1007"/>
      <c r="K1007" s="1"/>
      <c r="L1007"/>
      <c r="P1007" s="1"/>
      <c r="Q1007"/>
      <c r="T1007" s="1"/>
      <c r="U1007"/>
    </row>
    <row r="1008" spans="10:21">
      <c r="J1008"/>
      <c r="K1008" s="1"/>
      <c r="L1008"/>
      <c r="P1008" s="1"/>
      <c r="Q1008"/>
      <c r="T1008" s="1"/>
      <c r="U1008"/>
    </row>
    <row r="1009" spans="10:21">
      <c r="J1009"/>
      <c r="K1009" s="1"/>
      <c r="L1009"/>
      <c r="P1009" s="1"/>
      <c r="Q1009"/>
      <c r="T1009" s="1"/>
      <c r="U1009"/>
    </row>
    <row r="1010" spans="10:21">
      <c r="J1010"/>
      <c r="K1010" s="1"/>
      <c r="L1010"/>
      <c r="P1010" s="1"/>
      <c r="Q1010"/>
      <c r="T1010" s="1"/>
      <c r="U1010"/>
    </row>
    <row r="1011" spans="10:21">
      <c r="J1011"/>
      <c r="K1011" s="1"/>
      <c r="L1011"/>
      <c r="P1011" s="1"/>
      <c r="Q1011"/>
      <c r="T1011" s="1"/>
      <c r="U1011"/>
    </row>
    <row r="1012" spans="10:21">
      <c r="J1012"/>
      <c r="K1012" s="1"/>
      <c r="L1012"/>
      <c r="P1012" s="1"/>
      <c r="Q1012"/>
      <c r="T1012" s="1"/>
      <c r="U1012"/>
    </row>
    <row r="1013" spans="10:21">
      <c r="J1013"/>
      <c r="K1013" s="1"/>
      <c r="L1013"/>
      <c r="P1013" s="1"/>
      <c r="Q1013"/>
      <c r="T1013" s="1"/>
      <c r="U1013"/>
    </row>
    <row r="1014" spans="10:21">
      <c r="J1014"/>
      <c r="K1014" s="1"/>
      <c r="L1014"/>
      <c r="P1014" s="1"/>
      <c r="Q1014"/>
      <c r="T1014" s="1"/>
      <c r="U1014"/>
    </row>
    <row r="1015" spans="10:21">
      <c r="J1015"/>
      <c r="K1015" s="1"/>
      <c r="L1015"/>
      <c r="P1015" s="1"/>
      <c r="Q1015"/>
      <c r="T1015" s="1"/>
      <c r="U1015"/>
    </row>
    <row r="1016" spans="10:21">
      <c r="J1016"/>
      <c r="K1016" s="1"/>
      <c r="L1016"/>
      <c r="P1016" s="1"/>
      <c r="Q1016"/>
      <c r="T1016" s="1"/>
      <c r="U1016"/>
    </row>
    <row r="1017" spans="10:21">
      <c r="J1017"/>
      <c r="K1017" s="1"/>
      <c r="L1017"/>
      <c r="P1017" s="1"/>
      <c r="Q1017"/>
      <c r="T1017" s="1"/>
      <c r="U1017"/>
    </row>
    <row r="1018" spans="10:21">
      <c r="J1018"/>
      <c r="K1018" s="1"/>
      <c r="L1018"/>
      <c r="P1018" s="1"/>
      <c r="Q1018"/>
      <c r="T1018" s="1"/>
      <c r="U1018"/>
    </row>
    <row r="1019" spans="10:21">
      <c r="J1019"/>
      <c r="K1019" s="1"/>
      <c r="L1019"/>
      <c r="P1019" s="1"/>
      <c r="Q1019"/>
      <c r="T1019" s="1"/>
      <c r="U1019"/>
    </row>
    <row r="1020" spans="10:21">
      <c r="J1020"/>
      <c r="K1020" s="1"/>
      <c r="L1020"/>
      <c r="P1020" s="1"/>
      <c r="Q1020"/>
      <c r="T1020" s="1"/>
      <c r="U1020"/>
    </row>
    <row r="1021" spans="10:21">
      <c r="J1021"/>
      <c r="K1021" s="1"/>
      <c r="L1021"/>
      <c r="P1021" s="1"/>
      <c r="Q1021"/>
      <c r="T1021" s="1"/>
      <c r="U1021"/>
    </row>
    <row r="1022" spans="10:21">
      <c r="J1022"/>
      <c r="K1022" s="1"/>
      <c r="L1022"/>
      <c r="P1022" s="1"/>
      <c r="Q1022"/>
      <c r="T1022" s="1"/>
      <c r="U1022"/>
    </row>
    <row r="1023" spans="10:21">
      <c r="J1023"/>
      <c r="K1023" s="1"/>
      <c r="L1023"/>
      <c r="P1023" s="1"/>
      <c r="Q1023"/>
      <c r="T1023" s="1"/>
      <c r="U1023"/>
    </row>
    <row r="1024" spans="10:21">
      <c r="J1024"/>
      <c r="K1024" s="1"/>
      <c r="L1024"/>
      <c r="P1024" s="1"/>
      <c r="Q1024"/>
      <c r="T1024" s="1"/>
      <c r="U1024"/>
    </row>
    <row r="1025" spans="10:21">
      <c r="J1025"/>
      <c r="K1025" s="1"/>
      <c r="L1025"/>
      <c r="P1025" s="1"/>
      <c r="Q1025"/>
      <c r="T1025" s="1"/>
      <c r="U1025"/>
    </row>
    <row r="1026" spans="10:21">
      <c r="J1026"/>
      <c r="K1026" s="1"/>
      <c r="L1026"/>
      <c r="P1026" s="1"/>
      <c r="Q1026"/>
      <c r="T1026" s="1"/>
      <c r="U1026"/>
    </row>
    <row r="1027" spans="10:21">
      <c r="J1027"/>
      <c r="K1027" s="1"/>
      <c r="L1027"/>
      <c r="P1027" s="1"/>
      <c r="Q1027"/>
      <c r="T1027" s="1"/>
      <c r="U1027"/>
    </row>
    <row r="1028" spans="10:21">
      <c r="J1028"/>
      <c r="K1028" s="1"/>
      <c r="L1028"/>
      <c r="P1028" s="1"/>
      <c r="Q1028"/>
      <c r="T1028" s="1"/>
      <c r="U1028"/>
    </row>
    <row r="1029" spans="10:21">
      <c r="J1029"/>
      <c r="K1029" s="1"/>
      <c r="L1029"/>
      <c r="P1029" s="1"/>
      <c r="Q1029"/>
      <c r="T1029" s="1"/>
      <c r="U1029"/>
    </row>
    <row r="1030" spans="10:21">
      <c r="J1030"/>
      <c r="K1030" s="1"/>
      <c r="L1030"/>
      <c r="P1030" s="1"/>
      <c r="Q1030"/>
      <c r="T1030" s="1"/>
      <c r="U1030"/>
    </row>
    <row r="1031" spans="10:21">
      <c r="J1031"/>
      <c r="K1031" s="1"/>
      <c r="L1031"/>
      <c r="P1031" s="1"/>
      <c r="Q1031"/>
      <c r="T1031" s="1"/>
      <c r="U1031"/>
    </row>
    <row r="1032" spans="10:21">
      <c r="J1032"/>
      <c r="K1032" s="1"/>
      <c r="L1032"/>
      <c r="P1032" s="1"/>
      <c r="Q1032"/>
      <c r="T1032" s="1"/>
      <c r="U1032"/>
    </row>
    <row r="1033" spans="10:21">
      <c r="J1033"/>
      <c r="K1033" s="1"/>
      <c r="L1033"/>
      <c r="P1033" s="1"/>
      <c r="Q1033"/>
      <c r="T1033" s="1"/>
      <c r="U1033"/>
    </row>
    <row r="1034" spans="10:21">
      <c r="J1034"/>
      <c r="K1034" s="1"/>
      <c r="L1034"/>
      <c r="P1034" s="1"/>
      <c r="Q1034"/>
      <c r="T1034" s="1"/>
      <c r="U1034"/>
    </row>
    <row r="1035" spans="10:21">
      <c r="J1035"/>
      <c r="K1035" s="1"/>
      <c r="L1035"/>
      <c r="P1035" s="1"/>
      <c r="Q1035"/>
      <c r="T1035" s="1"/>
      <c r="U1035"/>
    </row>
    <row r="1036" spans="10:21">
      <c r="J1036"/>
      <c r="K1036" s="1"/>
      <c r="L1036"/>
      <c r="P1036" s="1"/>
      <c r="Q1036"/>
      <c r="T1036" s="1"/>
      <c r="U1036"/>
    </row>
    <row r="1037" spans="10:21">
      <c r="J1037"/>
      <c r="K1037" s="1"/>
      <c r="L1037"/>
      <c r="P1037" s="1"/>
      <c r="Q1037"/>
      <c r="T1037" s="1"/>
      <c r="U1037"/>
    </row>
    <row r="1038" spans="10:21">
      <c r="J1038"/>
      <c r="K1038" s="1"/>
      <c r="L1038"/>
      <c r="P1038" s="1"/>
      <c r="Q1038"/>
      <c r="T1038" s="1"/>
      <c r="U1038"/>
    </row>
    <row r="1039" spans="10:21">
      <c r="J1039"/>
      <c r="K1039" s="1"/>
      <c r="L1039"/>
      <c r="P1039" s="1"/>
      <c r="Q1039"/>
      <c r="T1039" s="1"/>
      <c r="U1039"/>
    </row>
    <row r="1040" spans="10:21">
      <c r="J1040"/>
      <c r="K1040" s="1"/>
      <c r="L1040"/>
      <c r="P1040" s="1"/>
      <c r="Q1040"/>
      <c r="T1040" s="1"/>
      <c r="U1040"/>
    </row>
    <row r="1041" spans="10:21">
      <c r="J1041"/>
      <c r="K1041" s="1"/>
      <c r="L1041"/>
      <c r="P1041" s="1"/>
      <c r="Q1041"/>
      <c r="T1041" s="1"/>
      <c r="U1041"/>
    </row>
    <row r="1042" spans="10:21">
      <c r="J1042"/>
      <c r="K1042" s="1"/>
      <c r="L1042"/>
      <c r="P1042" s="1"/>
      <c r="Q1042"/>
      <c r="T1042" s="1"/>
      <c r="U1042"/>
    </row>
    <row r="1043" spans="10:21">
      <c r="J1043"/>
      <c r="K1043" s="1"/>
      <c r="L1043"/>
      <c r="P1043" s="1"/>
      <c r="Q1043"/>
      <c r="T1043" s="1"/>
      <c r="U1043"/>
    </row>
    <row r="1044" spans="10:21">
      <c r="J1044"/>
      <c r="K1044" s="1"/>
      <c r="L1044"/>
      <c r="P1044" s="1"/>
      <c r="Q1044"/>
      <c r="T1044" s="1"/>
      <c r="U1044"/>
    </row>
    <row r="1045" spans="10:21">
      <c r="J1045"/>
      <c r="K1045" s="1"/>
      <c r="L1045"/>
      <c r="P1045" s="1"/>
      <c r="Q1045"/>
      <c r="T1045" s="1"/>
      <c r="U1045"/>
    </row>
    <row r="1046" spans="10:21">
      <c r="J1046"/>
      <c r="K1046" s="1"/>
      <c r="L1046"/>
      <c r="P1046" s="1"/>
      <c r="Q1046"/>
      <c r="T1046" s="1"/>
      <c r="U1046"/>
    </row>
    <row r="1047" spans="10:21">
      <c r="J1047"/>
      <c r="K1047" s="1"/>
      <c r="L1047"/>
      <c r="P1047" s="1"/>
      <c r="Q1047"/>
      <c r="T1047" s="1"/>
      <c r="U1047"/>
    </row>
    <row r="1048" spans="10:21">
      <c r="J1048"/>
      <c r="K1048" s="1"/>
      <c r="L1048"/>
      <c r="P1048" s="1"/>
      <c r="Q1048"/>
      <c r="T1048" s="1"/>
      <c r="U1048"/>
    </row>
    <row r="1049" spans="10:21">
      <c r="J1049"/>
      <c r="K1049" s="1"/>
      <c r="L1049"/>
      <c r="P1049" s="1"/>
      <c r="Q1049"/>
      <c r="T1049" s="1"/>
      <c r="U1049"/>
    </row>
    <row r="1050" spans="10:21">
      <c r="J1050"/>
      <c r="K1050" s="1"/>
      <c r="L1050"/>
      <c r="P1050" s="1"/>
      <c r="Q1050"/>
      <c r="T1050" s="1"/>
      <c r="U1050"/>
    </row>
    <row r="1051" spans="10:21">
      <c r="J1051"/>
      <c r="K1051" s="1"/>
      <c r="L1051"/>
      <c r="P1051" s="1"/>
      <c r="Q1051"/>
      <c r="T1051" s="1"/>
      <c r="U1051"/>
    </row>
    <row r="1052" spans="10:21">
      <c r="J1052"/>
      <c r="K1052" s="1"/>
      <c r="L1052"/>
      <c r="P1052" s="1"/>
      <c r="Q1052"/>
      <c r="T1052" s="1"/>
      <c r="U1052"/>
    </row>
    <row r="1053" spans="10:21">
      <c r="J1053"/>
      <c r="K1053" s="1"/>
      <c r="L1053"/>
      <c r="P1053" s="1"/>
      <c r="Q1053"/>
      <c r="T1053" s="1"/>
      <c r="U1053"/>
    </row>
    <row r="1054" spans="10:21">
      <c r="J1054"/>
      <c r="K1054" s="1"/>
      <c r="L1054"/>
      <c r="P1054" s="1"/>
      <c r="Q1054"/>
      <c r="T1054" s="1"/>
      <c r="U1054"/>
    </row>
    <row r="1055" spans="10:21">
      <c r="J1055"/>
      <c r="K1055" s="1"/>
      <c r="L1055"/>
      <c r="P1055" s="1"/>
      <c r="Q1055"/>
      <c r="T1055" s="1"/>
      <c r="U1055"/>
    </row>
    <row r="1056" spans="10:21">
      <c r="J1056"/>
      <c r="K1056" s="1"/>
      <c r="L1056"/>
      <c r="P1056" s="1"/>
      <c r="Q1056"/>
      <c r="T1056" s="1"/>
      <c r="U1056"/>
    </row>
    <row r="1057" spans="10:21">
      <c r="J1057"/>
      <c r="K1057" s="1"/>
      <c r="L1057"/>
      <c r="P1057" s="1"/>
      <c r="Q1057"/>
      <c r="T1057" s="1"/>
      <c r="U1057"/>
    </row>
    <row r="1058" spans="10:21">
      <c r="J1058"/>
      <c r="K1058" s="1"/>
      <c r="L1058"/>
      <c r="P1058" s="1"/>
      <c r="Q1058"/>
      <c r="T1058" s="1"/>
      <c r="U1058"/>
    </row>
    <row r="1059" spans="10:21">
      <c r="J1059"/>
      <c r="K1059" s="1"/>
      <c r="L1059"/>
      <c r="P1059" s="1"/>
      <c r="Q1059"/>
      <c r="T1059" s="1"/>
      <c r="U1059"/>
    </row>
    <row r="1060" spans="10:21">
      <c r="J1060"/>
      <c r="K1060" s="1"/>
      <c r="L1060"/>
      <c r="P1060" s="1"/>
      <c r="Q1060"/>
      <c r="T1060" s="1"/>
      <c r="U1060"/>
    </row>
    <row r="1061" spans="10:21">
      <c r="J1061"/>
      <c r="K1061" s="1"/>
      <c r="L1061"/>
      <c r="P1061" s="1"/>
      <c r="Q1061"/>
      <c r="T1061" s="1"/>
      <c r="U1061"/>
    </row>
    <row r="1062" spans="10:21">
      <c r="J1062"/>
      <c r="K1062" s="1"/>
      <c r="L1062"/>
      <c r="P1062" s="1"/>
      <c r="Q1062"/>
      <c r="T1062" s="1"/>
      <c r="U1062"/>
    </row>
    <row r="1063" spans="10:21">
      <c r="J1063"/>
      <c r="K1063" s="1"/>
      <c r="L1063"/>
      <c r="P1063" s="1"/>
      <c r="Q1063"/>
      <c r="T1063" s="1"/>
      <c r="U1063"/>
    </row>
    <row r="1064" spans="10:21">
      <c r="J1064"/>
      <c r="K1064" s="1"/>
      <c r="L1064"/>
      <c r="P1064" s="1"/>
      <c r="Q1064"/>
      <c r="T1064" s="1"/>
      <c r="U1064"/>
    </row>
    <row r="1065" spans="10:21">
      <c r="J1065"/>
      <c r="K1065" s="1"/>
      <c r="L1065"/>
      <c r="P1065" s="1"/>
      <c r="Q1065"/>
      <c r="T1065" s="1"/>
      <c r="U1065"/>
    </row>
    <row r="1066" spans="10:21">
      <c r="J1066"/>
      <c r="K1066" s="1"/>
      <c r="L1066"/>
      <c r="P1066" s="1"/>
      <c r="Q1066"/>
      <c r="T1066" s="1"/>
      <c r="U1066"/>
    </row>
    <row r="1067" spans="10:21">
      <c r="J1067"/>
      <c r="K1067" s="1"/>
      <c r="L1067"/>
      <c r="P1067" s="1"/>
      <c r="Q1067"/>
      <c r="T1067" s="1"/>
      <c r="U1067"/>
    </row>
    <row r="1068" spans="10:21">
      <c r="J1068"/>
      <c r="K1068" s="1"/>
      <c r="L1068"/>
      <c r="P1068" s="1"/>
      <c r="Q1068"/>
      <c r="T1068" s="1"/>
      <c r="U1068"/>
    </row>
    <row r="1069" spans="10:21">
      <c r="J1069"/>
      <c r="K1069" s="1"/>
      <c r="L1069"/>
      <c r="P1069" s="1"/>
      <c r="Q1069"/>
      <c r="T1069" s="1"/>
      <c r="U1069"/>
    </row>
    <row r="1070" spans="10:21">
      <c r="J1070"/>
      <c r="K1070" s="1"/>
      <c r="L1070"/>
      <c r="P1070" s="1"/>
      <c r="Q1070"/>
      <c r="T1070" s="1"/>
      <c r="U1070"/>
    </row>
    <row r="1071" spans="10:21">
      <c r="J1071"/>
      <c r="K1071" s="1"/>
      <c r="L1071"/>
      <c r="P1071" s="1"/>
      <c r="Q1071"/>
      <c r="T1071" s="1"/>
      <c r="U1071"/>
    </row>
    <row r="1072" spans="10:21">
      <c r="J1072"/>
      <c r="K1072" s="1"/>
      <c r="L1072"/>
      <c r="P1072" s="1"/>
      <c r="Q1072"/>
      <c r="T1072" s="1"/>
      <c r="U1072"/>
    </row>
    <row r="1073" spans="10:21">
      <c r="J1073"/>
      <c r="K1073" s="1"/>
      <c r="L1073"/>
      <c r="P1073" s="1"/>
      <c r="Q1073"/>
      <c r="T1073" s="1"/>
      <c r="U1073"/>
    </row>
    <row r="1074" spans="10:21">
      <c r="J1074"/>
      <c r="K1074" s="1"/>
      <c r="L1074"/>
      <c r="P1074" s="1"/>
      <c r="Q1074"/>
      <c r="T1074" s="1"/>
      <c r="U1074"/>
    </row>
    <row r="1075" spans="10:21">
      <c r="J1075"/>
      <c r="K1075" s="1"/>
      <c r="L1075"/>
      <c r="P1075" s="1"/>
      <c r="Q1075"/>
      <c r="T1075" s="1"/>
      <c r="U1075"/>
    </row>
    <row r="1076" spans="10:21">
      <c r="J1076"/>
      <c r="K1076" s="1"/>
      <c r="L1076"/>
      <c r="P1076" s="1"/>
      <c r="Q1076"/>
      <c r="T1076" s="1"/>
      <c r="U1076"/>
    </row>
    <row r="1077" spans="10:21">
      <c r="J1077"/>
      <c r="K1077" s="1"/>
      <c r="L1077"/>
      <c r="P1077" s="1"/>
      <c r="Q1077"/>
      <c r="T1077" s="1"/>
      <c r="U1077"/>
    </row>
    <row r="1078" spans="10:21">
      <c r="J1078"/>
      <c r="K1078" s="1"/>
      <c r="L1078"/>
      <c r="P1078" s="1"/>
      <c r="Q1078"/>
      <c r="T1078" s="1"/>
      <c r="U1078"/>
    </row>
    <row r="1079" spans="10:21">
      <c r="J1079"/>
      <c r="K1079" s="1"/>
      <c r="L1079"/>
      <c r="P1079" s="1"/>
      <c r="Q1079"/>
      <c r="T1079" s="1"/>
      <c r="U1079"/>
    </row>
    <row r="1080" spans="10:21">
      <c r="J1080"/>
      <c r="K1080" s="1"/>
      <c r="L1080"/>
      <c r="P1080" s="1"/>
      <c r="Q1080"/>
      <c r="T1080" s="1"/>
      <c r="U1080"/>
    </row>
    <row r="1081" spans="10:21">
      <c r="J1081"/>
      <c r="K1081" s="1"/>
      <c r="L1081"/>
      <c r="P1081" s="1"/>
      <c r="Q1081"/>
      <c r="T1081" s="1"/>
      <c r="U1081"/>
    </row>
    <row r="1082" spans="10:21">
      <c r="J1082"/>
      <c r="K1082" s="1"/>
      <c r="L1082"/>
      <c r="P1082" s="1"/>
      <c r="Q1082"/>
      <c r="T1082" s="1"/>
      <c r="U1082"/>
    </row>
    <row r="1083" spans="10:21">
      <c r="J1083"/>
      <c r="K1083" s="1"/>
      <c r="L1083"/>
      <c r="P1083" s="1"/>
      <c r="Q1083"/>
      <c r="T1083" s="1"/>
      <c r="U1083"/>
    </row>
    <row r="1084" spans="10:21">
      <c r="J1084"/>
      <c r="K1084" s="1"/>
      <c r="L1084"/>
      <c r="P1084" s="1"/>
      <c r="Q1084"/>
      <c r="T1084" s="1"/>
      <c r="U1084"/>
    </row>
    <row r="1085" spans="10:21">
      <c r="J1085"/>
      <c r="K1085" s="1"/>
      <c r="L1085"/>
      <c r="P1085" s="1"/>
      <c r="Q1085"/>
      <c r="T1085" s="1"/>
      <c r="U1085"/>
    </row>
    <row r="1086" spans="10:21">
      <c r="J1086"/>
      <c r="K1086" s="1"/>
      <c r="L1086"/>
      <c r="P1086" s="1"/>
      <c r="Q1086"/>
      <c r="T1086" s="1"/>
      <c r="U1086"/>
    </row>
    <row r="1087" spans="10:21">
      <c r="J1087"/>
      <c r="K1087" s="1"/>
      <c r="L1087"/>
      <c r="P1087" s="1"/>
      <c r="Q1087"/>
      <c r="T1087" s="1"/>
      <c r="U1087"/>
    </row>
    <row r="1088" spans="10:21">
      <c r="J1088"/>
      <c r="K1088" s="1"/>
      <c r="L1088"/>
      <c r="P1088" s="1"/>
      <c r="Q1088"/>
      <c r="T1088" s="1"/>
      <c r="U1088"/>
    </row>
    <row r="1089" spans="10:21">
      <c r="J1089"/>
      <c r="K1089" s="1"/>
      <c r="L1089"/>
      <c r="P1089" s="1"/>
      <c r="Q1089"/>
      <c r="T1089" s="1"/>
      <c r="U1089"/>
    </row>
    <row r="1090" spans="10:21">
      <c r="J1090"/>
      <c r="K1090" s="1"/>
      <c r="L1090"/>
      <c r="P1090" s="1"/>
      <c r="Q1090"/>
      <c r="T1090" s="1"/>
      <c r="U1090"/>
    </row>
    <row r="1091" spans="10:21">
      <c r="J1091"/>
      <c r="K1091" s="1"/>
      <c r="L1091"/>
      <c r="P1091" s="1"/>
      <c r="Q1091"/>
      <c r="T1091" s="1"/>
      <c r="U1091"/>
    </row>
    <row r="1092" spans="10:21">
      <c r="J1092"/>
      <c r="K1092" s="1"/>
      <c r="L1092"/>
      <c r="P1092" s="1"/>
      <c r="Q1092"/>
      <c r="T1092" s="1"/>
      <c r="U1092"/>
    </row>
    <row r="1093" spans="10:21">
      <c r="J1093"/>
      <c r="K1093" s="1"/>
      <c r="L1093"/>
      <c r="P1093" s="1"/>
      <c r="Q1093"/>
      <c r="T1093" s="1"/>
      <c r="U1093"/>
    </row>
    <row r="1094" spans="10:21">
      <c r="J1094"/>
      <c r="K1094" s="1"/>
      <c r="L1094"/>
      <c r="P1094" s="1"/>
      <c r="Q1094"/>
      <c r="T1094" s="1"/>
      <c r="U1094"/>
    </row>
    <row r="1095" spans="10:21">
      <c r="J1095"/>
      <c r="K1095" s="1"/>
      <c r="L1095"/>
      <c r="P1095" s="1"/>
      <c r="Q1095"/>
      <c r="T1095" s="1"/>
      <c r="U1095"/>
    </row>
    <row r="1096" spans="10:21">
      <c r="J1096"/>
      <c r="K1096" s="1"/>
      <c r="L1096"/>
      <c r="P1096" s="1"/>
      <c r="Q1096"/>
      <c r="T1096" s="1"/>
      <c r="U1096"/>
    </row>
    <row r="1097" spans="10:21">
      <c r="J1097"/>
      <c r="K1097" s="1"/>
      <c r="L1097"/>
      <c r="P1097" s="1"/>
      <c r="Q1097"/>
      <c r="T1097" s="1"/>
      <c r="U1097"/>
    </row>
    <row r="1098" spans="10:21">
      <c r="J1098"/>
      <c r="K1098" s="1"/>
      <c r="L1098"/>
      <c r="P1098" s="1"/>
      <c r="Q1098"/>
      <c r="T1098" s="1"/>
      <c r="U1098"/>
    </row>
    <row r="1099" spans="10:21">
      <c r="J1099"/>
      <c r="K1099" s="1"/>
      <c r="L1099"/>
      <c r="P1099" s="1"/>
      <c r="Q1099"/>
      <c r="T1099" s="1"/>
      <c r="U1099"/>
    </row>
    <row r="1100" spans="10:21">
      <c r="J1100"/>
      <c r="K1100" s="1"/>
      <c r="L1100"/>
      <c r="P1100" s="1"/>
      <c r="Q1100"/>
      <c r="T1100" s="1"/>
      <c r="U1100"/>
    </row>
    <row r="1101" spans="10:21">
      <c r="J1101"/>
      <c r="K1101" s="1"/>
      <c r="L1101"/>
      <c r="P1101" s="1"/>
      <c r="Q1101"/>
      <c r="T1101" s="1"/>
      <c r="U1101"/>
    </row>
    <row r="1102" spans="10:21">
      <c r="J1102"/>
      <c r="K1102" s="1"/>
      <c r="L1102"/>
      <c r="P1102" s="1"/>
      <c r="Q1102"/>
      <c r="T1102" s="1"/>
      <c r="U1102"/>
    </row>
    <row r="1103" spans="10:21">
      <c r="J1103"/>
      <c r="K1103" s="1"/>
      <c r="L1103"/>
      <c r="P1103" s="1"/>
      <c r="Q1103"/>
      <c r="T1103" s="1"/>
      <c r="U1103"/>
    </row>
    <row r="1104" spans="10:21">
      <c r="J1104"/>
      <c r="K1104" s="1"/>
      <c r="L1104"/>
      <c r="P1104" s="1"/>
      <c r="Q1104"/>
      <c r="T1104" s="1"/>
      <c r="U1104"/>
    </row>
    <row r="1105" spans="10:21">
      <c r="J1105"/>
      <c r="K1105" s="1"/>
      <c r="L1105"/>
      <c r="P1105" s="1"/>
      <c r="Q1105"/>
      <c r="T1105" s="1"/>
      <c r="U1105"/>
    </row>
    <row r="1106" spans="10:21">
      <c r="J1106"/>
      <c r="K1106" s="1"/>
      <c r="L1106"/>
      <c r="P1106" s="1"/>
      <c r="Q1106"/>
      <c r="T1106" s="1"/>
      <c r="U1106"/>
    </row>
    <row r="1107" spans="10:21">
      <c r="J1107"/>
      <c r="K1107" s="1"/>
      <c r="L1107"/>
      <c r="P1107" s="1"/>
      <c r="Q1107"/>
      <c r="T1107" s="1"/>
      <c r="U1107"/>
    </row>
    <row r="1108" spans="10:21">
      <c r="J1108"/>
      <c r="K1108" s="1"/>
      <c r="L1108"/>
      <c r="P1108" s="1"/>
      <c r="Q1108"/>
      <c r="T1108" s="1"/>
      <c r="U1108"/>
    </row>
    <row r="1109" spans="10:21">
      <c r="J1109"/>
      <c r="K1109" s="1"/>
      <c r="L1109"/>
      <c r="P1109" s="1"/>
      <c r="Q1109"/>
      <c r="T1109" s="1"/>
      <c r="U1109"/>
    </row>
    <row r="1110" spans="10:21">
      <c r="J1110"/>
      <c r="K1110" s="1"/>
      <c r="L1110"/>
      <c r="P1110" s="1"/>
      <c r="Q1110"/>
      <c r="T1110" s="1"/>
      <c r="U1110"/>
    </row>
    <row r="1111" spans="10:21">
      <c r="J1111"/>
      <c r="K1111" s="1"/>
      <c r="L1111"/>
      <c r="P1111" s="1"/>
      <c r="Q1111"/>
      <c r="T1111" s="1"/>
      <c r="U1111"/>
    </row>
    <row r="1112" spans="10:21">
      <c r="J1112"/>
      <c r="K1112" s="1"/>
      <c r="L1112"/>
      <c r="P1112" s="1"/>
      <c r="Q1112"/>
      <c r="T1112" s="1"/>
      <c r="U1112"/>
    </row>
    <row r="1113" spans="10:21">
      <c r="J1113"/>
      <c r="K1113" s="1"/>
      <c r="L1113"/>
      <c r="P1113" s="1"/>
      <c r="Q1113"/>
      <c r="T1113" s="1"/>
      <c r="U1113"/>
    </row>
    <row r="1114" spans="10:21">
      <c r="J1114"/>
      <c r="K1114" s="1"/>
      <c r="L1114"/>
      <c r="P1114" s="1"/>
      <c r="Q1114"/>
      <c r="T1114" s="1"/>
      <c r="U1114"/>
    </row>
    <row r="1115" spans="10:21">
      <c r="J1115"/>
      <c r="K1115" s="1"/>
      <c r="L1115"/>
      <c r="P1115" s="1"/>
      <c r="Q1115"/>
      <c r="T1115" s="1"/>
      <c r="U1115"/>
    </row>
    <row r="1116" spans="10:21">
      <c r="J1116"/>
      <c r="K1116" s="1"/>
      <c r="L1116"/>
      <c r="P1116" s="1"/>
      <c r="Q1116"/>
      <c r="T1116" s="1"/>
      <c r="U1116"/>
    </row>
    <row r="1117" spans="10:21">
      <c r="J1117"/>
      <c r="K1117" s="1"/>
      <c r="L1117"/>
      <c r="P1117" s="1"/>
      <c r="Q1117"/>
      <c r="T1117" s="1"/>
      <c r="U1117"/>
    </row>
    <row r="1118" spans="10:21">
      <c r="J1118"/>
      <c r="K1118" s="1"/>
      <c r="L1118"/>
      <c r="P1118" s="1"/>
      <c r="Q1118"/>
      <c r="T1118" s="1"/>
      <c r="U1118"/>
    </row>
    <row r="1119" spans="10:21">
      <c r="J1119"/>
      <c r="K1119" s="1"/>
      <c r="L1119"/>
      <c r="P1119" s="1"/>
      <c r="Q1119"/>
      <c r="T1119" s="1"/>
      <c r="U1119"/>
    </row>
    <row r="1120" spans="10:21">
      <c r="J1120"/>
      <c r="K1120" s="1"/>
      <c r="L1120"/>
      <c r="P1120" s="1"/>
      <c r="Q1120"/>
      <c r="T1120" s="1"/>
      <c r="U1120"/>
    </row>
    <row r="1121" spans="10:21">
      <c r="J1121"/>
      <c r="K1121" s="1"/>
      <c r="L1121"/>
      <c r="P1121" s="1"/>
      <c r="Q1121"/>
      <c r="T1121" s="1"/>
      <c r="U1121"/>
    </row>
    <row r="1122" spans="10:21">
      <c r="J1122"/>
      <c r="K1122" s="1"/>
      <c r="L1122"/>
      <c r="P1122" s="1"/>
      <c r="Q1122"/>
      <c r="T1122" s="1"/>
      <c r="U1122"/>
    </row>
    <row r="1123" spans="10:21">
      <c r="J1123"/>
      <c r="K1123" s="1"/>
      <c r="L1123"/>
      <c r="P1123" s="1"/>
      <c r="Q1123"/>
      <c r="T1123" s="1"/>
      <c r="U1123"/>
    </row>
    <row r="1124" spans="10:21">
      <c r="J1124"/>
      <c r="K1124" s="1"/>
      <c r="L1124"/>
      <c r="P1124" s="1"/>
      <c r="Q1124"/>
      <c r="T1124" s="1"/>
      <c r="U1124"/>
    </row>
    <row r="1125" spans="10:21">
      <c r="J1125"/>
      <c r="K1125" s="1"/>
      <c r="L1125"/>
      <c r="P1125" s="1"/>
      <c r="Q1125"/>
      <c r="T1125" s="1"/>
      <c r="U1125"/>
    </row>
    <row r="1126" spans="10:21">
      <c r="J1126"/>
      <c r="K1126" s="1"/>
      <c r="L1126"/>
      <c r="P1126" s="1"/>
      <c r="Q1126"/>
      <c r="T1126" s="1"/>
      <c r="U1126"/>
    </row>
    <row r="1127" spans="10:21">
      <c r="J1127"/>
      <c r="K1127" s="1"/>
      <c r="L1127"/>
      <c r="P1127" s="1"/>
      <c r="Q1127"/>
      <c r="T1127" s="1"/>
      <c r="U1127"/>
    </row>
    <row r="1128" spans="10:21">
      <c r="J1128"/>
      <c r="K1128" s="1"/>
      <c r="L1128"/>
      <c r="P1128" s="1"/>
      <c r="Q1128"/>
      <c r="T1128" s="1"/>
      <c r="U1128"/>
    </row>
    <row r="1129" spans="10:21">
      <c r="J1129"/>
      <c r="K1129" s="1"/>
      <c r="L1129"/>
      <c r="P1129" s="1"/>
      <c r="Q1129"/>
      <c r="T1129" s="1"/>
      <c r="U1129"/>
    </row>
    <row r="1130" spans="10:21">
      <c r="J1130"/>
      <c r="K1130" s="1"/>
      <c r="L1130"/>
      <c r="P1130" s="1"/>
      <c r="Q1130"/>
      <c r="T1130" s="1"/>
      <c r="U1130"/>
    </row>
    <row r="1131" spans="10:21">
      <c r="J1131"/>
      <c r="K1131" s="1"/>
      <c r="L1131"/>
      <c r="P1131" s="1"/>
      <c r="Q1131"/>
      <c r="T1131" s="1"/>
      <c r="U1131"/>
    </row>
    <row r="1132" spans="10:21">
      <c r="J1132"/>
      <c r="K1132" s="1"/>
      <c r="L1132"/>
      <c r="P1132" s="1"/>
      <c r="Q1132"/>
      <c r="T1132" s="1"/>
      <c r="U1132"/>
    </row>
    <row r="1133" spans="10:21">
      <c r="J1133"/>
      <c r="K1133" s="1"/>
      <c r="L1133"/>
      <c r="P1133" s="1"/>
      <c r="Q1133"/>
      <c r="T1133" s="1"/>
      <c r="U1133"/>
    </row>
    <row r="1134" spans="10:21">
      <c r="J1134"/>
      <c r="K1134" s="1"/>
      <c r="L1134"/>
      <c r="P1134" s="1"/>
      <c r="Q1134"/>
      <c r="T1134" s="1"/>
      <c r="U1134"/>
    </row>
    <row r="1135" spans="10:21">
      <c r="J1135"/>
      <c r="K1135" s="1"/>
      <c r="L1135"/>
      <c r="P1135" s="1"/>
      <c r="Q1135"/>
      <c r="T1135" s="1"/>
      <c r="U1135"/>
    </row>
    <row r="1136" spans="10:21">
      <c r="J1136"/>
      <c r="K1136" s="1"/>
      <c r="L1136"/>
      <c r="P1136" s="1"/>
      <c r="Q1136"/>
      <c r="T1136" s="1"/>
      <c r="U1136"/>
    </row>
    <row r="1137" spans="10:21">
      <c r="J1137"/>
      <c r="K1137" s="1"/>
      <c r="L1137"/>
      <c r="P1137" s="1"/>
      <c r="Q1137"/>
      <c r="T1137" s="1"/>
      <c r="U1137"/>
    </row>
    <row r="1138" spans="10:21">
      <c r="J1138"/>
      <c r="K1138" s="1"/>
      <c r="L1138"/>
      <c r="P1138" s="1"/>
      <c r="Q1138"/>
      <c r="T1138" s="1"/>
      <c r="U1138"/>
    </row>
    <row r="1139" spans="10:21">
      <c r="J1139"/>
      <c r="K1139" s="1"/>
      <c r="L1139"/>
      <c r="P1139" s="1"/>
      <c r="Q1139"/>
      <c r="T1139" s="1"/>
      <c r="U1139"/>
    </row>
    <row r="1140" spans="10:21">
      <c r="J1140"/>
      <c r="K1140" s="1"/>
      <c r="L1140"/>
      <c r="P1140" s="1"/>
      <c r="Q1140"/>
      <c r="T1140" s="1"/>
      <c r="U1140"/>
    </row>
    <row r="1141" spans="10:21">
      <c r="J1141"/>
      <c r="K1141" s="1"/>
      <c r="L1141"/>
      <c r="P1141" s="1"/>
      <c r="Q1141"/>
      <c r="T1141" s="1"/>
      <c r="U1141"/>
    </row>
    <row r="1142" spans="10:21">
      <c r="J1142"/>
      <c r="K1142" s="1"/>
      <c r="L1142"/>
      <c r="P1142" s="1"/>
      <c r="Q1142"/>
      <c r="T1142" s="1"/>
      <c r="U1142"/>
    </row>
    <row r="1143" spans="10:21">
      <c r="J1143"/>
      <c r="K1143" s="1"/>
      <c r="L1143"/>
      <c r="P1143" s="1"/>
      <c r="Q1143"/>
      <c r="T1143" s="1"/>
      <c r="U1143"/>
    </row>
    <row r="1144" spans="10:21">
      <c r="J1144"/>
      <c r="K1144" s="1"/>
      <c r="L1144"/>
      <c r="P1144" s="1"/>
      <c r="Q1144"/>
      <c r="T1144" s="1"/>
      <c r="U1144"/>
    </row>
    <row r="1145" spans="10:21">
      <c r="J1145"/>
      <c r="K1145" s="1"/>
      <c r="L1145"/>
      <c r="P1145" s="1"/>
      <c r="Q1145"/>
      <c r="T1145" s="1"/>
      <c r="U1145"/>
    </row>
    <row r="1146" spans="10:21">
      <c r="J1146"/>
      <c r="K1146" s="1"/>
      <c r="L1146"/>
      <c r="P1146" s="1"/>
      <c r="Q1146"/>
      <c r="T1146" s="1"/>
      <c r="U1146"/>
    </row>
    <row r="1147" spans="10:21">
      <c r="J1147"/>
      <c r="K1147" s="1"/>
      <c r="L1147"/>
      <c r="P1147" s="1"/>
      <c r="Q1147"/>
      <c r="T1147" s="1"/>
      <c r="U1147"/>
    </row>
    <row r="1148" spans="10:21">
      <c r="J1148"/>
      <c r="K1148" s="1"/>
      <c r="L1148"/>
      <c r="P1148" s="1"/>
      <c r="Q1148"/>
      <c r="T1148" s="1"/>
      <c r="U1148"/>
    </row>
    <row r="1149" spans="10:21">
      <c r="J1149"/>
      <c r="K1149" s="1"/>
      <c r="L1149"/>
      <c r="P1149" s="1"/>
      <c r="Q1149"/>
      <c r="T1149" s="1"/>
      <c r="U1149"/>
    </row>
    <row r="1150" spans="10:21">
      <c r="J1150"/>
      <c r="K1150" s="1"/>
      <c r="L1150"/>
      <c r="P1150" s="1"/>
      <c r="Q1150"/>
      <c r="T1150" s="1"/>
      <c r="U1150"/>
    </row>
    <row r="1151" spans="10:21">
      <c r="J1151"/>
      <c r="K1151" s="1"/>
      <c r="L1151"/>
      <c r="P1151" s="1"/>
      <c r="Q1151"/>
      <c r="T1151" s="1"/>
      <c r="U1151"/>
    </row>
    <row r="1152" spans="10:21">
      <c r="J1152"/>
      <c r="K1152" s="1"/>
      <c r="L1152"/>
      <c r="P1152" s="1"/>
      <c r="Q1152"/>
      <c r="T1152" s="1"/>
      <c r="U1152"/>
    </row>
    <row r="1153" spans="10:21">
      <c r="J1153"/>
      <c r="K1153" s="1"/>
      <c r="L1153"/>
      <c r="P1153" s="1"/>
      <c r="Q1153"/>
      <c r="T1153" s="1"/>
      <c r="U1153"/>
    </row>
    <row r="1154" spans="10:21">
      <c r="J1154"/>
      <c r="K1154" s="1"/>
      <c r="L1154"/>
      <c r="P1154" s="1"/>
      <c r="Q1154"/>
      <c r="T1154" s="1"/>
      <c r="U1154"/>
    </row>
    <row r="1155" spans="10:21">
      <c r="J1155"/>
      <c r="K1155" s="1"/>
      <c r="L1155"/>
      <c r="P1155" s="1"/>
      <c r="Q1155"/>
      <c r="T1155" s="1"/>
      <c r="U1155"/>
    </row>
    <row r="1156" spans="10:21">
      <c r="J1156"/>
      <c r="K1156" s="1"/>
      <c r="L1156"/>
      <c r="P1156" s="1"/>
      <c r="Q1156"/>
      <c r="T1156" s="1"/>
      <c r="U1156"/>
    </row>
    <row r="1157" spans="10:21">
      <c r="J1157"/>
      <c r="K1157" s="1"/>
      <c r="L1157"/>
      <c r="P1157" s="1"/>
      <c r="Q1157"/>
      <c r="T1157" s="1"/>
      <c r="U1157"/>
    </row>
    <row r="1158" spans="10:21">
      <c r="J1158"/>
      <c r="K1158" s="1"/>
      <c r="L1158"/>
      <c r="P1158" s="1"/>
      <c r="Q1158"/>
      <c r="T1158" s="1"/>
      <c r="U1158"/>
    </row>
    <row r="1159" spans="10:21">
      <c r="J1159"/>
      <c r="K1159" s="1"/>
      <c r="L1159"/>
      <c r="P1159" s="1"/>
      <c r="Q1159"/>
      <c r="T1159" s="1"/>
      <c r="U1159"/>
    </row>
    <row r="1160" spans="10:21">
      <c r="J1160"/>
      <c r="K1160" s="1"/>
      <c r="L1160"/>
      <c r="P1160" s="1"/>
      <c r="Q1160"/>
      <c r="T1160" s="1"/>
      <c r="U1160"/>
    </row>
    <row r="1161" spans="10:21">
      <c r="J1161"/>
      <c r="K1161" s="1"/>
      <c r="L1161"/>
      <c r="P1161" s="1"/>
      <c r="Q1161"/>
      <c r="T1161" s="1"/>
      <c r="U1161"/>
    </row>
    <row r="1162" spans="10:21">
      <c r="J1162"/>
      <c r="K1162" s="1"/>
      <c r="L1162"/>
      <c r="P1162" s="1"/>
      <c r="Q1162"/>
      <c r="T1162" s="1"/>
      <c r="U1162"/>
    </row>
    <row r="1163" spans="10:21">
      <c r="J1163"/>
      <c r="K1163" s="1"/>
      <c r="L1163"/>
      <c r="P1163" s="1"/>
      <c r="Q1163"/>
      <c r="T1163" s="1"/>
      <c r="U1163"/>
    </row>
    <row r="1164" spans="10:21">
      <c r="J1164"/>
      <c r="K1164" s="1"/>
      <c r="L1164"/>
      <c r="P1164" s="1"/>
      <c r="Q1164"/>
      <c r="T1164" s="1"/>
      <c r="U1164"/>
    </row>
    <row r="1165" spans="10:21">
      <c r="J1165"/>
      <c r="K1165" s="1"/>
      <c r="L1165"/>
      <c r="P1165" s="1"/>
      <c r="Q1165"/>
      <c r="T1165" s="1"/>
      <c r="U1165"/>
    </row>
    <row r="1166" spans="10:21">
      <c r="J1166"/>
      <c r="K1166" s="1"/>
      <c r="L1166"/>
      <c r="P1166" s="1"/>
      <c r="Q1166"/>
      <c r="T1166" s="1"/>
      <c r="U1166"/>
    </row>
    <row r="1167" spans="10:21">
      <c r="J1167"/>
      <c r="K1167" s="1"/>
      <c r="L1167"/>
      <c r="P1167" s="1"/>
      <c r="Q1167"/>
      <c r="T1167" s="1"/>
      <c r="U1167"/>
    </row>
    <row r="1168" spans="10:21">
      <c r="J1168"/>
      <c r="K1168" s="1"/>
      <c r="L1168"/>
      <c r="P1168" s="1"/>
      <c r="Q1168"/>
      <c r="T1168" s="1"/>
      <c r="U1168"/>
    </row>
    <row r="1169" spans="10:21">
      <c r="J1169"/>
      <c r="K1169" s="1"/>
      <c r="L1169"/>
      <c r="P1169" s="1"/>
      <c r="Q1169"/>
      <c r="T1169" s="1"/>
      <c r="U1169"/>
    </row>
    <row r="1170" spans="10:21">
      <c r="J1170"/>
      <c r="K1170" s="1"/>
      <c r="L1170"/>
      <c r="P1170" s="1"/>
      <c r="Q1170"/>
      <c r="T1170" s="1"/>
      <c r="U1170"/>
    </row>
    <row r="1171" spans="10:21">
      <c r="J1171"/>
      <c r="K1171" s="1"/>
      <c r="L1171"/>
      <c r="P1171" s="1"/>
      <c r="Q1171"/>
      <c r="T1171" s="1"/>
      <c r="U1171"/>
    </row>
    <row r="1172" spans="10:21">
      <c r="J1172"/>
      <c r="K1172" s="1"/>
      <c r="L1172"/>
      <c r="P1172" s="1"/>
      <c r="Q1172"/>
      <c r="T1172" s="1"/>
      <c r="U1172"/>
    </row>
    <row r="1173" spans="10:21">
      <c r="J1173"/>
      <c r="K1173" s="1"/>
      <c r="L1173"/>
      <c r="P1173" s="1"/>
      <c r="Q1173"/>
      <c r="T1173" s="1"/>
      <c r="U1173"/>
    </row>
    <row r="1174" spans="10:21">
      <c r="J1174"/>
      <c r="K1174" s="1"/>
      <c r="L1174"/>
      <c r="P1174" s="1"/>
      <c r="Q1174"/>
      <c r="T1174" s="1"/>
      <c r="U1174"/>
    </row>
    <row r="1175" spans="10:21">
      <c r="J1175"/>
      <c r="K1175" s="1"/>
      <c r="L1175"/>
      <c r="P1175" s="1"/>
      <c r="Q1175"/>
      <c r="T1175" s="1"/>
      <c r="U1175"/>
    </row>
    <row r="1176" spans="10:21">
      <c r="J1176"/>
      <c r="K1176" s="1"/>
      <c r="L1176"/>
      <c r="P1176" s="1"/>
      <c r="Q1176"/>
      <c r="T1176" s="1"/>
      <c r="U1176"/>
    </row>
    <row r="1177" spans="10:21">
      <c r="J1177"/>
      <c r="K1177" s="1"/>
      <c r="L1177"/>
      <c r="P1177" s="1"/>
      <c r="Q1177"/>
      <c r="T1177" s="1"/>
      <c r="U1177"/>
    </row>
    <row r="1178" spans="10:21">
      <c r="J1178"/>
      <c r="K1178" s="1"/>
      <c r="L1178"/>
      <c r="P1178" s="1"/>
      <c r="Q1178"/>
      <c r="T1178" s="1"/>
      <c r="U1178"/>
    </row>
    <row r="1179" spans="10:21">
      <c r="J1179"/>
      <c r="K1179" s="1"/>
      <c r="L1179"/>
      <c r="P1179" s="1"/>
      <c r="Q1179"/>
      <c r="T1179" s="1"/>
      <c r="U1179"/>
    </row>
    <row r="1180" spans="10:21">
      <c r="J1180"/>
      <c r="K1180" s="1"/>
      <c r="L1180"/>
      <c r="P1180" s="1"/>
      <c r="Q1180"/>
      <c r="T1180" s="1"/>
      <c r="U1180"/>
    </row>
    <row r="1181" spans="10:21">
      <c r="J1181"/>
      <c r="K1181" s="1"/>
      <c r="L1181"/>
      <c r="P1181" s="1"/>
      <c r="Q1181"/>
      <c r="T1181" s="1"/>
      <c r="U1181"/>
    </row>
    <row r="1182" spans="10:21">
      <c r="J1182"/>
      <c r="K1182" s="1"/>
      <c r="L1182"/>
      <c r="P1182" s="1"/>
      <c r="Q1182"/>
      <c r="T1182" s="1"/>
      <c r="U1182"/>
    </row>
    <row r="1183" spans="10:21">
      <c r="J1183"/>
      <c r="K1183" s="1"/>
      <c r="L1183"/>
      <c r="P1183" s="1"/>
      <c r="Q1183"/>
      <c r="T1183" s="1"/>
      <c r="U1183"/>
    </row>
    <row r="1184" spans="10:21">
      <c r="J1184"/>
      <c r="K1184" s="1"/>
      <c r="L1184"/>
      <c r="P1184" s="1"/>
      <c r="Q1184"/>
      <c r="T1184" s="1"/>
      <c r="U1184"/>
    </row>
    <row r="1185" spans="10:21">
      <c r="J1185"/>
      <c r="K1185" s="1"/>
      <c r="L1185"/>
      <c r="P1185" s="1"/>
      <c r="Q1185"/>
      <c r="T1185" s="1"/>
      <c r="U1185"/>
    </row>
    <row r="1186" spans="10:21">
      <c r="J1186"/>
      <c r="K1186" s="1"/>
      <c r="L1186"/>
      <c r="P1186" s="1"/>
      <c r="Q1186"/>
      <c r="T1186" s="1"/>
      <c r="U1186"/>
    </row>
    <row r="1187" spans="10:21">
      <c r="J1187"/>
      <c r="K1187" s="1"/>
      <c r="L1187"/>
      <c r="P1187" s="1"/>
      <c r="Q1187"/>
      <c r="T1187" s="1"/>
      <c r="U1187"/>
    </row>
    <row r="1188" spans="10:21">
      <c r="J1188"/>
      <c r="K1188" s="1"/>
      <c r="L1188"/>
      <c r="P1188" s="1"/>
      <c r="Q1188"/>
      <c r="T1188" s="1"/>
      <c r="U1188"/>
    </row>
    <row r="1189" spans="10:21">
      <c r="J1189"/>
      <c r="K1189" s="1"/>
      <c r="L1189"/>
      <c r="P1189" s="1"/>
      <c r="Q1189"/>
      <c r="T1189" s="1"/>
      <c r="U1189"/>
    </row>
    <row r="1190" spans="10:21">
      <c r="J1190"/>
      <c r="K1190" s="1"/>
      <c r="L1190"/>
      <c r="P1190" s="1"/>
      <c r="Q1190"/>
      <c r="T1190" s="1"/>
      <c r="U1190"/>
    </row>
    <row r="1191" spans="10:21">
      <c r="J1191"/>
      <c r="K1191" s="1"/>
      <c r="L1191"/>
      <c r="P1191" s="1"/>
      <c r="Q1191"/>
      <c r="T1191" s="1"/>
      <c r="U1191"/>
    </row>
    <row r="1192" spans="10:21">
      <c r="J1192"/>
      <c r="K1192" s="1"/>
      <c r="L1192"/>
      <c r="P1192" s="1"/>
      <c r="Q1192"/>
      <c r="T1192" s="1"/>
      <c r="U1192"/>
    </row>
    <row r="1193" spans="10:21">
      <c r="J1193"/>
      <c r="K1193" s="1"/>
      <c r="L1193"/>
      <c r="P1193" s="1"/>
      <c r="Q1193"/>
      <c r="T1193" s="1"/>
      <c r="U1193"/>
    </row>
    <row r="1194" spans="10:21">
      <c r="J1194"/>
      <c r="K1194" s="1"/>
      <c r="L1194"/>
      <c r="P1194" s="1"/>
      <c r="Q1194"/>
      <c r="T1194" s="1"/>
      <c r="U1194"/>
    </row>
    <row r="1195" spans="10:21">
      <c r="J1195"/>
      <c r="K1195" s="1"/>
      <c r="L1195"/>
      <c r="P1195" s="1"/>
      <c r="Q1195"/>
      <c r="T1195" s="1"/>
      <c r="U1195"/>
    </row>
    <row r="1196" spans="10:21">
      <c r="J1196"/>
      <c r="K1196" s="1"/>
      <c r="L1196"/>
      <c r="P1196" s="1"/>
      <c r="Q1196"/>
      <c r="T1196" s="1"/>
      <c r="U1196"/>
    </row>
    <row r="1197" spans="10:21">
      <c r="J1197"/>
      <c r="K1197" s="1"/>
      <c r="L1197"/>
      <c r="P1197" s="1"/>
      <c r="Q1197"/>
      <c r="T1197" s="1"/>
      <c r="U1197"/>
    </row>
    <row r="1198" spans="10:21">
      <c r="J1198"/>
      <c r="K1198" s="1"/>
      <c r="L1198"/>
      <c r="P1198" s="1"/>
      <c r="Q1198"/>
      <c r="T1198" s="1"/>
      <c r="U1198"/>
    </row>
    <row r="1199" spans="10:21">
      <c r="J1199"/>
      <c r="K1199" s="1"/>
      <c r="L1199"/>
      <c r="P1199" s="1"/>
      <c r="Q1199"/>
      <c r="T1199" s="1"/>
      <c r="U1199"/>
    </row>
    <row r="1200" spans="10:21">
      <c r="J1200"/>
      <c r="K1200" s="1"/>
      <c r="L1200"/>
      <c r="P1200" s="1"/>
      <c r="Q1200"/>
      <c r="T1200" s="1"/>
      <c r="U1200"/>
    </row>
    <row r="1201" spans="10:21">
      <c r="J1201"/>
      <c r="K1201" s="1"/>
      <c r="L1201"/>
      <c r="P1201" s="1"/>
      <c r="Q1201"/>
      <c r="T1201" s="1"/>
      <c r="U1201"/>
    </row>
    <row r="1202" spans="10:21">
      <c r="J1202"/>
      <c r="K1202" s="1"/>
      <c r="L1202"/>
      <c r="P1202" s="1"/>
      <c r="Q1202"/>
      <c r="T1202" s="1"/>
      <c r="U1202"/>
    </row>
    <row r="1203" spans="10:21">
      <c r="J1203"/>
      <c r="K1203" s="1"/>
      <c r="L1203"/>
      <c r="P1203" s="1"/>
      <c r="Q1203"/>
      <c r="T1203" s="1"/>
      <c r="U1203"/>
    </row>
    <row r="1204" spans="10:21">
      <c r="J1204"/>
      <c r="K1204" s="1"/>
      <c r="L1204"/>
      <c r="P1204" s="1"/>
      <c r="Q1204"/>
      <c r="T1204" s="1"/>
      <c r="U1204"/>
    </row>
    <row r="1205" spans="10:21">
      <c r="J1205"/>
      <c r="K1205" s="1"/>
      <c r="L1205"/>
      <c r="P1205" s="1"/>
      <c r="Q1205"/>
      <c r="T1205" s="1"/>
      <c r="U1205"/>
    </row>
    <row r="1206" spans="10:21">
      <c r="J1206"/>
      <c r="K1206" s="1"/>
      <c r="L1206"/>
      <c r="P1206" s="1"/>
      <c r="Q1206"/>
      <c r="T1206" s="1"/>
      <c r="U1206"/>
    </row>
    <row r="1207" spans="10:21">
      <c r="J1207"/>
      <c r="K1207" s="1"/>
      <c r="L1207"/>
      <c r="P1207" s="1"/>
      <c r="Q1207"/>
      <c r="T1207" s="1"/>
      <c r="U1207"/>
    </row>
    <row r="1208" spans="10:21">
      <c r="J1208"/>
      <c r="K1208" s="1"/>
      <c r="L1208"/>
      <c r="P1208" s="1"/>
      <c r="Q1208"/>
      <c r="T1208" s="1"/>
      <c r="U1208"/>
    </row>
    <row r="1209" spans="10:21">
      <c r="J1209"/>
      <c r="K1209" s="1"/>
      <c r="L1209"/>
      <c r="P1209" s="1"/>
      <c r="Q1209"/>
      <c r="T1209" s="1"/>
      <c r="U1209"/>
    </row>
    <row r="1210" spans="10:21">
      <c r="J1210"/>
      <c r="K1210" s="1"/>
      <c r="L1210"/>
      <c r="P1210" s="1"/>
      <c r="Q1210"/>
      <c r="T1210" s="1"/>
      <c r="U1210"/>
    </row>
    <row r="1211" spans="10:21">
      <c r="J1211"/>
      <c r="K1211" s="1"/>
      <c r="L1211"/>
      <c r="P1211" s="1"/>
      <c r="Q1211"/>
      <c r="T1211" s="1"/>
      <c r="U1211"/>
    </row>
    <row r="1212" spans="10:21">
      <c r="J1212"/>
      <c r="K1212" s="1"/>
      <c r="L1212"/>
      <c r="P1212" s="1"/>
      <c r="Q1212"/>
      <c r="T1212" s="1"/>
      <c r="U1212"/>
    </row>
    <row r="1213" spans="10:21">
      <c r="J1213"/>
      <c r="K1213" s="1"/>
      <c r="L1213"/>
      <c r="P1213" s="1"/>
      <c r="Q1213"/>
      <c r="T1213" s="1"/>
      <c r="U1213"/>
    </row>
    <row r="1214" spans="10:21">
      <c r="J1214"/>
      <c r="K1214" s="1"/>
      <c r="L1214"/>
      <c r="P1214" s="1"/>
      <c r="Q1214"/>
      <c r="T1214" s="1"/>
      <c r="U1214"/>
    </row>
    <row r="1215" spans="10:21">
      <c r="J1215"/>
      <c r="K1215" s="1"/>
      <c r="L1215"/>
      <c r="P1215" s="1"/>
      <c r="Q1215"/>
      <c r="T1215" s="1"/>
      <c r="U1215"/>
    </row>
    <row r="1216" spans="10:21">
      <c r="J1216"/>
      <c r="K1216" s="1"/>
      <c r="L1216"/>
      <c r="P1216" s="1"/>
      <c r="Q1216"/>
      <c r="T1216" s="1"/>
      <c r="U1216"/>
    </row>
    <row r="1217" spans="10:21">
      <c r="J1217"/>
      <c r="K1217" s="1"/>
      <c r="L1217"/>
      <c r="P1217" s="1"/>
      <c r="Q1217"/>
      <c r="T1217" s="1"/>
      <c r="U1217"/>
    </row>
    <row r="1218" spans="10:21">
      <c r="J1218"/>
      <c r="K1218" s="1"/>
      <c r="L1218"/>
      <c r="P1218" s="1"/>
      <c r="Q1218"/>
      <c r="T1218" s="1"/>
      <c r="U1218"/>
    </row>
    <row r="1219" spans="10:21">
      <c r="J1219"/>
      <c r="K1219" s="1"/>
      <c r="L1219"/>
      <c r="P1219" s="1"/>
      <c r="Q1219"/>
      <c r="T1219" s="1"/>
      <c r="U1219"/>
    </row>
    <row r="1220" spans="10:21">
      <c r="J1220"/>
      <c r="K1220" s="1"/>
      <c r="L1220"/>
      <c r="P1220" s="1"/>
      <c r="Q1220"/>
      <c r="T1220" s="1"/>
      <c r="U1220"/>
    </row>
    <row r="1221" spans="10:21">
      <c r="J1221"/>
      <c r="K1221" s="1"/>
      <c r="L1221"/>
      <c r="P1221" s="1"/>
      <c r="Q1221"/>
      <c r="T1221" s="1"/>
      <c r="U1221"/>
    </row>
    <row r="1222" spans="10:21">
      <c r="J1222"/>
      <c r="K1222" s="1"/>
      <c r="L1222"/>
      <c r="P1222" s="1"/>
      <c r="Q1222"/>
      <c r="T1222" s="1"/>
      <c r="U1222"/>
    </row>
    <row r="1223" spans="10:21">
      <c r="J1223"/>
      <c r="K1223" s="1"/>
      <c r="L1223"/>
      <c r="P1223" s="1"/>
      <c r="Q1223"/>
      <c r="T1223" s="1"/>
      <c r="U1223"/>
    </row>
    <row r="1224" spans="10:21">
      <c r="J1224"/>
      <c r="K1224" s="1"/>
      <c r="L1224"/>
      <c r="P1224" s="1"/>
      <c r="Q1224"/>
      <c r="T1224" s="1"/>
      <c r="U1224"/>
    </row>
    <row r="1225" spans="10:21">
      <c r="J1225"/>
      <c r="K1225" s="1"/>
      <c r="L1225"/>
      <c r="P1225" s="1"/>
      <c r="Q1225"/>
      <c r="T1225" s="1"/>
      <c r="U1225"/>
    </row>
    <row r="1226" spans="10:21">
      <c r="J1226"/>
      <c r="K1226" s="1"/>
      <c r="L1226"/>
      <c r="P1226" s="1"/>
      <c r="Q1226"/>
      <c r="T1226" s="1"/>
      <c r="U1226"/>
    </row>
    <row r="1227" spans="10:21">
      <c r="J1227"/>
      <c r="K1227" s="1"/>
      <c r="L1227"/>
      <c r="P1227" s="1"/>
      <c r="Q1227"/>
      <c r="T1227" s="1"/>
      <c r="U1227"/>
    </row>
    <row r="1228" spans="10:21">
      <c r="J1228"/>
      <c r="K1228" s="1"/>
      <c r="L1228"/>
      <c r="P1228" s="1"/>
      <c r="Q1228"/>
      <c r="T1228" s="1"/>
      <c r="U1228"/>
    </row>
    <row r="1229" spans="10:21">
      <c r="J1229"/>
      <c r="K1229" s="1"/>
      <c r="L1229"/>
      <c r="P1229" s="1"/>
      <c r="Q1229"/>
      <c r="T1229" s="1"/>
      <c r="U1229"/>
    </row>
    <row r="1230" spans="10:21">
      <c r="J1230"/>
      <c r="K1230" s="1"/>
      <c r="L1230"/>
      <c r="P1230" s="1"/>
      <c r="Q1230"/>
      <c r="T1230" s="1"/>
      <c r="U1230"/>
    </row>
    <row r="1231" spans="10:21">
      <c r="J1231"/>
      <c r="K1231" s="1"/>
      <c r="L1231"/>
      <c r="P1231" s="1"/>
      <c r="Q1231"/>
      <c r="T1231" s="1"/>
      <c r="U1231"/>
    </row>
    <row r="1232" spans="10:21">
      <c r="J1232"/>
      <c r="K1232" s="1"/>
      <c r="L1232"/>
      <c r="P1232" s="1"/>
      <c r="Q1232"/>
      <c r="T1232" s="1"/>
      <c r="U1232"/>
    </row>
    <row r="1233" spans="10:21">
      <c r="J1233"/>
      <c r="K1233" s="1"/>
      <c r="L1233"/>
      <c r="P1233" s="1"/>
      <c r="Q1233"/>
      <c r="T1233" s="1"/>
      <c r="U1233"/>
    </row>
    <row r="1234" spans="10:21">
      <c r="J1234"/>
      <c r="K1234" s="1"/>
      <c r="L1234"/>
      <c r="P1234" s="1"/>
      <c r="Q1234"/>
      <c r="T1234" s="1"/>
      <c r="U1234"/>
    </row>
    <row r="1235" spans="10:21">
      <c r="J1235"/>
      <c r="K1235" s="1"/>
      <c r="L1235"/>
      <c r="P1235" s="1"/>
      <c r="Q1235"/>
      <c r="T1235" s="1"/>
      <c r="U1235"/>
    </row>
    <row r="1236" spans="10:21">
      <c r="J1236"/>
      <c r="K1236" s="1"/>
      <c r="L1236"/>
      <c r="P1236" s="1"/>
      <c r="Q1236"/>
      <c r="T1236" s="1"/>
      <c r="U1236"/>
    </row>
    <row r="1237" spans="10:21">
      <c r="J1237"/>
      <c r="K1237" s="1"/>
      <c r="L1237"/>
      <c r="P1237" s="1"/>
      <c r="Q1237"/>
      <c r="T1237" s="1"/>
      <c r="U1237"/>
    </row>
    <row r="1238" spans="10:21">
      <c r="J1238"/>
      <c r="K1238" s="1"/>
      <c r="L1238"/>
      <c r="P1238" s="1"/>
      <c r="Q1238"/>
      <c r="T1238" s="1"/>
      <c r="U1238"/>
    </row>
    <row r="1239" spans="10:21">
      <c r="J1239"/>
      <c r="K1239" s="1"/>
      <c r="L1239"/>
      <c r="P1239" s="1"/>
      <c r="Q1239"/>
      <c r="T1239" s="1"/>
      <c r="U1239"/>
    </row>
    <row r="1240" spans="10:21">
      <c r="J1240"/>
      <c r="K1240" s="1"/>
      <c r="L1240"/>
      <c r="P1240" s="1"/>
      <c r="Q1240"/>
      <c r="T1240" s="1"/>
      <c r="U1240"/>
    </row>
    <row r="1241" spans="10:21">
      <c r="J1241"/>
      <c r="K1241" s="1"/>
      <c r="L1241"/>
      <c r="P1241" s="1"/>
      <c r="Q1241"/>
      <c r="T1241" s="1"/>
      <c r="U1241"/>
    </row>
    <row r="1242" spans="10:21">
      <c r="J1242"/>
      <c r="K1242" s="1"/>
      <c r="L1242"/>
      <c r="P1242" s="1"/>
      <c r="Q1242"/>
      <c r="T1242" s="1"/>
      <c r="U1242"/>
    </row>
    <row r="1243" spans="10:21">
      <c r="J1243"/>
      <c r="K1243" s="1"/>
      <c r="L1243"/>
      <c r="P1243" s="1"/>
      <c r="Q1243"/>
      <c r="T1243" s="1"/>
      <c r="U1243"/>
    </row>
    <row r="1244" spans="10:21">
      <c r="J1244"/>
      <c r="K1244" s="1"/>
      <c r="L1244"/>
      <c r="P1244" s="1"/>
      <c r="Q1244"/>
      <c r="T1244" s="1"/>
      <c r="U1244"/>
    </row>
    <row r="1245" spans="10:21">
      <c r="J1245"/>
      <c r="K1245" s="1"/>
      <c r="L1245"/>
      <c r="P1245" s="1"/>
      <c r="Q1245"/>
      <c r="T1245" s="1"/>
      <c r="U1245"/>
    </row>
    <row r="1246" spans="10:21">
      <c r="J1246"/>
      <c r="K1246" s="1"/>
      <c r="L1246"/>
      <c r="P1246" s="1"/>
      <c r="Q1246"/>
      <c r="T1246" s="1"/>
      <c r="U1246"/>
    </row>
    <row r="1247" spans="10:21">
      <c r="J1247"/>
      <c r="K1247" s="1"/>
      <c r="L1247"/>
      <c r="P1247" s="1"/>
      <c r="Q1247"/>
      <c r="T1247" s="1"/>
      <c r="U1247"/>
    </row>
    <row r="1248" spans="10:21">
      <c r="J1248"/>
      <c r="K1248" s="1"/>
      <c r="L1248"/>
      <c r="P1248" s="1"/>
      <c r="Q1248"/>
      <c r="T1248" s="1"/>
      <c r="U12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39AF7-42D5-42C4-AA48-5C1E264CCDB1}">
  <sheetPr>
    <tabColor rgb="FF00B0F0"/>
  </sheetPr>
  <dimension ref="A1:V31"/>
  <sheetViews>
    <sheetView topLeftCell="A21" workbookViewId="0">
      <selection activeCell="K13" sqref="K13:K26"/>
    </sheetView>
  </sheetViews>
  <sheetFormatPr defaultColWidth="8.83984375" defaultRowHeight="14.4"/>
  <cols>
    <col min="1" max="1" width="12.47265625" customWidth="1"/>
    <col min="3" max="3" width="8" customWidth="1"/>
    <col min="4" max="4" width="8.15625" style="1" customWidth="1"/>
    <col min="5" max="5" width="6.68359375" style="1" customWidth="1"/>
    <col min="6" max="6" width="9" style="1" customWidth="1"/>
    <col min="7" max="7" width="21.68359375" customWidth="1"/>
    <col min="8" max="8" width="34.83984375" customWidth="1"/>
    <col min="9" max="9" width="7" customWidth="1"/>
    <col min="10" max="10" width="7.15625" style="70" customWidth="1"/>
    <col min="11" max="11" width="8.68359375" style="70" customWidth="1"/>
    <col min="12" max="12" width="6.68359375" customWidth="1"/>
    <col min="13" max="13" width="13.47265625" style="1" customWidth="1"/>
    <col min="14" max="14" width="13" customWidth="1"/>
    <col min="15" max="15" width="12.83984375" customWidth="1"/>
    <col min="16" max="16" width="11.3125" bestFit="1" customWidth="1"/>
    <col min="17" max="17" width="10.68359375" customWidth="1"/>
    <col min="18" max="18" width="24" style="1" customWidth="1"/>
    <col min="19" max="19" width="10.47265625" customWidth="1"/>
    <col min="22" max="22" width="43.15625" style="1" customWidth="1"/>
  </cols>
  <sheetData>
    <row r="1" spans="1:22">
      <c r="J1" s="30"/>
      <c r="K1" s="30"/>
    </row>
    <row r="2" spans="1:22">
      <c r="A2" t="s">
        <v>0</v>
      </c>
      <c r="J2" s="30"/>
      <c r="K2" s="30"/>
    </row>
    <row r="3" spans="1:22">
      <c r="A3" t="s">
        <v>1</v>
      </c>
      <c r="B3" t="s">
        <v>2</v>
      </c>
      <c r="J3" s="30"/>
      <c r="K3" s="30"/>
    </row>
    <row r="4" spans="1:22">
      <c r="A4" t="s">
        <v>3</v>
      </c>
      <c r="J4" s="30"/>
      <c r="K4" s="30"/>
    </row>
    <row r="5" spans="1:22" ht="43.2">
      <c r="A5" s="1" t="s">
        <v>4</v>
      </c>
      <c r="B5">
        <v>100</v>
      </c>
      <c r="H5" t="s">
        <v>5</v>
      </c>
      <c r="J5" s="30"/>
      <c r="K5" s="30"/>
    </row>
    <row r="6" spans="1:22" ht="43.2">
      <c r="A6" s="1" t="s">
        <v>6</v>
      </c>
      <c r="B6" t="s">
        <v>7</v>
      </c>
      <c r="H6" t="s">
        <v>8</v>
      </c>
      <c r="J6" s="30"/>
      <c r="K6" s="30"/>
    </row>
    <row r="7" spans="1:22" ht="43.2">
      <c r="A7" s="1" t="s">
        <v>9</v>
      </c>
      <c r="B7">
        <v>80</v>
      </c>
      <c r="H7" t="s">
        <v>10</v>
      </c>
      <c r="J7" s="30"/>
      <c r="K7" s="30"/>
    </row>
    <row r="8" spans="1:22" ht="72">
      <c r="A8" s="1" t="s">
        <v>11</v>
      </c>
      <c r="B8" t="s">
        <v>12</v>
      </c>
      <c r="C8" t="s">
        <v>13</v>
      </c>
      <c r="D8" s="2" t="s">
        <v>14</v>
      </c>
      <c r="J8" s="30"/>
      <c r="K8" s="30"/>
    </row>
    <row r="9" spans="1:22" ht="57.6">
      <c r="A9" s="1" t="s">
        <v>15</v>
      </c>
      <c r="B9" t="s">
        <v>16</v>
      </c>
      <c r="C9" t="s">
        <v>17</v>
      </c>
      <c r="D9" s="2" t="s">
        <v>18</v>
      </c>
      <c r="J9" s="30"/>
      <c r="K9" s="30"/>
    </row>
    <row r="10" spans="1:22">
      <c r="A10" s="1"/>
      <c r="J10" s="30"/>
      <c r="K10" s="30"/>
    </row>
    <row r="11" spans="1:22">
      <c r="A11" s="1"/>
      <c r="J11" s="30"/>
      <c r="K11" s="30"/>
    </row>
    <row r="12" spans="1:22" ht="86.7" thickBot="1">
      <c r="B12" t="s">
        <v>19</v>
      </c>
      <c r="C12" s="1" t="s">
        <v>20</v>
      </c>
      <c r="D12"/>
      <c r="E12"/>
      <c r="F12" s="1" t="s">
        <v>21</v>
      </c>
      <c r="G12" s="1"/>
      <c r="H12" s="1"/>
      <c r="J12" s="30"/>
      <c r="K12" s="30"/>
    </row>
    <row r="13" spans="1:22" ht="109.2">
      <c r="A13" s="31" t="s">
        <v>22</v>
      </c>
      <c r="B13" s="32" t="s">
        <v>23</v>
      </c>
      <c r="C13" s="32" t="s">
        <v>24</v>
      </c>
      <c r="D13" s="32" t="s">
        <v>25</v>
      </c>
      <c r="E13" s="32" t="s">
        <v>26</v>
      </c>
      <c r="F13" s="32" t="s">
        <v>27</v>
      </c>
      <c r="G13" s="32" t="s">
        <v>28</v>
      </c>
      <c r="H13" s="32" t="s">
        <v>29</v>
      </c>
      <c r="I13" s="32" t="s">
        <v>30</v>
      </c>
      <c r="J13" s="33" t="s">
        <v>31</v>
      </c>
      <c r="K13" s="34" t="s">
        <v>100</v>
      </c>
      <c r="L13" s="6" t="s">
        <v>101</v>
      </c>
      <c r="M13" s="6" t="s">
        <v>102</v>
      </c>
      <c r="N13" s="7" t="s">
        <v>32</v>
      </c>
      <c r="O13" s="7" t="s">
        <v>33</v>
      </c>
      <c r="P13" s="7" t="s">
        <v>34</v>
      </c>
      <c r="Q13" s="7" t="s">
        <v>35</v>
      </c>
      <c r="R13" s="7" t="s">
        <v>36</v>
      </c>
      <c r="S13" s="7" t="s">
        <v>37</v>
      </c>
      <c r="T13" s="7" t="s">
        <v>38</v>
      </c>
      <c r="U13" s="7" t="s">
        <v>39</v>
      </c>
    </row>
    <row r="14" spans="1:22" s="42" customFormat="1" ht="42.9">
      <c r="A14" s="35" t="s">
        <v>109</v>
      </c>
      <c r="B14" s="53">
        <v>1</v>
      </c>
      <c r="C14" s="39">
        <v>0</v>
      </c>
      <c r="D14" s="39">
        <v>19</v>
      </c>
      <c r="E14" s="39">
        <v>40</v>
      </c>
      <c r="F14" s="54">
        <f>40-C14+(D14-(B14+1))*40+E14</f>
        <v>760</v>
      </c>
      <c r="G14" s="37" t="s">
        <v>110</v>
      </c>
      <c r="H14" s="38" t="s">
        <v>111</v>
      </c>
      <c r="I14" s="39">
        <v>1</v>
      </c>
      <c r="J14" s="39">
        <v>4</v>
      </c>
      <c r="K14" s="41">
        <f>J14/(F14/60)</f>
        <v>0.31578947368421056</v>
      </c>
      <c r="M14" s="43"/>
      <c r="R14" s="43"/>
      <c r="V14" s="43"/>
    </row>
    <row r="15" spans="1:22" s="42" customFormat="1" ht="28.8">
      <c r="A15" s="35" t="s">
        <v>112</v>
      </c>
      <c r="B15" s="53">
        <v>2</v>
      </c>
      <c r="C15" s="39">
        <v>25</v>
      </c>
      <c r="D15" s="36">
        <v>16</v>
      </c>
      <c r="E15" s="39">
        <v>40</v>
      </c>
      <c r="F15" s="40">
        <f t="shared" ref="F15:F24" si="0">40-C15+(D15-(B15+1))*40+E15</f>
        <v>575</v>
      </c>
      <c r="G15" s="37" t="s">
        <v>110</v>
      </c>
      <c r="H15" s="38" t="s">
        <v>113</v>
      </c>
      <c r="I15" s="39">
        <v>1</v>
      </c>
      <c r="J15" s="36">
        <v>4</v>
      </c>
      <c r="K15" s="41">
        <f t="shared" ref="K15:K26" si="1">J15/(F15/60)</f>
        <v>0.41739130434782606</v>
      </c>
      <c r="M15" s="43"/>
      <c r="R15" s="43"/>
      <c r="V15" s="43"/>
    </row>
    <row r="16" spans="1:22" s="42" customFormat="1">
      <c r="A16" s="35" t="s">
        <v>114</v>
      </c>
      <c r="B16" s="53">
        <v>1</v>
      </c>
      <c r="C16" s="39">
        <v>35</v>
      </c>
      <c r="D16" s="39">
        <v>20</v>
      </c>
      <c r="E16" s="39">
        <v>40</v>
      </c>
      <c r="F16" s="54">
        <f t="shared" si="0"/>
        <v>765</v>
      </c>
      <c r="G16" s="37" t="s">
        <v>110</v>
      </c>
      <c r="H16" s="38">
        <v>0</v>
      </c>
      <c r="I16" s="39">
        <v>1</v>
      </c>
      <c r="J16" s="39">
        <v>0</v>
      </c>
      <c r="K16" s="41">
        <f t="shared" si="1"/>
        <v>0</v>
      </c>
      <c r="M16" s="43" t="s">
        <v>103</v>
      </c>
      <c r="R16" s="43"/>
      <c r="V16" s="43"/>
    </row>
    <row r="17" spans="1:22" s="42" customFormat="1" ht="57">
      <c r="A17" s="35" t="s">
        <v>115</v>
      </c>
      <c r="B17" s="53">
        <v>1</v>
      </c>
      <c r="C17" s="39">
        <v>0</v>
      </c>
      <c r="D17" s="36">
        <v>5</v>
      </c>
      <c r="E17" s="36">
        <v>40</v>
      </c>
      <c r="F17" s="36">
        <f t="shared" si="0"/>
        <v>200</v>
      </c>
      <c r="G17" s="37" t="s">
        <v>110</v>
      </c>
      <c r="H17" s="38" t="s">
        <v>116</v>
      </c>
      <c r="I17" s="39">
        <v>1</v>
      </c>
      <c r="J17" s="36">
        <v>3</v>
      </c>
      <c r="K17" s="41">
        <f t="shared" si="1"/>
        <v>0.89999999999999991</v>
      </c>
      <c r="M17" s="43"/>
      <c r="R17" s="43" t="s">
        <v>104</v>
      </c>
      <c r="S17" s="42">
        <v>40</v>
      </c>
      <c r="T17" s="42">
        <v>-0.25</v>
      </c>
      <c r="U17" s="42">
        <v>15</v>
      </c>
      <c r="V17" s="43"/>
    </row>
    <row r="18" spans="1:22" s="42" customFormat="1">
      <c r="A18" s="35" t="s">
        <v>117</v>
      </c>
      <c r="B18" s="53">
        <v>1</v>
      </c>
      <c r="C18" s="39">
        <v>23</v>
      </c>
      <c r="D18" s="40">
        <v>14</v>
      </c>
      <c r="E18" s="39">
        <v>40</v>
      </c>
      <c r="F18" s="54">
        <f t="shared" si="0"/>
        <v>537</v>
      </c>
      <c r="G18" s="37" t="s">
        <v>110</v>
      </c>
      <c r="H18" s="38" t="s">
        <v>118</v>
      </c>
      <c r="I18" s="39">
        <v>1</v>
      </c>
      <c r="J18" s="36">
        <v>5</v>
      </c>
      <c r="K18" s="41">
        <f t="shared" si="1"/>
        <v>0.55865921787709505</v>
      </c>
      <c r="M18" s="43"/>
      <c r="R18" s="43"/>
      <c r="V18" s="43"/>
    </row>
    <row r="19" spans="1:22" s="42" customFormat="1" ht="57">
      <c r="A19" s="35" t="s">
        <v>119</v>
      </c>
      <c r="B19" s="53">
        <v>1</v>
      </c>
      <c r="C19" s="39">
        <v>0</v>
      </c>
      <c r="D19" s="36">
        <v>7</v>
      </c>
      <c r="E19" s="36">
        <v>40</v>
      </c>
      <c r="F19" s="36">
        <f t="shared" si="0"/>
        <v>280</v>
      </c>
      <c r="G19" s="37" t="s">
        <v>110</v>
      </c>
      <c r="H19" s="38" t="s">
        <v>120</v>
      </c>
      <c r="I19" s="39">
        <v>1</v>
      </c>
      <c r="J19" s="36">
        <v>3</v>
      </c>
      <c r="K19" s="41">
        <f t="shared" si="1"/>
        <v>0.64285714285714279</v>
      </c>
      <c r="M19" s="43"/>
      <c r="R19" s="43"/>
      <c r="V19" s="43"/>
    </row>
    <row r="20" spans="1:22" s="42" customFormat="1">
      <c r="A20" s="35" t="s">
        <v>121</v>
      </c>
      <c r="B20" s="53">
        <v>1</v>
      </c>
      <c r="C20" s="39">
        <v>10</v>
      </c>
      <c r="D20" s="39">
        <v>20</v>
      </c>
      <c r="E20" s="39">
        <v>40</v>
      </c>
      <c r="F20" s="54">
        <f t="shared" si="0"/>
        <v>790</v>
      </c>
      <c r="G20" s="37" t="s">
        <v>110</v>
      </c>
      <c r="H20" s="38" t="s">
        <v>122</v>
      </c>
      <c r="I20" s="39">
        <v>1</v>
      </c>
      <c r="J20" s="36">
        <v>4</v>
      </c>
      <c r="K20" s="41">
        <f t="shared" si="1"/>
        <v>0.30379746835443039</v>
      </c>
      <c r="M20" s="43"/>
      <c r="R20" s="43"/>
      <c r="V20" s="43"/>
    </row>
    <row r="21" spans="1:22" s="42" customFormat="1">
      <c r="A21" s="35" t="s">
        <v>123</v>
      </c>
      <c r="B21" s="53">
        <v>1</v>
      </c>
      <c r="C21" s="39">
        <v>0</v>
      </c>
      <c r="D21" s="39">
        <v>20</v>
      </c>
      <c r="E21" s="39">
        <v>40</v>
      </c>
      <c r="F21" s="54">
        <f t="shared" si="0"/>
        <v>800</v>
      </c>
      <c r="G21" s="37" t="s">
        <v>110</v>
      </c>
      <c r="H21" s="71" t="s">
        <v>124</v>
      </c>
      <c r="I21" s="39">
        <v>1</v>
      </c>
      <c r="J21" s="36">
        <v>1</v>
      </c>
      <c r="K21" s="41">
        <f t="shared" si="1"/>
        <v>7.4999999999999997E-2</v>
      </c>
      <c r="M21" s="43"/>
      <c r="R21" s="43"/>
      <c r="V21" s="43"/>
    </row>
    <row r="22" spans="1:22" s="42" customFormat="1" ht="57">
      <c r="A22" s="35" t="s">
        <v>125</v>
      </c>
      <c r="B22" s="53">
        <v>1</v>
      </c>
      <c r="C22" s="39">
        <v>0</v>
      </c>
      <c r="D22" s="36">
        <v>4</v>
      </c>
      <c r="E22" s="36">
        <v>5</v>
      </c>
      <c r="F22" s="36">
        <f t="shared" si="0"/>
        <v>125</v>
      </c>
      <c r="G22" s="37" t="s">
        <v>110</v>
      </c>
      <c r="H22" s="38" t="s">
        <v>126</v>
      </c>
      <c r="I22" s="39">
        <v>1</v>
      </c>
      <c r="J22" s="40">
        <v>4</v>
      </c>
      <c r="K22" s="41">
        <f t="shared" si="1"/>
        <v>1.92</v>
      </c>
      <c r="M22" s="43"/>
      <c r="R22" s="43"/>
      <c r="T22" s="42" t="s">
        <v>96</v>
      </c>
      <c r="V22" s="43"/>
    </row>
    <row r="23" spans="1:22" s="42" customFormat="1">
      <c r="A23" s="35" t="s">
        <v>127</v>
      </c>
      <c r="B23" s="36">
        <v>3</v>
      </c>
      <c r="C23" s="36">
        <v>0</v>
      </c>
      <c r="D23" s="36">
        <v>14</v>
      </c>
      <c r="E23" s="36">
        <v>10</v>
      </c>
      <c r="F23" s="36">
        <f t="shared" si="0"/>
        <v>450</v>
      </c>
      <c r="G23" s="37" t="s">
        <v>110</v>
      </c>
      <c r="H23" s="38" t="s">
        <v>128</v>
      </c>
      <c r="I23" s="39">
        <v>1</v>
      </c>
      <c r="J23" s="36">
        <v>7</v>
      </c>
      <c r="K23" s="41">
        <f t="shared" si="1"/>
        <v>0.93333333333333335</v>
      </c>
      <c r="M23" s="43"/>
      <c r="R23" s="43"/>
      <c r="V23" s="43"/>
    </row>
    <row r="24" spans="1:22" s="42" customFormat="1" ht="28.8">
      <c r="A24" s="35" t="s">
        <v>129</v>
      </c>
      <c r="B24" s="53">
        <v>1</v>
      </c>
      <c r="C24" s="39">
        <v>15</v>
      </c>
      <c r="D24" s="39">
        <v>8</v>
      </c>
      <c r="E24" s="36">
        <v>0</v>
      </c>
      <c r="F24" s="54">
        <f t="shared" si="0"/>
        <v>265</v>
      </c>
      <c r="G24" s="37" t="s">
        <v>110</v>
      </c>
      <c r="H24" s="38" t="s">
        <v>130</v>
      </c>
      <c r="I24" s="39">
        <v>1</v>
      </c>
      <c r="J24" s="39">
        <v>1</v>
      </c>
      <c r="K24" s="41">
        <f t="shared" si="1"/>
        <v>0.22641509433962262</v>
      </c>
      <c r="M24" s="43"/>
      <c r="R24" s="43"/>
      <c r="V24" s="43"/>
    </row>
    <row r="25" spans="1:22" s="51" customFormat="1">
      <c r="A25" s="44" t="s">
        <v>131</v>
      </c>
      <c r="B25" s="45">
        <v>1</v>
      </c>
      <c r="C25" s="46">
        <v>0</v>
      </c>
      <c r="D25" s="46">
        <v>5</v>
      </c>
      <c r="E25" s="46">
        <v>40</v>
      </c>
      <c r="F25" s="47" t="s">
        <v>96</v>
      </c>
      <c r="G25" s="48" t="s">
        <v>110</v>
      </c>
      <c r="H25" s="49" t="s">
        <v>132</v>
      </c>
      <c r="I25" s="72">
        <v>0</v>
      </c>
      <c r="J25" s="46" t="s">
        <v>96</v>
      </c>
      <c r="K25" s="50" t="s">
        <v>96</v>
      </c>
      <c r="M25" s="52"/>
      <c r="R25" s="52"/>
      <c r="V25" s="52"/>
    </row>
    <row r="26" spans="1:22" s="42" customFormat="1">
      <c r="A26" s="35" t="s">
        <v>133</v>
      </c>
      <c r="B26" s="53">
        <v>1</v>
      </c>
      <c r="C26" s="39">
        <v>0</v>
      </c>
      <c r="D26" s="39">
        <v>20</v>
      </c>
      <c r="E26" s="39">
        <v>40</v>
      </c>
      <c r="F26" s="54">
        <f>40-C26+(D26-(B26+1))*40+E26</f>
        <v>800</v>
      </c>
      <c r="G26" s="37" t="s">
        <v>110</v>
      </c>
      <c r="H26" s="38" t="s">
        <v>134</v>
      </c>
      <c r="I26" s="39">
        <v>1</v>
      </c>
      <c r="J26" s="39">
        <v>1</v>
      </c>
      <c r="K26" s="41">
        <f t="shared" si="1"/>
        <v>7.4999999999999997E-2</v>
      </c>
      <c r="M26" s="43" t="s">
        <v>96</v>
      </c>
      <c r="R26" s="43"/>
      <c r="V26" s="43"/>
    </row>
    <row r="28" spans="1:22" ht="16.3" customHeight="1">
      <c r="A28" s="55"/>
      <c r="B28" s="8"/>
      <c r="C28" s="8"/>
      <c r="D28" s="10"/>
      <c r="E28" s="12"/>
      <c r="F28" s="10"/>
      <c r="G28" s="12"/>
      <c r="H28" s="12"/>
      <c r="I28" s="10" t="s">
        <v>105</v>
      </c>
      <c r="J28" s="57" t="s">
        <v>106</v>
      </c>
      <c r="K28" s="58" t="s">
        <v>100</v>
      </c>
      <c r="N28" s="15"/>
    </row>
    <row r="29" spans="1:22" ht="31.2">
      <c r="A29" s="55"/>
      <c r="B29" s="8"/>
      <c r="C29" s="8"/>
      <c r="D29" s="10"/>
      <c r="E29" s="59" t="s">
        <v>93</v>
      </c>
      <c r="F29" s="60">
        <f>+SUM(F14:F26)</f>
        <v>6347</v>
      </c>
      <c r="G29" s="59"/>
      <c r="H29" s="59" t="s">
        <v>94</v>
      </c>
      <c r="I29" s="61">
        <f>+SUM(I14:I26)</f>
        <v>12</v>
      </c>
      <c r="J29" s="73">
        <f>+SUM(J14:J26)</f>
        <v>37</v>
      </c>
      <c r="K29" s="74">
        <f>AVERAGE(K14:K26)</f>
        <v>0.53068691956613845</v>
      </c>
      <c r="N29" s="15"/>
    </row>
    <row r="30" spans="1:22" ht="14.7" thickBot="1">
      <c r="A30" s="62"/>
      <c r="B30" s="63"/>
      <c r="C30" s="63"/>
      <c r="D30" s="64"/>
      <c r="E30" s="63"/>
      <c r="F30" s="65"/>
      <c r="G30" s="66"/>
      <c r="H30" s="66" t="s">
        <v>107</v>
      </c>
      <c r="I30" s="64"/>
      <c r="J30" s="67"/>
      <c r="K30" s="68">
        <f>+_xlfn.STDEV.S(K14:K26)</f>
        <v>0.53445626142393576</v>
      </c>
      <c r="N30" s="15"/>
    </row>
    <row r="31" spans="1:22">
      <c r="H31" t="s">
        <v>108</v>
      </c>
      <c r="J31" s="69"/>
      <c r="K31" s="69">
        <f>+K30/SQRT(I29)</f>
        <v>0.15428423320159518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DA438-0075-40B0-847A-333E7FB66A60}">
  <sheetPr>
    <tabColor rgb="FFFF0000"/>
  </sheetPr>
  <dimension ref="A1:E34"/>
  <sheetViews>
    <sheetView tabSelected="1" workbookViewId="0">
      <selection activeCell="B3" sqref="B3:B28"/>
    </sheetView>
  </sheetViews>
  <sheetFormatPr defaultRowHeight="14.4"/>
  <cols>
    <col min="1" max="2" width="10.15625" customWidth="1"/>
  </cols>
  <sheetData>
    <row r="1" spans="1:5">
      <c r="A1" s="75"/>
      <c r="B1" s="85"/>
      <c r="C1" s="88" t="s">
        <v>140</v>
      </c>
      <c r="D1" s="88"/>
      <c r="E1" s="89"/>
    </row>
    <row r="2" spans="1:5">
      <c r="A2" s="76"/>
      <c r="B2" s="78" t="s">
        <v>168</v>
      </c>
      <c r="C2" s="10" t="s">
        <v>136</v>
      </c>
      <c r="D2" s="10" t="s">
        <v>137</v>
      </c>
      <c r="E2" s="77" t="s">
        <v>138</v>
      </c>
    </row>
    <row r="3" spans="1:5">
      <c r="A3" s="76">
        <v>1</v>
      </c>
      <c r="B3" s="78">
        <v>0</v>
      </c>
      <c r="C3" s="10">
        <v>7.4999999999999997E-2</v>
      </c>
      <c r="D3" s="10">
        <v>0.3461538461538462</v>
      </c>
      <c r="E3" s="77">
        <v>0.31578947368421056</v>
      </c>
    </row>
    <row r="4" spans="1:5">
      <c r="A4" s="76">
        <v>2</v>
      </c>
      <c r="B4" s="78">
        <v>7.4999999999999997E-2</v>
      </c>
      <c r="C4" s="10">
        <v>7.4999999999999997E-2</v>
      </c>
      <c r="D4" s="10">
        <v>0.125</v>
      </c>
      <c r="E4" s="77">
        <v>0.41739130434782606</v>
      </c>
    </row>
    <row r="5" spans="1:5">
      <c r="A5" s="76">
        <v>3</v>
      </c>
      <c r="B5" s="78">
        <v>0</v>
      </c>
      <c r="C5" s="10">
        <v>0</v>
      </c>
      <c r="D5" s="10">
        <v>0</v>
      </c>
      <c r="E5" s="77">
        <v>0</v>
      </c>
    </row>
    <row r="6" spans="1:5">
      <c r="A6" s="76">
        <v>4</v>
      </c>
      <c r="B6" s="78">
        <v>0</v>
      </c>
      <c r="C6" s="10">
        <v>0.22499999999999998</v>
      </c>
      <c r="D6" s="10">
        <v>0</v>
      </c>
      <c r="E6" s="77">
        <v>0.89999999999999991</v>
      </c>
    </row>
    <row r="7" spans="1:5">
      <c r="A7" s="76">
        <v>5</v>
      </c>
      <c r="B7" s="78">
        <v>0</v>
      </c>
      <c r="C7" s="10">
        <v>8.3916083916083919E-2</v>
      </c>
      <c r="D7" s="10">
        <v>0.31168831168831168</v>
      </c>
      <c r="E7" s="77">
        <v>0.55865921787709505</v>
      </c>
    </row>
    <row r="8" spans="1:5">
      <c r="A8" s="76">
        <v>6</v>
      </c>
      <c r="B8" s="78">
        <v>0</v>
      </c>
      <c r="C8" s="10">
        <v>7.7419354838709681E-2</v>
      </c>
      <c r="D8" s="10">
        <v>0.48648648648648646</v>
      </c>
      <c r="E8" s="77">
        <v>0.64285714285714279</v>
      </c>
    </row>
    <row r="9" spans="1:5">
      <c r="A9" s="76">
        <v>7</v>
      </c>
      <c r="B9" s="78">
        <v>0</v>
      </c>
      <c r="C9" s="10">
        <v>0.31578947368421056</v>
      </c>
      <c r="D9" s="10">
        <v>0</v>
      </c>
      <c r="E9" s="77">
        <v>0.30379746835443039</v>
      </c>
    </row>
    <row r="10" spans="1:5">
      <c r="A10" s="76">
        <v>8</v>
      </c>
      <c r="B10" s="78">
        <v>7.4999999999999997E-2</v>
      </c>
      <c r="C10" s="10">
        <v>1.7142857142857144</v>
      </c>
      <c r="D10" s="10">
        <v>0.47368421052631582</v>
      </c>
      <c r="E10" s="77">
        <v>7.4999999999999997E-2</v>
      </c>
    </row>
    <row r="11" spans="1:5">
      <c r="A11" s="76">
        <v>9</v>
      </c>
      <c r="B11" s="78">
        <v>0</v>
      </c>
      <c r="C11" s="10">
        <v>0</v>
      </c>
      <c r="D11" s="10">
        <v>0</v>
      </c>
      <c r="E11" s="77">
        <v>1.92</v>
      </c>
    </row>
    <row r="12" spans="1:5">
      <c r="A12" s="76">
        <v>10</v>
      </c>
      <c r="B12" s="78">
        <v>0</v>
      </c>
      <c r="C12" s="10">
        <v>0.1875</v>
      </c>
      <c r="D12" s="10">
        <v>0.75</v>
      </c>
      <c r="E12" s="77">
        <v>0.93333333333333335</v>
      </c>
    </row>
    <row r="13" spans="1:5">
      <c r="A13" s="76">
        <v>11</v>
      </c>
      <c r="B13" s="78">
        <v>7.4999999999999997E-2</v>
      </c>
      <c r="C13" s="10">
        <v>7.7419354838709681E-2</v>
      </c>
      <c r="D13" s="10">
        <v>0</v>
      </c>
      <c r="E13" s="77">
        <v>0.22641509433962262</v>
      </c>
    </row>
    <row r="14" spans="1:5">
      <c r="A14" s="76">
        <v>12</v>
      </c>
      <c r="B14" s="78">
        <v>0</v>
      </c>
      <c r="C14" s="10">
        <v>0.27906976744186046</v>
      </c>
      <c r="D14" s="10">
        <v>0</v>
      </c>
      <c r="E14" s="77">
        <v>7.4999999999999997E-2</v>
      </c>
    </row>
    <row r="15" spans="1:5">
      <c r="A15" s="76">
        <v>13</v>
      </c>
      <c r="B15" s="78">
        <v>0</v>
      </c>
      <c r="C15" s="10"/>
      <c r="D15" s="10">
        <v>0.3</v>
      </c>
      <c r="E15" s="77"/>
    </row>
    <row r="16" spans="1:5">
      <c r="A16" s="76">
        <v>14</v>
      </c>
      <c r="B16" s="78">
        <v>0</v>
      </c>
      <c r="C16" s="10"/>
      <c r="D16" s="10">
        <v>0.38216560509554137</v>
      </c>
      <c r="E16" s="77"/>
    </row>
    <row r="17" spans="1:5">
      <c r="A17" s="76">
        <v>15</v>
      </c>
      <c r="B17" s="78">
        <v>0</v>
      </c>
      <c r="C17" s="10"/>
      <c r="D17" s="10">
        <v>0</v>
      </c>
      <c r="E17" s="77"/>
    </row>
    <row r="18" spans="1:5">
      <c r="A18" s="76">
        <v>16</v>
      </c>
      <c r="B18" s="78">
        <v>0</v>
      </c>
      <c r="C18" s="10"/>
      <c r="D18" s="10">
        <v>0</v>
      </c>
      <c r="E18" s="77"/>
    </row>
    <row r="19" spans="1:5">
      <c r="A19" s="76">
        <v>17</v>
      </c>
      <c r="B19" s="78">
        <v>0</v>
      </c>
      <c r="C19" s="10"/>
      <c r="D19" s="10">
        <v>0.66666666666666663</v>
      </c>
      <c r="E19" s="77"/>
    </row>
    <row r="20" spans="1:5">
      <c r="A20" s="76">
        <v>18</v>
      </c>
      <c r="B20" s="78">
        <v>0</v>
      </c>
      <c r="C20" s="10"/>
      <c r="D20" s="10">
        <v>0.28125</v>
      </c>
      <c r="E20" s="77"/>
    </row>
    <row r="21" spans="1:5">
      <c r="A21" s="76">
        <v>19</v>
      </c>
      <c r="B21" s="78">
        <v>0</v>
      </c>
      <c r="C21" s="10"/>
      <c r="D21" s="10">
        <v>0</v>
      </c>
      <c r="E21" s="77"/>
    </row>
    <row r="22" spans="1:5">
      <c r="A22" s="76">
        <v>20</v>
      </c>
      <c r="B22" s="78">
        <v>0</v>
      </c>
      <c r="C22" s="10"/>
      <c r="D22" s="10">
        <v>0</v>
      </c>
      <c r="E22" s="77"/>
    </row>
    <row r="23" spans="1:5">
      <c r="A23" s="76">
        <v>21</v>
      </c>
      <c r="B23" s="78">
        <v>0</v>
      </c>
      <c r="C23" s="10"/>
      <c r="D23" s="10">
        <v>0</v>
      </c>
      <c r="E23" s="77"/>
    </row>
    <row r="24" spans="1:5">
      <c r="A24" s="76">
        <v>22</v>
      </c>
      <c r="B24" s="78">
        <v>0</v>
      </c>
      <c r="C24" s="10"/>
      <c r="D24" s="10">
        <v>0</v>
      </c>
      <c r="E24" s="77"/>
    </row>
    <row r="25" spans="1:5">
      <c r="A25" s="76">
        <v>23</v>
      </c>
      <c r="B25" s="78">
        <v>0</v>
      </c>
      <c r="C25" s="78"/>
      <c r="D25" s="78"/>
      <c r="E25" s="79"/>
    </row>
    <row r="26" spans="1:5">
      <c r="A26" s="76">
        <v>24</v>
      </c>
      <c r="B26" s="78">
        <v>0</v>
      </c>
      <c r="C26" s="78"/>
      <c r="D26" s="78"/>
      <c r="E26" s="79"/>
    </row>
    <row r="27" spans="1:5">
      <c r="A27" s="76">
        <v>25</v>
      </c>
      <c r="B27" s="78">
        <v>0.22499999999999998</v>
      </c>
      <c r="C27" s="78"/>
      <c r="D27" s="78"/>
      <c r="E27" s="79"/>
    </row>
    <row r="28" spans="1:5">
      <c r="A28" s="76">
        <v>26</v>
      </c>
      <c r="B28" s="78">
        <v>0</v>
      </c>
      <c r="C28" s="78"/>
      <c r="D28" s="78"/>
      <c r="E28" s="79"/>
    </row>
    <row r="29" spans="1:5">
      <c r="A29" s="76"/>
      <c r="B29" s="78"/>
      <c r="C29" s="78"/>
      <c r="D29" s="78"/>
      <c r="E29" s="79"/>
    </row>
    <row r="30" spans="1:5">
      <c r="A30" s="80" t="s">
        <v>139</v>
      </c>
      <c r="B30" s="86"/>
      <c r="C30" s="10">
        <f>AVERAGE(C3:C14)</f>
        <v>0.25919997908377407</v>
      </c>
      <c r="D30" s="10">
        <f>AVERAGE(D3:D24)</f>
        <v>0.18741341484623489</v>
      </c>
      <c r="E30" s="77">
        <f>AVERAGE(E3:E14)</f>
        <v>0.53068691956613845</v>
      </c>
    </row>
    <row r="31" spans="1:5">
      <c r="A31" s="80" t="s">
        <v>141</v>
      </c>
      <c r="B31" s="86"/>
      <c r="C31" s="10">
        <f>STDEV(C3:C14)</f>
        <v>0.4696443102117171</v>
      </c>
      <c r="D31" s="10">
        <f>STDEV(D3:D24)</f>
        <v>0.24329250873455358</v>
      </c>
      <c r="E31" s="77">
        <f>STDEV(E3:E14)</f>
        <v>0.53445626142393576</v>
      </c>
    </row>
    <row r="32" spans="1:5" ht="14.7" thickBot="1">
      <c r="A32" s="81" t="s">
        <v>142</v>
      </c>
      <c r="B32" s="87"/>
      <c r="C32" s="64">
        <f>C31/SQRT(10)</f>
        <v>0.14851457104077012</v>
      </c>
      <c r="D32" s="64">
        <f>D31/SQRT(22)</f>
        <v>5.1870137146160428E-2</v>
      </c>
      <c r="E32" s="82">
        <f>E31/SQRT(12)</f>
        <v>0.15428423320159518</v>
      </c>
    </row>
    <row r="34" spans="1:5">
      <c r="A34" t="s">
        <v>167</v>
      </c>
      <c r="D34">
        <f>_xlfn.T.TEST(C3:C14,D3:D24,1,2)</f>
        <v>0.27942380169218972</v>
      </c>
      <c r="E34">
        <f>_xlfn.T.TEST(D3:D24,E3:E14,1,2)</f>
        <v>7.2685210526610197E-3</v>
      </c>
    </row>
  </sheetData>
  <mergeCells count="1">
    <mergeCell ref="C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50nM_NDs</vt:lpstr>
      <vt:lpstr>100nM_NDs</vt:lpstr>
      <vt:lpstr>200nM_NDs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2019-10-21T02:18:58Z</dcterms:modified>
</cp:coreProperties>
</file>