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silvfa\Desktop\RARE manuscript\1 Revision elife\OLD\Source data\"/>
    </mc:Choice>
  </mc:AlternateContent>
  <bookViews>
    <workbookView xWindow="0" yWindow="0" windowWidth="28800" windowHeight="1183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AZ11" i="1"/>
  <c r="AZ10" i="1"/>
  <c r="AZ9" i="1"/>
  <c r="AZ8" i="1"/>
  <c r="AZ7" i="1"/>
  <c r="AZ6" i="1"/>
  <c r="AU11" i="1"/>
  <c r="AT11" i="1"/>
  <c r="AT6" i="1"/>
  <c r="AU6" i="1" s="1"/>
  <c r="AT7" i="1"/>
  <c r="AU7" i="1" s="1"/>
  <c r="AT10" i="1"/>
  <c r="AU10" i="1" s="1"/>
  <c r="AT9" i="1"/>
  <c r="AU9" i="1" s="1"/>
  <c r="AT8" i="1"/>
  <c r="AU8" i="1" s="1"/>
  <c r="AO11" i="1"/>
  <c r="AO10" i="1"/>
  <c r="AO9" i="1"/>
  <c r="AO8" i="1"/>
  <c r="AO7" i="1"/>
  <c r="AO6" i="1"/>
  <c r="AZ20" i="1"/>
  <c r="AZ19" i="1"/>
  <c r="AZ18" i="1"/>
  <c r="AZ17" i="1"/>
  <c r="AZ16" i="1"/>
  <c r="AZ15" i="1"/>
  <c r="AU19" i="1"/>
  <c r="AU18" i="1"/>
  <c r="AU17" i="1"/>
  <c r="AU15" i="1"/>
  <c r="AT20" i="1"/>
  <c r="AU20" i="1" s="1"/>
  <c r="AT16" i="1"/>
  <c r="AU16" i="1" s="1"/>
  <c r="AP20" i="1"/>
  <c r="AP19" i="1"/>
  <c r="AP18" i="1"/>
  <c r="AP17" i="1"/>
  <c r="AP16" i="1"/>
  <c r="AP15" i="1"/>
  <c r="C35" i="1" l="1"/>
  <c r="C34" i="1"/>
  <c r="E34" i="1"/>
  <c r="E35" i="1"/>
  <c r="E36" i="1"/>
  <c r="AJ20" i="1"/>
  <c r="AE20" i="1"/>
  <c r="Z20" i="1"/>
  <c r="U20" i="1"/>
  <c r="P20" i="1"/>
  <c r="K20" i="1"/>
  <c r="F20" i="1"/>
  <c r="AJ11" i="1"/>
  <c r="AE11" i="1"/>
  <c r="Z11" i="1"/>
  <c r="U11" i="1"/>
  <c r="P11" i="1"/>
  <c r="K11" i="1"/>
  <c r="F11" i="1"/>
  <c r="AE19" i="1" l="1"/>
  <c r="AJ10" i="1"/>
  <c r="Z19" i="1"/>
  <c r="AJ19" i="1"/>
  <c r="AE10" i="1"/>
  <c r="Z10" i="1"/>
  <c r="U19" i="1"/>
  <c r="P19" i="1" l="1"/>
  <c r="K19" i="1"/>
  <c r="F18" i="1"/>
  <c r="AJ9" i="1"/>
  <c r="AJ8" i="1"/>
  <c r="AJ7" i="1"/>
  <c r="AJ6" i="1"/>
  <c r="U10" i="1"/>
  <c r="P10" i="1"/>
  <c r="K10" i="1"/>
  <c r="F10" i="1"/>
  <c r="C33" i="1" l="1"/>
  <c r="AJ18" i="1"/>
  <c r="AJ17" i="1"/>
  <c r="AJ16" i="1"/>
  <c r="AJ15" i="1"/>
  <c r="AE6" i="1"/>
  <c r="E33" i="1" l="1"/>
  <c r="AE18" i="1"/>
  <c r="AE17" i="1"/>
  <c r="AE16" i="1"/>
  <c r="AE15" i="1"/>
  <c r="Z18" i="1"/>
  <c r="Z17" i="1"/>
  <c r="Z16" i="1"/>
  <c r="Z15" i="1"/>
  <c r="AE9" i="1"/>
  <c r="AE8" i="1"/>
  <c r="AE7" i="1"/>
  <c r="U18" i="1"/>
  <c r="U17" i="1"/>
  <c r="U16" i="1"/>
  <c r="U15" i="1"/>
  <c r="Z9" i="1"/>
  <c r="Z8" i="1"/>
  <c r="Z7" i="1"/>
  <c r="Z6" i="1"/>
  <c r="U9" i="1"/>
  <c r="U8" i="1"/>
  <c r="U7" i="1"/>
  <c r="U6" i="1"/>
  <c r="P18" i="1"/>
  <c r="P17" i="1"/>
  <c r="P16" i="1"/>
  <c r="P15" i="1"/>
  <c r="K18" i="1"/>
  <c r="K17" i="1"/>
  <c r="K16" i="1"/>
  <c r="K15" i="1"/>
  <c r="F19" i="1"/>
  <c r="F17" i="1"/>
  <c r="F16" i="1"/>
  <c r="F15" i="1"/>
  <c r="P9" i="1"/>
  <c r="P8" i="1"/>
  <c r="P7" i="1"/>
  <c r="P6" i="1"/>
  <c r="K9" i="1"/>
  <c r="K8" i="1"/>
  <c r="K7" i="1"/>
  <c r="K6" i="1"/>
  <c r="F7" i="1"/>
  <c r="F8" i="1"/>
  <c r="F9" i="1"/>
  <c r="F6" i="1"/>
  <c r="C32" i="1" l="1"/>
  <c r="E31" i="1"/>
  <c r="E32" i="1"/>
  <c r="C27" i="1"/>
  <c r="C28" i="1"/>
  <c r="C29" i="1"/>
  <c r="E27" i="1"/>
  <c r="E28" i="1"/>
  <c r="E29" i="1"/>
  <c r="C30" i="1"/>
  <c r="C31" i="1"/>
  <c r="E30" i="1"/>
  <c r="I28" i="1" l="1"/>
  <c r="J28" i="1"/>
  <c r="H28" i="1"/>
  <c r="I29" i="1"/>
  <c r="H29" i="1"/>
</calcChain>
</file>

<file path=xl/sharedStrings.xml><?xml version="1.0" encoding="utf-8"?>
<sst xmlns="http://schemas.openxmlformats.org/spreadsheetml/2006/main" count="144" uniqueCount="42">
  <si>
    <t>7840ctl</t>
  </si>
  <si>
    <t>LV area</t>
  </si>
  <si>
    <t>Infarct area</t>
  </si>
  <si>
    <t>%</t>
  </si>
  <si>
    <t>8296ctl</t>
  </si>
  <si>
    <t>8288ctl</t>
  </si>
  <si>
    <t>9598ctl</t>
  </si>
  <si>
    <t>9491ctl</t>
  </si>
  <si>
    <t>9492ctl</t>
  </si>
  <si>
    <t>MARCH</t>
  </si>
  <si>
    <t>JUNE</t>
  </si>
  <si>
    <t>8290ko</t>
  </si>
  <si>
    <t>7836ko</t>
  </si>
  <si>
    <t>8039ko</t>
  </si>
  <si>
    <t>10095ko</t>
  </si>
  <si>
    <t>10231ko</t>
  </si>
  <si>
    <t>AUG</t>
  </si>
  <si>
    <t>9490ko</t>
  </si>
  <si>
    <t>CTL</t>
  </si>
  <si>
    <t>average</t>
  </si>
  <si>
    <t>TTEST</t>
  </si>
  <si>
    <t>OCT</t>
  </si>
  <si>
    <t>10661ctl</t>
  </si>
  <si>
    <t>10033ko</t>
  </si>
  <si>
    <t>8295ko</t>
  </si>
  <si>
    <t>11269kodead</t>
  </si>
  <si>
    <t>11270kodead</t>
  </si>
  <si>
    <t>8295koNEWsections</t>
  </si>
  <si>
    <t>10723ctl</t>
  </si>
  <si>
    <t>10723 ind</t>
  </si>
  <si>
    <t>11272ctl</t>
  </si>
  <si>
    <t>11274ctl</t>
  </si>
  <si>
    <t>Month sacrificed</t>
  </si>
  <si>
    <t>animal number</t>
  </si>
  <si>
    <t>SEM</t>
  </si>
  <si>
    <t>Sirius red quantification Figure 5E</t>
  </si>
  <si>
    <t>RAKO</t>
  </si>
  <si>
    <t>Control</t>
  </si>
  <si>
    <t>% Average</t>
  </si>
  <si>
    <t>slide number</t>
  </si>
  <si>
    <t>Each slide 3-5 sections</t>
  </si>
  <si>
    <t>Month sacrificed (2016)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</si>
</sst>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">
    <xf numFmtId="0" fontId="0" fillId="0" borderId="0" xfId="0"/>
    <xf numFmtId="0" fontId="1" fillId="0" borderId="0" xfId="1" applyFill="1"/>
    <xf numFmtId="0" fontId="0" fillId="0" borderId="0" xfId="0" applyAlignment="1">
      <alignment vertical="center"/>
    </xf>
    <xf numFmtId="0" fontId="0" fillId="0" borderId="0" xfId="0" applyFill="1"/>
    <xf numFmtId="0" fontId="2" fillId="0" borderId="0" xfId="0" applyFont="1"/>
    <xf numFmtId="17" fontId="2" fillId="0" borderId="0" xfId="0" applyNumberFormat="1" applyFont="1"/>
    <xf numFmtId="0" fontId="0" fillId="0" borderId="0" xfId="0" applyFont="1"/>
    <xf numFmtId="0" fontId="2" fillId="3" borderId="0" xfId="0" applyFont="1" applyFill="1"/>
  </cellXfs>
  <cellStyles count="2">
    <cellStyle name="20% - Accent6" xfId="1" builtinId="5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Infarct size</a:t>
            </a:r>
          </a:p>
        </c:rich>
      </c:tx>
      <c:layout>
        <c:manualLayout>
          <c:xMode val="edge"/>
          <c:yMode val="edge"/>
          <c:x val="0.33452777777777776"/>
          <c:y val="2.09150298094069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Sheet1!$G$28</c:f>
              <c:strCache>
                <c:ptCount val="1"/>
                <c:pt idx="0">
                  <c:v>CTL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Sheet1!$I$28</c:f>
                <c:numCache>
                  <c:formatCode>General</c:formatCode>
                  <c:ptCount val="1"/>
                  <c:pt idx="0">
                    <c:v>3.5125573828495567</c:v>
                  </c:pt>
                </c:numCache>
              </c:numRef>
            </c:plus>
            <c:minus>
              <c:numRef>
                <c:f>Sheet1!$I$28</c:f>
                <c:numCache>
                  <c:formatCode>General</c:formatCode>
                  <c:ptCount val="1"/>
                  <c:pt idx="0">
                    <c:v>3.5125573828495567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Sheet1!$H$27</c:f>
              <c:strCache>
                <c:ptCount val="1"/>
                <c:pt idx="0">
                  <c:v>Infarct area</c:v>
                </c:pt>
              </c:strCache>
            </c:strRef>
          </c:cat>
          <c:val>
            <c:numRef>
              <c:f>Sheet1!$H$28</c:f>
              <c:numCache>
                <c:formatCode>General</c:formatCode>
                <c:ptCount val="1"/>
                <c:pt idx="0">
                  <c:v>24.953472880535095</c:v>
                </c:pt>
              </c:numCache>
            </c:numRef>
          </c:val>
        </c:ser>
        <c:ser>
          <c:idx val="1"/>
          <c:order val="1"/>
          <c:tx>
            <c:strRef>
              <c:f>Sheet1!$G$29</c:f>
              <c:strCache>
                <c:ptCount val="1"/>
                <c:pt idx="0">
                  <c:v>RAKO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Sheet1!$I$29</c:f>
                <c:numCache>
                  <c:formatCode>General</c:formatCode>
                  <c:ptCount val="1"/>
                  <c:pt idx="0">
                    <c:v>3.5676468703471724</c:v>
                  </c:pt>
                </c:numCache>
              </c:numRef>
            </c:plus>
            <c:minus>
              <c:numRef>
                <c:f>Sheet1!$I$29</c:f>
                <c:numCache>
                  <c:formatCode>General</c:formatCode>
                  <c:ptCount val="1"/>
                  <c:pt idx="0">
                    <c:v>3.5676468703471724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Sheet1!$H$27</c:f>
              <c:strCache>
                <c:ptCount val="1"/>
                <c:pt idx="0">
                  <c:v>Infarct area</c:v>
                </c:pt>
              </c:strCache>
            </c:strRef>
          </c:cat>
          <c:val>
            <c:numRef>
              <c:f>Sheet1!$H$29</c:f>
              <c:numCache>
                <c:formatCode>General</c:formatCode>
                <c:ptCount val="1"/>
                <c:pt idx="0">
                  <c:v>36.886454489552818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795056"/>
        <c:axId val="115478088"/>
      </c:barChart>
      <c:catAx>
        <c:axId val="113795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78088"/>
        <c:crosses val="autoZero"/>
        <c:auto val="1"/>
        <c:lblAlgn val="ctr"/>
        <c:lblOffset val="100"/>
        <c:noMultiLvlLbl val="0"/>
      </c:catAx>
      <c:valAx>
        <c:axId val="115478088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795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 baseline="0">
          <a:solidFill>
            <a:schemeClr val="tx1">
              <a:lumMod val="95000"/>
              <a:lumOff val="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</xdr:colOff>
      <xdr:row>39</xdr:row>
      <xdr:rowOff>16191</xdr:rowOff>
    </xdr:from>
    <xdr:to>
      <xdr:col>7</xdr:col>
      <xdr:colOff>182880</xdr:colOff>
      <xdr:row>58</xdr:row>
      <xdr:rowOff>40004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R36"/>
  <sheetViews>
    <sheetView tabSelected="1" zoomScale="50" zoomScaleNormal="50" workbookViewId="0">
      <selection activeCell="AZ33" sqref="AZ33"/>
    </sheetView>
  </sheetViews>
  <sheetFormatPr defaultRowHeight="14.4" x14ac:dyDescent="0.3"/>
  <cols>
    <col min="1" max="1" width="2.44140625" customWidth="1"/>
    <col min="2" max="2" width="28.6640625" customWidth="1"/>
    <col min="5" max="5" width="11.5546875" customWidth="1"/>
    <col min="15" max="15" width="11" bestFit="1" customWidth="1"/>
    <col min="35" max="35" width="13.109375" customWidth="1"/>
    <col min="43" max="43" width="10.88671875" customWidth="1"/>
  </cols>
  <sheetData>
    <row r="1" spans="2:70" x14ac:dyDescent="0.3">
      <c r="BR1" t="s">
        <v>29</v>
      </c>
    </row>
    <row r="2" spans="2:70" x14ac:dyDescent="0.3">
      <c r="B2" s="4" t="s">
        <v>35</v>
      </c>
      <c r="BR2">
        <v>982304</v>
      </c>
    </row>
    <row r="3" spans="2:70" x14ac:dyDescent="0.3">
      <c r="BR3">
        <v>239288</v>
      </c>
    </row>
    <row r="4" spans="2:70" x14ac:dyDescent="0.3">
      <c r="B4" s="4" t="s">
        <v>41</v>
      </c>
      <c r="C4" s="4" t="s">
        <v>9</v>
      </c>
      <c r="D4" s="4"/>
      <c r="E4" s="4"/>
      <c r="F4" s="4"/>
      <c r="G4" s="4"/>
      <c r="H4" s="4" t="s">
        <v>9</v>
      </c>
      <c r="I4" s="4"/>
      <c r="J4" s="4"/>
      <c r="K4" s="4"/>
      <c r="L4" s="4"/>
      <c r="M4" s="4" t="s">
        <v>9</v>
      </c>
      <c r="N4" s="4"/>
      <c r="O4" s="4"/>
      <c r="P4" s="4"/>
      <c r="Q4" s="4"/>
      <c r="R4" s="4" t="s">
        <v>10</v>
      </c>
      <c r="S4" s="4"/>
      <c r="T4" s="4"/>
      <c r="U4" s="4"/>
      <c r="V4" s="4"/>
      <c r="W4" s="4" t="s">
        <v>10</v>
      </c>
      <c r="X4" s="4"/>
      <c r="Y4" s="4"/>
      <c r="Z4" s="4"/>
      <c r="AA4" s="4"/>
      <c r="AB4" s="4" t="s">
        <v>10</v>
      </c>
      <c r="AC4" s="4"/>
      <c r="AD4" s="4"/>
      <c r="AE4" s="4"/>
      <c r="AF4" s="4"/>
      <c r="AG4" s="4" t="s">
        <v>21</v>
      </c>
      <c r="AH4" s="4"/>
      <c r="AI4" s="4"/>
      <c r="AJ4" s="4"/>
      <c r="AK4" s="4"/>
      <c r="AL4" s="5">
        <v>42736</v>
      </c>
      <c r="AM4" s="4"/>
      <c r="AN4" s="4"/>
      <c r="AO4" s="4"/>
      <c r="AP4" s="4"/>
      <c r="AQ4" s="4"/>
      <c r="AR4" s="5">
        <v>42736</v>
      </c>
      <c r="AS4" s="4"/>
      <c r="AT4" s="4"/>
      <c r="AU4" s="4"/>
      <c r="AV4" s="4"/>
      <c r="AW4" s="5">
        <v>42736</v>
      </c>
      <c r="AX4" s="4"/>
      <c r="AY4" s="4"/>
      <c r="AZ4" s="4"/>
      <c r="BR4">
        <v>779660</v>
      </c>
    </row>
    <row r="5" spans="2:70" x14ac:dyDescent="0.3">
      <c r="B5" s="4" t="s">
        <v>33</v>
      </c>
      <c r="C5" s="4" t="s">
        <v>0</v>
      </c>
      <c r="D5" s="4" t="s">
        <v>1</v>
      </c>
      <c r="E5" s="4" t="s">
        <v>2</v>
      </c>
      <c r="F5" s="4" t="s">
        <v>3</v>
      </c>
      <c r="G5" s="4"/>
      <c r="H5" s="4" t="s">
        <v>5</v>
      </c>
      <c r="I5" s="4" t="s">
        <v>1</v>
      </c>
      <c r="J5" s="4" t="s">
        <v>2</v>
      </c>
      <c r="K5" s="4" t="s">
        <v>3</v>
      </c>
      <c r="L5" s="4"/>
      <c r="M5" s="4" t="s">
        <v>4</v>
      </c>
      <c r="N5" s="4" t="s">
        <v>1</v>
      </c>
      <c r="O5" s="4" t="s">
        <v>2</v>
      </c>
      <c r="P5" s="4" t="s">
        <v>3</v>
      </c>
      <c r="Q5" s="4"/>
      <c r="R5" s="4" t="s">
        <v>6</v>
      </c>
      <c r="S5" s="4" t="s">
        <v>1</v>
      </c>
      <c r="T5" s="4" t="s">
        <v>2</v>
      </c>
      <c r="U5" s="4" t="s">
        <v>3</v>
      </c>
      <c r="V5" s="4"/>
      <c r="W5" s="4" t="s">
        <v>8</v>
      </c>
      <c r="X5" s="4" t="s">
        <v>1</v>
      </c>
      <c r="Y5" s="4" t="s">
        <v>2</v>
      </c>
      <c r="Z5" s="4" t="s">
        <v>3</v>
      </c>
      <c r="AA5" s="4"/>
      <c r="AB5" s="4" t="s">
        <v>7</v>
      </c>
      <c r="AC5" s="4" t="s">
        <v>1</v>
      </c>
      <c r="AD5" s="4" t="s">
        <v>2</v>
      </c>
      <c r="AE5" s="4" t="s">
        <v>3</v>
      </c>
      <c r="AF5" s="4"/>
      <c r="AG5" s="4" t="s">
        <v>22</v>
      </c>
      <c r="AH5" s="4" t="s">
        <v>1</v>
      </c>
      <c r="AI5" s="4" t="s">
        <v>2</v>
      </c>
      <c r="AJ5" s="4" t="s">
        <v>3</v>
      </c>
      <c r="AK5" s="4"/>
      <c r="AL5" s="4" t="s">
        <v>28</v>
      </c>
      <c r="AM5" s="4" t="s">
        <v>1</v>
      </c>
      <c r="AN5" s="4" t="s">
        <v>2</v>
      </c>
      <c r="AO5" s="4" t="s">
        <v>3</v>
      </c>
      <c r="AP5" s="4"/>
      <c r="AQ5" s="4"/>
      <c r="AR5" s="4" t="s">
        <v>30</v>
      </c>
      <c r="AS5" s="4" t="s">
        <v>1</v>
      </c>
      <c r="AT5" s="4" t="s">
        <v>2</v>
      </c>
      <c r="AU5" s="4" t="s">
        <v>3</v>
      </c>
      <c r="AV5" s="4"/>
      <c r="AW5" s="4" t="s">
        <v>31</v>
      </c>
      <c r="AX5" s="4" t="s">
        <v>1</v>
      </c>
      <c r="AY5" s="4" t="s">
        <v>2</v>
      </c>
      <c r="AZ5" s="4" t="s">
        <v>3</v>
      </c>
      <c r="BR5">
        <v>191960</v>
      </c>
    </row>
    <row r="6" spans="2:70" x14ac:dyDescent="0.3">
      <c r="B6" s="6" t="s">
        <v>39</v>
      </c>
      <c r="C6">
        <v>1</v>
      </c>
      <c r="D6">
        <v>21002555</v>
      </c>
      <c r="E6">
        <v>5470227</v>
      </c>
      <c r="F6">
        <f>E6/D6*100</f>
        <v>26.04553112704621</v>
      </c>
      <c r="H6">
        <v>1</v>
      </c>
      <c r="I6">
        <v>26644273</v>
      </c>
      <c r="J6">
        <v>4700873</v>
      </c>
      <c r="K6">
        <f>J6/I6*100</f>
        <v>17.643089755160517</v>
      </c>
      <c r="M6">
        <v>1</v>
      </c>
      <c r="N6">
        <v>21083274</v>
      </c>
      <c r="O6">
        <v>989208</v>
      </c>
      <c r="P6">
        <f>O6/N6*100</f>
        <v>4.6919088562810503</v>
      </c>
      <c r="R6">
        <v>1</v>
      </c>
      <c r="S6">
        <v>340.8</v>
      </c>
      <c r="T6">
        <v>161.374</v>
      </c>
      <c r="U6">
        <f>T6/S6*100</f>
        <v>47.35152582159624</v>
      </c>
      <c r="W6">
        <v>2</v>
      </c>
      <c r="X6">
        <v>539.98800000000006</v>
      </c>
      <c r="Y6">
        <v>124.255</v>
      </c>
      <c r="Z6">
        <f>Y6/X6*100</f>
        <v>23.010696533997049</v>
      </c>
      <c r="AB6">
        <v>1</v>
      </c>
      <c r="AC6">
        <v>364.08600000000001</v>
      </c>
      <c r="AD6">
        <v>44.183</v>
      </c>
      <c r="AE6">
        <f>AD6/AC6*100</f>
        <v>12.135319677219119</v>
      </c>
      <c r="AG6">
        <v>1</v>
      </c>
      <c r="AH6">
        <v>592.63199999999995</v>
      </c>
      <c r="AI6">
        <v>191.99</v>
      </c>
      <c r="AJ6">
        <f t="shared" ref="AJ6:AJ11" si="0">AI6/AH6*100</f>
        <v>32.396158155482659</v>
      </c>
      <c r="AL6">
        <v>1</v>
      </c>
      <c r="AM6">
        <v>12640496</v>
      </c>
      <c r="AN6">
        <v>2438296</v>
      </c>
      <c r="AO6">
        <f>AN6/AM6*100</f>
        <v>19.289559523613629</v>
      </c>
      <c r="AR6">
        <v>1</v>
      </c>
      <c r="AS6">
        <v>9427206</v>
      </c>
      <c r="AT6">
        <f>SUM(BR2:BR5)</f>
        <v>2193212</v>
      </c>
      <c r="AU6">
        <f>AT6/AS6*100</f>
        <v>23.264708546731661</v>
      </c>
      <c r="AW6">
        <v>1</v>
      </c>
      <c r="AX6">
        <v>7546856</v>
      </c>
      <c r="AY6">
        <v>3297428</v>
      </c>
      <c r="AZ6">
        <f>AY6/AX6*100</f>
        <v>43.692737744035398</v>
      </c>
      <c r="BR6">
        <v>933797</v>
      </c>
    </row>
    <row r="7" spans="2:70" x14ac:dyDescent="0.3">
      <c r="B7" s="6" t="s">
        <v>39</v>
      </c>
      <c r="C7">
        <v>3</v>
      </c>
      <c r="D7">
        <v>22190664</v>
      </c>
      <c r="E7">
        <v>7292615</v>
      </c>
      <c r="F7">
        <f t="shared" ref="F7:F11" si="1">E7/D7*100</f>
        <v>32.863437524897861</v>
      </c>
      <c r="H7">
        <v>5</v>
      </c>
      <c r="I7">
        <v>29736843</v>
      </c>
      <c r="J7">
        <v>6762162</v>
      </c>
      <c r="K7">
        <f t="shared" ref="K7:K11" si="2">J7/I7*100</f>
        <v>22.74001312109695</v>
      </c>
      <c r="M7">
        <v>3</v>
      </c>
      <c r="N7">
        <v>21903615</v>
      </c>
      <c r="O7">
        <v>1986643</v>
      </c>
      <c r="P7">
        <f t="shared" ref="P7:P11" si="3">O7/N7*100</f>
        <v>9.0699320637255543</v>
      </c>
      <c r="R7">
        <v>4</v>
      </c>
      <c r="S7">
        <v>418.52300000000002</v>
      </c>
      <c r="T7">
        <v>184.34700000000001</v>
      </c>
      <c r="U7">
        <f t="shared" ref="U7:U11" si="4">T7/S7*100</f>
        <v>44.0470416201738</v>
      </c>
      <c r="W7">
        <v>4</v>
      </c>
      <c r="X7">
        <v>554.72799999999995</v>
      </c>
      <c r="Y7">
        <v>138.00299999999999</v>
      </c>
      <c r="Z7">
        <f t="shared" ref="Z7:Z11" si="5">Y7/X7*100</f>
        <v>24.87759766948847</v>
      </c>
      <c r="AB7">
        <v>4</v>
      </c>
      <c r="AC7">
        <v>392.65699999999998</v>
      </c>
      <c r="AD7">
        <v>30.024999999999999</v>
      </c>
      <c r="AE7">
        <f t="shared" ref="AE7:AE11" si="6">AD7/AC7*100</f>
        <v>7.6466228795106161</v>
      </c>
      <c r="AG7">
        <v>2</v>
      </c>
      <c r="AH7">
        <v>604.59</v>
      </c>
      <c r="AI7">
        <v>215.648</v>
      </c>
      <c r="AJ7">
        <f t="shared" si="0"/>
        <v>35.668469541342063</v>
      </c>
      <c r="AL7">
        <v>5</v>
      </c>
      <c r="AM7">
        <v>10917378</v>
      </c>
      <c r="AN7">
        <v>2011974</v>
      </c>
      <c r="AO7">
        <f t="shared" ref="AO7:AO11" si="7">AN7/AM7*100</f>
        <v>18.429095337726693</v>
      </c>
      <c r="AR7">
        <v>6</v>
      </c>
      <c r="AS7">
        <v>10071900</v>
      </c>
      <c r="AT7">
        <f>SUM(BR6:BR9)</f>
        <v>2390990</v>
      </c>
      <c r="AU7">
        <f t="shared" ref="AU7:AU11" si="8">AT7/AS7*100</f>
        <v>23.739215043834825</v>
      </c>
      <c r="AW7">
        <v>5</v>
      </c>
      <c r="AX7">
        <v>9655628</v>
      </c>
      <c r="AY7">
        <v>3326078</v>
      </c>
      <c r="AZ7">
        <f t="shared" ref="AZ7:AZ11" si="9">AY7/AX7*100</f>
        <v>34.447039591831832</v>
      </c>
      <c r="BR7">
        <v>187386</v>
      </c>
    </row>
    <row r="8" spans="2:70" x14ac:dyDescent="0.3">
      <c r="B8" s="6" t="s">
        <v>39</v>
      </c>
      <c r="C8">
        <v>5</v>
      </c>
      <c r="D8">
        <v>24171380</v>
      </c>
      <c r="E8" s="1">
        <v>4925601</v>
      </c>
      <c r="F8">
        <f t="shared" si="1"/>
        <v>20.377822863237434</v>
      </c>
      <c r="H8">
        <v>8</v>
      </c>
      <c r="I8">
        <v>30322340</v>
      </c>
      <c r="J8">
        <v>5102956</v>
      </c>
      <c r="K8">
        <f t="shared" si="2"/>
        <v>16.829031004863083</v>
      </c>
      <c r="M8">
        <v>5</v>
      </c>
      <c r="N8">
        <v>25931879</v>
      </c>
      <c r="O8">
        <v>2405424</v>
      </c>
      <c r="P8">
        <f t="shared" si="3"/>
        <v>9.2759340732694309</v>
      </c>
      <c r="R8">
        <v>6</v>
      </c>
      <c r="S8">
        <v>457.166</v>
      </c>
      <c r="T8">
        <v>193.84</v>
      </c>
      <c r="U8">
        <f t="shared" si="4"/>
        <v>42.400353482104968</v>
      </c>
      <c r="W8">
        <v>7</v>
      </c>
      <c r="X8">
        <v>488.09899999999999</v>
      </c>
      <c r="Y8">
        <v>98.665999999999997</v>
      </c>
      <c r="Z8">
        <f t="shared" si="5"/>
        <v>20.21434176263422</v>
      </c>
      <c r="AB8">
        <v>6</v>
      </c>
      <c r="AC8">
        <v>438.20800000000003</v>
      </c>
      <c r="AD8">
        <v>45.936</v>
      </c>
      <c r="AE8">
        <f t="shared" si="6"/>
        <v>10.482693150284796</v>
      </c>
      <c r="AG8">
        <v>9</v>
      </c>
      <c r="AH8">
        <v>617.41800000000001</v>
      </c>
      <c r="AI8">
        <v>243.126</v>
      </c>
      <c r="AJ8">
        <f t="shared" si="0"/>
        <v>39.377860703769571</v>
      </c>
      <c r="AL8">
        <v>9</v>
      </c>
      <c r="AM8">
        <v>8848832</v>
      </c>
      <c r="AN8">
        <v>747136</v>
      </c>
      <c r="AO8">
        <f t="shared" si="7"/>
        <v>8.443329017886203</v>
      </c>
      <c r="AR8">
        <v>9</v>
      </c>
      <c r="AS8">
        <v>9698528</v>
      </c>
      <c r="AT8">
        <f>SUM(BR10:BR13)</f>
        <v>2060852</v>
      </c>
      <c r="AU8">
        <f t="shared" si="8"/>
        <v>21.249121516172352</v>
      </c>
      <c r="AW8">
        <v>9</v>
      </c>
      <c r="AX8">
        <v>9434888</v>
      </c>
      <c r="AY8">
        <v>3055040</v>
      </c>
      <c r="AZ8">
        <f t="shared" si="9"/>
        <v>32.380246591162503</v>
      </c>
      <c r="BR8">
        <v>240865</v>
      </c>
    </row>
    <row r="9" spans="2:70" x14ac:dyDescent="0.3">
      <c r="B9" s="6" t="s">
        <v>39</v>
      </c>
      <c r="C9">
        <v>7</v>
      </c>
      <c r="D9">
        <v>26280236</v>
      </c>
      <c r="E9">
        <v>2649103</v>
      </c>
      <c r="F9">
        <f t="shared" si="1"/>
        <v>10.080210086393441</v>
      </c>
      <c r="H9">
        <v>10</v>
      </c>
      <c r="I9">
        <v>23432993</v>
      </c>
      <c r="J9">
        <v>7154527</v>
      </c>
      <c r="K9">
        <f t="shared" si="2"/>
        <v>30.531853101308908</v>
      </c>
      <c r="M9">
        <v>7</v>
      </c>
      <c r="N9">
        <v>21754817</v>
      </c>
      <c r="O9">
        <v>1871817</v>
      </c>
      <c r="P9">
        <f t="shared" si="3"/>
        <v>8.6041496005229554</v>
      </c>
      <c r="R9">
        <v>9</v>
      </c>
      <c r="S9">
        <v>322.851</v>
      </c>
      <c r="T9">
        <v>149.023</v>
      </c>
      <c r="U9">
        <f t="shared" si="4"/>
        <v>46.158444607574388</v>
      </c>
      <c r="W9">
        <v>11</v>
      </c>
      <c r="X9">
        <v>519.07600000000002</v>
      </c>
      <c r="Y9">
        <v>123.11199999999999</v>
      </c>
      <c r="Z9">
        <f t="shared" si="5"/>
        <v>23.717528839707477</v>
      </c>
      <c r="AB9">
        <v>9</v>
      </c>
      <c r="AC9">
        <v>418.95400000000001</v>
      </c>
      <c r="AD9">
        <v>43.484999999999999</v>
      </c>
      <c r="AE9">
        <f t="shared" si="6"/>
        <v>10.379421129766037</v>
      </c>
      <c r="AG9">
        <v>13</v>
      </c>
      <c r="AH9">
        <v>609.24800000000005</v>
      </c>
      <c r="AI9">
        <v>239.255</v>
      </c>
      <c r="AJ9">
        <f t="shared" si="0"/>
        <v>39.270543358369657</v>
      </c>
      <c r="AL9">
        <v>7</v>
      </c>
      <c r="AM9">
        <v>11013580</v>
      </c>
      <c r="AN9">
        <v>2380068</v>
      </c>
      <c r="AO9">
        <f t="shared" si="7"/>
        <v>21.610302916944356</v>
      </c>
      <c r="AR9">
        <v>11</v>
      </c>
      <c r="AS9">
        <v>9377320</v>
      </c>
      <c r="AT9">
        <f>SUM(BR14:BR16)</f>
        <v>2071336</v>
      </c>
      <c r="AU9">
        <f t="shared" si="8"/>
        <v>22.088784428813348</v>
      </c>
      <c r="AW9">
        <v>11</v>
      </c>
      <c r="AX9">
        <v>9335772</v>
      </c>
      <c r="AY9">
        <v>3339812</v>
      </c>
      <c r="AZ9">
        <f t="shared" si="9"/>
        <v>35.774352672708801</v>
      </c>
      <c r="BR9">
        <v>1028942</v>
      </c>
    </row>
    <row r="10" spans="2:70" x14ac:dyDescent="0.3">
      <c r="B10" s="6" t="s">
        <v>39</v>
      </c>
      <c r="C10">
        <v>9</v>
      </c>
      <c r="D10" s="1">
        <v>29104917</v>
      </c>
      <c r="E10">
        <v>3064344</v>
      </c>
      <c r="F10">
        <f t="shared" si="1"/>
        <v>10.52861274265101</v>
      </c>
      <c r="H10">
        <v>13</v>
      </c>
      <c r="I10">
        <v>1014.534</v>
      </c>
      <c r="J10">
        <v>172.59399999999999</v>
      </c>
      <c r="K10">
        <f t="shared" si="2"/>
        <v>17.012145477628152</v>
      </c>
      <c r="M10">
        <v>9</v>
      </c>
      <c r="N10">
        <v>873.971</v>
      </c>
      <c r="O10" s="1">
        <v>186.994</v>
      </c>
      <c r="P10">
        <f t="shared" si="3"/>
        <v>21.395904440765197</v>
      </c>
      <c r="R10">
        <v>11</v>
      </c>
      <c r="S10">
        <v>332.13400000000001</v>
      </c>
      <c r="T10">
        <v>140.02500000000001</v>
      </c>
      <c r="U10">
        <f t="shared" si="4"/>
        <v>42.15918876116266</v>
      </c>
      <c r="W10">
        <v>19</v>
      </c>
      <c r="X10">
        <v>1147.1030000000001</v>
      </c>
      <c r="Y10">
        <v>278.911</v>
      </c>
      <c r="Z10">
        <f t="shared" si="5"/>
        <v>24.314381533306076</v>
      </c>
      <c r="AB10">
        <v>11</v>
      </c>
      <c r="AC10">
        <v>772.46500000000003</v>
      </c>
      <c r="AD10">
        <v>75.353999999999999</v>
      </c>
      <c r="AE10">
        <f t="shared" si="6"/>
        <v>9.7550050811363622</v>
      </c>
      <c r="AG10">
        <v>17</v>
      </c>
      <c r="AH10">
        <v>1379.796</v>
      </c>
      <c r="AI10">
        <v>592.45600000000002</v>
      </c>
      <c r="AJ10">
        <f t="shared" si="0"/>
        <v>42.937941550779968</v>
      </c>
      <c r="AL10">
        <v>19</v>
      </c>
      <c r="AM10">
        <v>9169244</v>
      </c>
      <c r="AN10">
        <v>884732</v>
      </c>
      <c r="AO10">
        <f t="shared" si="7"/>
        <v>9.6489088958697131</v>
      </c>
      <c r="AR10">
        <v>14</v>
      </c>
      <c r="AS10">
        <v>9865460</v>
      </c>
      <c r="AT10">
        <f>SUM(BR17:BR19)</f>
        <v>1827680</v>
      </c>
      <c r="AU10">
        <f t="shared" si="8"/>
        <v>18.526049469563507</v>
      </c>
      <c r="AW10">
        <v>14</v>
      </c>
      <c r="AX10">
        <v>8462564</v>
      </c>
      <c r="AY10">
        <v>2828844</v>
      </c>
      <c r="AZ10">
        <f t="shared" si="9"/>
        <v>33.427741285028986</v>
      </c>
      <c r="BP10">
        <v>1215096</v>
      </c>
      <c r="BQ10">
        <v>1121140</v>
      </c>
      <c r="BR10">
        <v>893060</v>
      </c>
    </row>
    <row r="11" spans="2:70" x14ac:dyDescent="0.3">
      <c r="B11" s="6" t="s">
        <v>39</v>
      </c>
      <c r="C11">
        <v>11</v>
      </c>
      <c r="D11">
        <v>10009426</v>
      </c>
      <c r="E11">
        <v>2221724</v>
      </c>
      <c r="F11">
        <f t="shared" si="1"/>
        <v>22.19631775088801</v>
      </c>
      <c r="H11">
        <v>15</v>
      </c>
      <c r="I11">
        <v>12475897</v>
      </c>
      <c r="J11">
        <v>3228648</v>
      </c>
      <c r="K11">
        <f t="shared" si="2"/>
        <v>25.879085087028209</v>
      </c>
      <c r="M11">
        <v>11</v>
      </c>
      <c r="N11">
        <v>11461550</v>
      </c>
      <c r="O11">
        <v>1638070</v>
      </c>
      <c r="P11">
        <f t="shared" si="3"/>
        <v>14.291871518250149</v>
      </c>
      <c r="R11">
        <v>15</v>
      </c>
      <c r="S11">
        <v>7707780</v>
      </c>
      <c r="T11">
        <v>3558929</v>
      </c>
      <c r="U11">
        <f t="shared" si="4"/>
        <v>46.173204217037849</v>
      </c>
      <c r="W11">
        <v>21</v>
      </c>
      <c r="X11">
        <v>10829500</v>
      </c>
      <c r="Y11">
        <v>4030757</v>
      </c>
      <c r="Z11">
        <f t="shared" si="5"/>
        <v>37.220157902026877</v>
      </c>
      <c r="AB11">
        <v>19</v>
      </c>
      <c r="AC11">
        <v>10279128</v>
      </c>
      <c r="AD11">
        <v>2775752</v>
      </c>
      <c r="AE11">
        <f t="shared" si="6"/>
        <v>27.003769191316618</v>
      </c>
      <c r="AG11">
        <v>20</v>
      </c>
      <c r="AH11">
        <v>11624083</v>
      </c>
      <c r="AI11">
        <v>4095766</v>
      </c>
      <c r="AJ11">
        <f t="shared" si="0"/>
        <v>35.235175110157073</v>
      </c>
      <c r="AL11">
        <v>13</v>
      </c>
      <c r="AM11">
        <v>12633414</v>
      </c>
      <c r="AN11">
        <v>3069266</v>
      </c>
      <c r="AO11">
        <f t="shared" si="7"/>
        <v>24.29482640242772</v>
      </c>
      <c r="AR11">
        <v>18</v>
      </c>
      <c r="AS11">
        <v>9377388</v>
      </c>
      <c r="AT11">
        <f>SUM(BR20:BR22)</f>
        <v>2378142</v>
      </c>
      <c r="AU11">
        <f t="shared" si="8"/>
        <v>25.360388201917207</v>
      </c>
      <c r="AW11">
        <v>21</v>
      </c>
      <c r="AX11">
        <v>7193288</v>
      </c>
      <c r="AY11">
        <v>2701200</v>
      </c>
      <c r="AZ11">
        <f t="shared" si="9"/>
        <v>37.551673170878189</v>
      </c>
      <c r="BP11">
        <v>394188</v>
      </c>
      <c r="BQ11">
        <v>353896</v>
      </c>
      <c r="BR11">
        <v>391860</v>
      </c>
    </row>
    <row r="12" spans="2:70" x14ac:dyDescent="0.3">
      <c r="B12" s="4"/>
      <c r="BR12">
        <v>190032</v>
      </c>
    </row>
    <row r="13" spans="2:70" x14ac:dyDescent="0.3">
      <c r="B13" s="4" t="s">
        <v>32</v>
      </c>
      <c r="C13" s="4" t="s">
        <v>9</v>
      </c>
      <c r="D13" s="4"/>
      <c r="E13" s="4"/>
      <c r="F13" s="4"/>
      <c r="G13" s="4"/>
      <c r="H13" s="4" t="s">
        <v>9</v>
      </c>
      <c r="I13" s="4"/>
      <c r="J13" s="4"/>
      <c r="K13" s="4"/>
      <c r="L13" s="4"/>
      <c r="M13" s="4" t="s">
        <v>9</v>
      </c>
      <c r="N13" s="4"/>
      <c r="O13" s="4"/>
      <c r="P13" s="4"/>
      <c r="Q13" s="4"/>
      <c r="R13" s="4" t="s">
        <v>10</v>
      </c>
      <c r="S13" s="4"/>
      <c r="T13" s="4"/>
      <c r="U13" s="4"/>
      <c r="V13" s="4"/>
      <c r="W13" s="4" t="s">
        <v>16</v>
      </c>
      <c r="X13" s="4"/>
      <c r="Y13" s="4"/>
      <c r="Z13" s="4"/>
      <c r="AA13" s="4"/>
      <c r="AB13" s="4" t="s">
        <v>16</v>
      </c>
      <c r="AC13" s="4"/>
      <c r="AD13" s="4"/>
      <c r="AE13" s="4"/>
      <c r="AF13" s="4"/>
      <c r="AG13" s="4" t="s">
        <v>21</v>
      </c>
      <c r="AH13" s="4"/>
      <c r="AI13" s="4"/>
      <c r="AJ13" s="4"/>
      <c r="AK13" s="4"/>
      <c r="AL13" s="4"/>
      <c r="AM13" s="4" t="s">
        <v>10</v>
      </c>
      <c r="AN13" s="4"/>
      <c r="AO13" s="4"/>
      <c r="AP13" s="4"/>
      <c r="AQ13" s="4"/>
      <c r="AR13" s="5">
        <v>42736</v>
      </c>
      <c r="AS13" s="4"/>
      <c r="AT13" s="4"/>
      <c r="AU13" s="4"/>
      <c r="AV13" s="4"/>
      <c r="AW13" s="5">
        <v>42736</v>
      </c>
      <c r="AX13" s="4"/>
      <c r="AY13" s="4"/>
      <c r="AZ13" s="4"/>
      <c r="BR13">
        <v>585900</v>
      </c>
    </row>
    <row r="14" spans="2:70" x14ac:dyDescent="0.3">
      <c r="B14" s="4" t="s">
        <v>33</v>
      </c>
      <c r="C14" s="4" t="s">
        <v>11</v>
      </c>
      <c r="D14" s="4" t="s">
        <v>1</v>
      </c>
      <c r="E14" s="4" t="s">
        <v>2</v>
      </c>
      <c r="F14" s="4" t="s">
        <v>3</v>
      </c>
      <c r="G14" s="4"/>
      <c r="H14" s="4" t="s">
        <v>12</v>
      </c>
      <c r="I14" s="4" t="s">
        <v>1</v>
      </c>
      <c r="J14" s="4" t="s">
        <v>2</v>
      </c>
      <c r="K14" s="4" t="s">
        <v>3</v>
      </c>
      <c r="L14" s="4"/>
      <c r="M14" s="4" t="s">
        <v>13</v>
      </c>
      <c r="N14" s="4" t="s">
        <v>1</v>
      </c>
      <c r="O14" s="4" t="s">
        <v>2</v>
      </c>
      <c r="P14" s="4" t="s">
        <v>3</v>
      </c>
      <c r="Q14" s="4"/>
      <c r="R14" s="4" t="s">
        <v>17</v>
      </c>
      <c r="S14" s="4" t="s">
        <v>1</v>
      </c>
      <c r="T14" s="4" t="s">
        <v>2</v>
      </c>
      <c r="U14" s="4" t="s">
        <v>3</v>
      </c>
      <c r="V14" s="4"/>
      <c r="W14" s="4" t="s">
        <v>14</v>
      </c>
      <c r="X14" s="4" t="s">
        <v>1</v>
      </c>
      <c r="Y14" s="4" t="s">
        <v>2</v>
      </c>
      <c r="Z14" s="4" t="s">
        <v>3</v>
      </c>
      <c r="AA14" s="4"/>
      <c r="AB14" s="4" t="s">
        <v>15</v>
      </c>
      <c r="AC14" s="4" t="s">
        <v>1</v>
      </c>
      <c r="AD14" s="4" t="s">
        <v>2</v>
      </c>
      <c r="AE14" s="4" t="s">
        <v>3</v>
      </c>
      <c r="AF14" s="4"/>
      <c r="AG14" s="4" t="s">
        <v>23</v>
      </c>
      <c r="AH14" s="4" t="s">
        <v>1</v>
      </c>
      <c r="AI14" s="4" t="s">
        <v>2</v>
      </c>
      <c r="AJ14" s="4" t="s">
        <v>3</v>
      </c>
      <c r="AK14" s="4"/>
      <c r="AL14" s="4"/>
      <c r="AM14" s="4" t="s">
        <v>27</v>
      </c>
      <c r="AN14" s="4" t="s">
        <v>1</v>
      </c>
      <c r="AO14" s="4" t="s">
        <v>2</v>
      </c>
      <c r="AP14" s="4" t="s">
        <v>3</v>
      </c>
      <c r="AQ14" s="4"/>
      <c r="AR14" s="4" t="s">
        <v>25</v>
      </c>
      <c r="AS14" s="4" t="s">
        <v>1</v>
      </c>
      <c r="AT14" s="4" t="s">
        <v>2</v>
      </c>
      <c r="AU14" s="4" t="s">
        <v>3</v>
      </c>
      <c r="AV14" s="4"/>
      <c r="AW14" s="4" t="s">
        <v>26</v>
      </c>
      <c r="AX14" s="4" t="s">
        <v>1</v>
      </c>
      <c r="AY14" s="4" t="s">
        <v>2</v>
      </c>
      <c r="AZ14" s="4" t="s">
        <v>3</v>
      </c>
      <c r="BR14">
        <v>958124</v>
      </c>
    </row>
    <row r="15" spans="2:70" x14ac:dyDescent="0.3">
      <c r="B15" s="6" t="s">
        <v>39</v>
      </c>
      <c r="C15">
        <v>2</v>
      </c>
      <c r="D15">
        <v>29656784</v>
      </c>
      <c r="E15">
        <v>6665792</v>
      </c>
      <c r="F15">
        <f>E15/D15*100</f>
        <v>22.476449233335618</v>
      </c>
      <c r="H15">
        <v>4</v>
      </c>
      <c r="I15">
        <v>28339997</v>
      </c>
      <c r="J15">
        <v>11540600</v>
      </c>
      <c r="K15">
        <f>J15/I15*100</f>
        <v>40.721952087715465</v>
      </c>
      <c r="M15">
        <v>3</v>
      </c>
      <c r="N15">
        <v>26315633</v>
      </c>
      <c r="O15">
        <v>12635682</v>
      </c>
      <c r="P15">
        <f>O15/N15*100</f>
        <v>48.015877102405256</v>
      </c>
      <c r="R15">
        <v>1</v>
      </c>
      <c r="S15">
        <v>422.17099999999999</v>
      </c>
      <c r="T15">
        <v>62.411999999999999</v>
      </c>
      <c r="U15">
        <f>T15/S15*100</f>
        <v>14.783582955721734</v>
      </c>
      <c r="W15">
        <v>1</v>
      </c>
      <c r="X15">
        <v>257.10000000000002</v>
      </c>
      <c r="Y15">
        <v>148.21100000000001</v>
      </c>
      <c r="Z15">
        <f>Y15/X15*100</f>
        <v>57.647218980941275</v>
      </c>
      <c r="AB15">
        <v>2</v>
      </c>
      <c r="AC15">
        <v>280.86</v>
      </c>
      <c r="AD15">
        <v>163.416</v>
      </c>
      <c r="AE15">
        <f>AD15/AC15*100</f>
        <v>58.184148686178162</v>
      </c>
      <c r="AG15">
        <v>1</v>
      </c>
      <c r="AH15">
        <v>518.26400000000001</v>
      </c>
      <c r="AI15">
        <v>136.30799999999999</v>
      </c>
      <c r="AJ15">
        <f>AI15/AH15*100</f>
        <v>26.300881404072051</v>
      </c>
      <c r="AM15">
        <v>1</v>
      </c>
      <c r="AN15">
        <v>9588694</v>
      </c>
      <c r="AO15">
        <v>2203008</v>
      </c>
      <c r="AP15">
        <f>AO15/AN15*100</f>
        <v>22.975057917167867</v>
      </c>
      <c r="AR15">
        <v>1</v>
      </c>
      <c r="AS15">
        <v>8537288</v>
      </c>
      <c r="AT15">
        <v>1451528</v>
      </c>
      <c r="AU15">
        <f>AT15/AS15*100</f>
        <v>17.002214286316686</v>
      </c>
      <c r="AW15">
        <v>1</v>
      </c>
      <c r="AX15">
        <v>10229992</v>
      </c>
      <c r="AY15">
        <v>4746580</v>
      </c>
      <c r="AZ15">
        <f>AY15/AX15*100</f>
        <v>46.398667760443999</v>
      </c>
      <c r="BR15">
        <v>943464</v>
      </c>
    </row>
    <row r="16" spans="2:70" x14ac:dyDescent="0.3">
      <c r="B16" s="6" t="s">
        <v>39</v>
      </c>
      <c r="C16">
        <v>8</v>
      </c>
      <c r="D16">
        <v>30397151</v>
      </c>
      <c r="E16">
        <v>11091606</v>
      </c>
      <c r="F16">
        <f t="shared" ref="F16:F18" si="10">E16/D16*100</f>
        <v>36.488965692870359</v>
      </c>
      <c r="H16">
        <v>6</v>
      </c>
      <c r="I16">
        <v>25851505</v>
      </c>
      <c r="J16">
        <v>10249379</v>
      </c>
      <c r="K16">
        <f t="shared" ref="K16:K20" si="11">J16/I16*100</f>
        <v>39.64712692742647</v>
      </c>
      <c r="M16">
        <v>8</v>
      </c>
      <c r="N16">
        <v>35367204</v>
      </c>
      <c r="O16">
        <v>10959390</v>
      </c>
      <c r="P16">
        <f t="shared" ref="P16:P20" si="12">O16/N16*100</f>
        <v>30.98743683554968</v>
      </c>
      <c r="R16">
        <v>3</v>
      </c>
      <c r="S16">
        <v>488.11700000000002</v>
      </c>
      <c r="T16">
        <v>199.852</v>
      </c>
      <c r="U16">
        <f t="shared" ref="U16:U20" si="13">T16/S16*100</f>
        <v>40.943462325630939</v>
      </c>
      <c r="W16">
        <v>5</v>
      </c>
      <c r="X16">
        <v>329.85500000000002</v>
      </c>
      <c r="Y16">
        <v>166.96199999999999</v>
      </c>
      <c r="Z16">
        <f t="shared" ref="Z16:Z20" si="14">Y16/X16*100</f>
        <v>50.616786163617341</v>
      </c>
      <c r="AB16">
        <v>4</v>
      </c>
      <c r="AC16">
        <v>344.505</v>
      </c>
      <c r="AD16">
        <v>189.571</v>
      </c>
      <c r="AE16">
        <f t="shared" ref="AE16:AE20" si="15">AD16/AC16*100</f>
        <v>55.027067821947426</v>
      </c>
      <c r="AG16">
        <v>3</v>
      </c>
      <c r="AH16">
        <v>530.87599999999998</v>
      </c>
      <c r="AI16">
        <v>135.53899999999999</v>
      </c>
      <c r="AJ16">
        <f t="shared" ref="AJ16:AJ20" si="16">AI16/AH16*100</f>
        <v>25.531197492446445</v>
      </c>
      <c r="AM16">
        <v>6</v>
      </c>
      <c r="AN16">
        <v>8703416</v>
      </c>
      <c r="AO16">
        <v>3021552</v>
      </c>
      <c r="AP16">
        <f t="shared" ref="AP16:AP20" si="17">AO16/AN16*100</f>
        <v>34.716851406390319</v>
      </c>
      <c r="AR16">
        <v>9</v>
      </c>
      <c r="AS16">
        <v>9867516</v>
      </c>
      <c r="AT16">
        <f>SUM(BQ10:BQ11)</f>
        <v>1475036</v>
      </c>
      <c r="AU16">
        <f t="shared" ref="AU16:AU20" si="18">AT16/AS16*100</f>
        <v>14.948402414548909</v>
      </c>
      <c r="AW16">
        <v>5</v>
      </c>
      <c r="AX16">
        <v>9604236</v>
      </c>
      <c r="AY16">
        <v>4745884</v>
      </c>
      <c r="AZ16">
        <f t="shared" ref="AZ16:AZ20" si="19">AY16/AX16*100</f>
        <v>49.414487524046677</v>
      </c>
      <c r="BR16">
        <v>169748</v>
      </c>
    </row>
    <row r="17" spans="2:70" x14ac:dyDescent="0.3">
      <c r="B17" s="6" t="s">
        <v>39</v>
      </c>
      <c r="C17">
        <v>12</v>
      </c>
      <c r="D17">
        <v>30090993</v>
      </c>
      <c r="E17">
        <v>9677852</v>
      </c>
      <c r="F17">
        <f t="shared" si="10"/>
        <v>32.161956237203604</v>
      </c>
      <c r="H17">
        <v>12</v>
      </c>
      <c r="I17">
        <v>21362822</v>
      </c>
      <c r="J17">
        <v>10220324</v>
      </c>
      <c r="K17">
        <f t="shared" si="11"/>
        <v>47.841638150615118</v>
      </c>
      <c r="M17">
        <v>12</v>
      </c>
      <c r="N17">
        <v>30786679</v>
      </c>
      <c r="O17">
        <v>10512989</v>
      </c>
      <c r="P17">
        <f t="shared" si="12"/>
        <v>34.147850114005472</v>
      </c>
      <c r="R17">
        <v>9</v>
      </c>
      <c r="S17">
        <v>472.81200000000001</v>
      </c>
      <c r="T17">
        <v>194.679</v>
      </c>
      <c r="U17">
        <f t="shared" si="13"/>
        <v>41.174716377756909</v>
      </c>
      <c r="W17">
        <v>7</v>
      </c>
      <c r="X17">
        <v>340.92099999999999</v>
      </c>
      <c r="Y17">
        <v>168.892</v>
      </c>
      <c r="Z17">
        <f t="shared" si="14"/>
        <v>49.539922738698991</v>
      </c>
      <c r="AB17">
        <v>7</v>
      </c>
      <c r="AC17">
        <v>392.935</v>
      </c>
      <c r="AD17">
        <v>249.53200000000001</v>
      </c>
      <c r="AE17">
        <f t="shared" si="15"/>
        <v>63.504650896458706</v>
      </c>
      <c r="AG17">
        <v>9</v>
      </c>
      <c r="AH17">
        <v>504.48500000000001</v>
      </c>
      <c r="AI17">
        <v>155.834</v>
      </c>
      <c r="AJ17">
        <f t="shared" si="16"/>
        <v>30.889719218609073</v>
      </c>
      <c r="AM17">
        <v>9</v>
      </c>
      <c r="AN17">
        <v>8101240</v>
      </c>
      <c r="AO17">
        <v>2992780</v>
      </c>
      <c r="AP17">
        <f t="shared" si="17"/>
        <v>36.942245878408734</v>
      </c>
      <c r="AR17">
        <v>11</v>
      </c>
      <c r="AS17">
        <v>10160244</v>
      </c>
      <c r="AT17">
        <v>2075900</v>
      </c>
      <c r="AU17">
        <f t="shared" si="18"/>
        <v>20.431595934113396</v>
      </c>
      <c r="AW17">
        <v>7</v>
      </c>
      <c r="AX17">
        <v>9696542</v>
      </c>
      <c r="AY17">
        <v>4679580</v>
      </c>
      <c r="AZ17">
        <f t="shared" si="19"/>
        <v>48.260297330739142</v>
      </c>
      <c r="BR17">
        <v>765508</v>
      </c>
    </row>
    <row r="18" spans="2:70" x14ac:dyDescent="0.3">
      <c r="B18" s="6" t="s">
        <v>39</v>
      </c>
      <c r="C18">
        <v>16</v>
      </c>
      <c r="D18">
        <v>25378663</v>
      </c>
      <c r="E18">
        <v>4418186</v>
      </c>
      <c r="F18">
        <f t="shared" si="10"/>
        <v>17.409057364448238</v>
      </c>
      <c r="H18">
        <v>14</v>
      </c>
      <c r="I18">
        <v>10211868</v>
      </c>
      <c r="J18">
        <v>4880740</v>
      </c>
      <c r="K18">
        <f t="shared" si="11"/>
        <v>47.794781522832061</v>
      </c>
      <c r="M18">
        <v>17</v>
      </c>
      <c r="N18">
        <v>29545478</v>
      </c>
      <c r="O18">
        <v>13579046</v>
      </c>
      <c r="P18">
        <f t="shared" si="12"/>
        <v>45.959811514980395</v>
      </c>
      <c r="R18">
        <v>13</v>
      </c>
      <c r="S18">
        <v>451.774</v>
      </c>
      <c r="T18">
        <v>161.779</v>
      </c>
      <c r="U18">
        <f t="shared" si="13"/>
        <v>35.809719018801431</v>
      </c>
      <c r="W18">
        <v>9</v>
      </c>
      <c r="X18">
        <v>341.76299999999998</v>
      </c>
      <c r="Y18">
        <v>174.74199999999999</v>
      </c>
      <c r="Z18">
        <f t="shared" si="14"/>
        <v>51.129583951451743</v>
      </c>
      <c r="AB18">
        <v>11</v>
      </c>
      <c r="AC18">
        <v>418.48500000000001</v>
      </c>
      <c r="AD18">
        <v>250.875</v>
      </c>
      <c r="AE18">
        <f t="shared" si="15"/>
        <v>59.948385246783033</v>
      </c>
      <c r="AG18">
        <v>13</v>
      </c>
      <c r="AH18">
        <v>483.07</v>
      </c>
      <c r="AI18">
        <v>143.642</v>
      </c>
      <c r="AJ18">
        <f t="shared" si="16"/>
        <v>29.735235059101168</v>
      </c>
      <c r="AM18">
        <v>11</v>
      </c>
      <c r="AN18">
        <v>8343330</v>
      </c>
      <c r="AO18">
        <v>3099336</v>
      </c>
      <c r="AP18">
        <f t="shared" si="17"/>
        <v>37.147469895113822</v>
      </c>
      <c r="AR18">
        <v>15</v>
      </c>
      <c r="AS18">
        <v>8162292</v>
      </c>
      <c r="AT18">
        <v>985308</v>
      </c>
      <c r="AU18">
        <f t="shared" si="18"/>
        <v>12.071462280447697</v>
      </c>
      <c r="AW18">
        <v>10</v>
      </c>
      <c r="AX18">
        <v>10039002</v>
      </c>
      <c r="AY18">
        <v>4693316</v>
      </c>
      <c r="AZ18">
        <f t="shared" si="19"/>
        <v>46.750822442310501</v>
      </c>
      <c r="BR18">
        <v>229368</v>
      </c>
    </row>
    <row r="19" spans="2:70" x14ac:dyDescent="0.3">
      <c r="B19" s="6" t="s">
        <v>39</v>
      </c>
      <c r="C19">
        <v>18</v>
      </c>
      <c r="D19">
        <v>36348271</v>
      </c>
      <c r="E19">
        <v>11567481</v>
      </c>
      <c r="F19">
        <f>E19/D19*100</f>
        <v>31.824019910052943</v>
      </c>
      <c r="H19">
        <v>18</v>
      </c>
      <c r="I19">
        <v>20573722</v>
      </c>
      <c r="J19">
        <v>4066618</v>
      </c>
      <c r="K19">
        <f t="shared" si="11"/>
        <v>19.766078301242722</v>
      </c>
      <c r="M19">
        <v>23</v>
      </c>
      <c r="N19">
        <v>10679189</v>
      </c>
      <c r="O19">
        <v>5033171</v>
      </c>
      <c r="P19">
        <f t="shared" si="12"/>
        <v>47.130648216826202</v>
      </c>
      <c r="R19">
        <v>17</v>
      </c>
      <c r="S19">
        <v>985.19200000000001</v>
      </c>
      <c r="T19">
        <v>307.90100000000001</v>
      </c>
      <c r="U19">
        <f t="shared" si="13"/>
        <v>31.252892837132258</v>
      </c>
      <c r="W19">
        <v>13</v>
      </c>
      <c r="X19">
        <v>567.52</v>
      </c>
      <c r="Y19">
        <v>285.51600000000002</v>
      </c>
      <c r="Z19">
        <f t="shared" si="14"/>
        <v>50.309416408232309</v>
      </c>
      <c r="AB19">
        <v>19</v>
      </c>
      <c r="AC19">
        <v>871.39</v>
      </c>
      <c r="AD19">
        <v>452.28899999999999</v>
      </c>
      <c r="AE19">
        <f t="shared" si="15"/>
        <v>51.904313797495952</v>
      </c>
      <c r="AG19">
        <v>17</v>
      </c>
      <c r="AH19">
        <v>878.24099999999999</v>
      </c>
      <c r="AI19">
        <v>323.09399999999999</v>
      </c>
      <c r="AJ19">
        <f t="shared" si="16"/>
        <v>36.788762993301383</v>
      </c>
      <c r="AM19">
        <v>14</v>
      </c>
      <c r="AN19">
        <v>8967882</v>
      </c>
      <c r="AO19">
        <v>2859228</v>
      </c>
      <c r="AP19">
        <f t="shared" si="17"/>
        <v>31.882979726985706</v>
      </c>
      <c r="AR19">
        <v>19</v>
      </c>
      <c r="AS19">
        <v>8805388</v>
      </c>
      <c r="AT19">
        <v>1542692</v>
      </c>
      <c r="AU19">
        <f t="shared" si="18"/>
        <v>17.519863974193981</v>
      </c>
      <c r="AW19">
        <v>15</v>
      </c>
      <c r="AX19">
        <v>9878022</v>
      </c>
      <c r="AY19">
        <v>4477277</v>
      </c>
      <c r="AZ19">
        <f t="shared" si="19"/>
        <v>45.325643129768288</v>
      </c>
      <c r="BR19">
        <v>832804</v>
      </c>
    </row>
    <row r="20" spans="2:70" x14ac:dyDescent="0.3">
      <c r="B20" s="6" t="s">
        <v>39</v>
      </c>
      <c r="C20">
        <v>21</v>
      </c>
      <c r="D20">
        <v>14760485</v>
      </c>
      <c r="E20">
        <v>6556845</v>
      </c>
      <c r="F20">
        <f>E20/D20*100</f>
        <v>44.421609452534923</v>
      </c>
      <c r="H20">
        <v>22</v>
      </c>
      <c r="I20">
        <v>1186.7190000000001</v>
      </c>
      <c r="J20">
        <v>588.31299999999999</v>
      </c>
      <c r="K20">
        <f t="shared" si="11"/>
        <v>49.574751899986431</v>
      </c>
      <c r="M20">
        <v>25</v>
      </c>
      <c r="N20">
        <v>15323010</v>
      </c>
      <c r="O20">
        <v>6277824</v>
      </c>
      <c r="P20">
        <f t="shared" si="12"/>
        <v>40.969913874623849</v>
      </c>
      <c r="R20">
        <v>21</v>
      </c>
      <c r="S20">
        <v>7846273</v>
      </c>
      <c r="T20">
        <v>974238</v>
      </c>
      <c r="U20">
        <f t="shared" si="13"/>
        <v>12.416570262084942</v>
      </c>
      <c r="W20">
        <v>19</v>
      </c>
      <c r="X20">
        <v>7403062</v>
      </c>
      <c r="Y20">
        <v>1632539</v>
      </c>
      <c r="Z20">
        <f t="shared" si="14"/>
        <v>22.052212989706153</v>
      </c>
      <c r="AB20">
        <v>21</v>
      </c>
      <c r="AC20">
        <v>9567869</v>
      </c>
      <c r="AD20">
        <v>3904088</v>
      </c>
      <c r="AE20">
        <f t="shared" si="15"/>
        <v>40.804153986640074</v>
      </c>
      <c r="AG20">
        <v>21</v>
      </c>
      <c r="AH20">
        <v>8641614</v>
      </c>
      <c r="AI20">
        <v>1588270</v>
      </c>
      <c r="AJ20">
        <f t="shared" si="16"/>
        <v>18.379321270308996</v>
      </c>
      <c r="AM20">
        <v>18</v>
      </c>
      <c r="AN20">
        <v>8125564</v>
      </c>
      <c r="AO20">
        <v>2845112</v>
      </c>
      <c r="AP20">
        <f t="shared" si="17"/>
        <v>35.014332543562517</v>
      </c>
      <c r="AR20">
        <v>21</v>
      </c>
      <c r="AS20">
        <v>8301716</v>
      </c>
      <c r="AT20">
        <f>SUM(BP10:BP11)</f>
        <v>1609284</v>
      </c>
      <c r="AU20">
        <f t="shared" si="18"/>
        <v>19.38495607414178</v>
      </c>
      <c r="AW20">
        <v>21</v>
      </c>
      <c r="AX20">
        <v>10632900</v>
      </c>
      <c r="AY20">
        <v>4783324</v>
      </c>
      <c r="AZ20">
        <f t="shared" si="19"/>
        <v>44.986071532695689</v>
      </c>
      <c r="BR20">
        <v>1093878</v>
      </c>
    </row>
    <row r="21" spans="2:70" x14ac:dyDescent="0.3">
      <c r="AL21" s="3"/>
      <c r="AM21" s="3"/>
      <c r="AN21" s="3"/>
      <c r="AO21" s="3"/>
      <c r="AP21" s="3"/>
      <c r="BR21">
        <v>1071096</v>
      </c>
    </row>
    <row r="22" spans="2:70" x14ac:dyDescent="0.3">
      <c r="B22" s="7" t="s">
        <v>40</v>
      </c>
      <c r="AL22" s="3"/>
      <c r="AM22" s="3"/>
      <c r="AN22" s="3"/>
      <c r="AO22" s="3"/>
      <c r="AP22" s="3"/>
      <c r="BR22">
        <v>213168</v>
      </c>
    </row>
    <row r="23" spans="2:70" x14ac:dyDescent="0.3">
      <c r="AL23" s="3"/>
      <c r="AM23" s="3"/>
      <c r="AN23" s="3"/>
      <c r="AO23" s="3"/>
      <c r="AP23" s="3"/>
    </row>
    <row r="26" spans="2:70" x14ac:dyDescent="0.3">
      <c r="B26" s="4" t="s">
        <v>37</v>
      </c>
      <c r="C26" s="4" t="s">
        <v>38</v>
      </c>
      <c r="D26" s="4" t="s">
        <v>36</v>
      </c>
      <c r="E26" s="4" t="s">
        <v>38</v>
      </c>
    </row>
    <row r="27" spans="2:70" x14ac:dyDescent="0.3">
      <c r="B27" s="4" t="s">
        <v>0</v>
      </c>
      <c r="C27">
        <f>AVERAGE(F6:F11)</f>
        <v>20.348655349185659</v>
      </c>
      <c r="D27" s="4" t="s">
        <v>11</v>
      </c>
      <c r="E27">
        <f>AVERAGE(F15:F20)</f>
        <v>30.797009648407613</v>
      </c>
      <c r="G27" s="4" t="s">
        <v>19</v>
      </c>
      <c r="H27" s="4" t="s">
        <v>2</v>
      </c>
      <c r="I27" s="4" t="s">
        <v>34</v>
      </c>
      <c r="J27" s="4" t="s">
        <v>20</v>
      </c>
    </row>
    <row r="28" spans="2:70" x14ac:dyDescent="0.3">
      <c r="B28" s="4" t="s">
        <v>5</v>
      </c>
      <c r="C28">
        <f>AVERAGE(K6:K11)</f>
        <v>21.772536257847637</v>
      </c>
      <c r="D28" s="4" t="s">
        <v>12</v>
      </c>
      <c r="E28">
        <f>AVERAGE(K15:K20)</f>
        <v>40.891054814969714</v>
      </c>
      <c r="G28" s="4" t="s">
        <v>18</v>
      </c>
      <c r="H28">
        <f>AVERAGE(C27:C36)</f>
        <v>24.953472880535095</v>
      </c>
      <c r="I28" s="2">
        <f>(STDEV(C27:C36))/(SQRT(10))</f>
        <v>3.5125573828495567</v>
      </c>
      <c r="J28">
        <f>TTEST(C27:C36,E27:E36,2,3)</f>
        <v>2.837669511791353E-2</v>
      </c>
    </row>
    <row r="29" spans="2:70" x14ac:dyDescent="0.3">
      <c r="B29" s="4" t="s">
        <v>4</v>
      </c>
      <c r="C29">
        <f>AVERAGE(P6:P11)</f>
        <v>11.221616758802391</v>
      </c>
      <c r="D29" s="4" t="s">
        <v>13</v>
      </c>
      <c r="E29">
        <f>AVERAGE(P15:P20)</f>
        <v>41.201922943065142</v>
      </c>
      <c r="G29" s="4" t="s">
        <v>36</v>
      </c>
      <c r="H29">
        <f>AVERAGE(E27:E36)</f>
        <v>36.886454489552818</v>
      </c>
      <c r="I29" s="2">
        <f>(STDEV(E27:E36))/(SQRT(10))</f>
        <v>3.5676468703471724</v>
      </c>
    </row>
    <row r="30" spans="2:70" x14ac:dyDescent="0.3">
      <c r="B30" s="4" t="s">
        <v>6</v>
      </c>
      <c r="C30">
        <f>AVERAGE(U6:U11)</f>
        <v>44.714959751608319</v>
      </c>
      <c r="D30" s="4" t="s">
        <v>17</v>
      </c>
      <c r="E30">
        <f>AVERAGE(U15:U20)</f>
        <v>29.396823962854707</v>
      </c>
    </row>
    <row r="31" spans="2:70" x14ac:dyDescent="0.3">
      <c r="B31" s="4" t="s">
        <v>8</v>
      </c>
      <c r="C31">
        <f>AVERAGE(Z6:Z11)</f>
        <v>25.559117373526693</v>
      </c>
      <c r="D31" s="4" t="s">
        <v>14</v>
      </c>
      <c r="E31">
        <f>AVERAGE(Z15:Z20)</f>
        <v>46.882523538774628</v>
      </c>
    </row>
    <row r="32" spans="2:70" x14ac:dyDescent="0.3">
      <c r="B32" s="4" t="s">
        <v>7</v>
      </c>
      <c r="C32">
        <f>AVERAGE(AE6:AE11)</f>
        <v>12.900471851538924</v>
      </c>
      <c r="D32" s="4" t="s">
        <v>15</v>
      </c>
      <c r="E32">
        <f>AVERAGE(AE15:AE20)</f>
        <v>54.89545340591723</v>
      </c>
    </row>
    <row r="33" spans="2:5" x14ac:dyDescent="0.3">
      <c r="B33" s="4" t="s">
        <v>22</v>
      </c>
      <c r="C33">
        <f>AVERAGE(AJ6:AJ11)</f>
        <v>37.481024736650163</v>
      </c>
      <c r="D33" s="4" t="s">
        <v>23</v>
      </c>
      <c r="E33">
        <f>AVERAGE(AJ15:AJ20)</f>
        <v>27.937519572973187</v>
      </c>
    </row>
    <row r="34" spans="2:5" x14ac:dyDescent="0.3">
      <c r="B34" s="4" t="s">
        <v>28</v>
      </c>
      <c r="C34">
        <f>AVERAGE(AO6:AO11)</f>
        <v>16.952670349078051</v>
      </c>
      <c r="D34" s="4" t="s">
        <v>24</v>
      </c>
      <c r="E34">
        <f>AVERAGE(AP15:AP20)</f>
        <v>33.113156227938155</v>
      </c>
    </row>
    <row r="35" spans="2:5" x14ac:dyDescent="0.3">
      <c r="B35" s="4" t="s">
        <v>30</v>
      </c>
      <c r="C35">
        <f>AVERAGE(AU6:AU11)</f>
        <v>22.371377867838817</v>
      </c>
      <c r="D35" s="4" t="s">
        <v>25</v>
      </c>
      <c r="E35">
        <f>AVERAGE(AU15:AU20)</f>
        <v>16.89308249396041</v>
      </c>
    </row>
    <row r="36" spans="2:5" x14ac:dyDescent="0.3">
      <c r="B36" s="4" t="s">
        <v>31</v>
      </c>
      <c r="C36">
        <f>AVERAGE(AZ6:AZ11)</f>
        <v>36.212298509274284</v>
      </c>
      <c r="D36" s="4" t="s">
        <v>26</v>
      </c>
      <c r="E36">
        <f>AVERAGE(AZ15:AZ20)</f>
        <v>46.855998286667386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</dc:creator>
  <cp:lastModifiedBy>da Silva, Fabio</cp:lastModifiedBy>
  <dcterms:created xsi:type="dcterms:W3CDTF">2016-10-01T12:00:25Z</dcterms:created>
  <dcterms:modified xsi:type="dcterms:W3CDTF">2021-09-27T15:14:26Z</dcterms:modified>
</cp:coreProperties>
</file>