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320" yWindow="980" windowWidth="28160" windowHeight="15920" tabRatio="500"/>
  </bookViews>
  <sheets>
    <sheet name="Fig1- fig supp 3B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8" i="1" l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R37" i="1"/>
  <c r="P5" i="1"/>
  <c r="Q5" i="1"/>
  <c r="R5" i="1"/>
  <c r="P6" i="1"/>
  <c r="Q6" i="1"/>
  <c r="R6" i="1"/>
  <c r="P7" i="1"/>
  <c r="Q7" i="1"/>
  <c r="R7" i="1"/>
  <c r="P8" i="1"/>
  <c r="Q8" i="1"/>
  <c r="R8" i="1"/>
  <c r="P9" i="1"/>
  <c r="Q9" i="1"/>
  <c r="R9" i="1"/>
  <c r="P10" i="1"/>
  <c r="Q10" i="1"/>
  <c r="R10" i="1"/>
  <c r="P11" i="1"/>
  <c r="Q11" i="1"/>
  <c r="R11" i="1"/>
  <c r="P12" i="1"/>
  <c r="Q12" i="1"/>
  <c r="R12" i="1"/>
  <c r="R14" i="1"/>
  <c r="S37" i="1"/>
  <c r="S38" i="1"/>
  <c r="R38" i="1"/>
  <c r="R36" i="1"/>
  <c r="S36" i="1"/>
  <c r="S35" i="1"/>
  <c r="S34" i="1"/>
  <c r="S33" i="1"/>
  <c r="S32" i="1"/>
  <c r="S31" i="1"/>
  <c r="S30" i="1"/>
  <c r="S29" i="1"/>
  <c r="S28" i="1"/>
  <c r="S14" i="1"/>
  <c r="S15" i="1"/>
  <c r="R15" i="1"/>
  <c r="R13" i="1"/>
  <c r="S13" i="1"/>
  <c r="S12" i="1"/>
  <c r="S11" i="1"/>
  <c r="S10" i="1"/>
  <c r="S9" i="1"/>
  <c r="S8" i="1"/>
  <c r="S7" i="1"/>
  <c r="S6" i="1"/>
  <c r="S5" i="1"/>
</calcChain>
</file>

<file path=xl/sharedStrings.xml><?xml version="1.0" encoding="utf-8"?>
<sst xmlns="http://schemas.openxmlformats.org/spreadsheetml/2006/main" count="48" uniqueCount="18">
  <si>
    <t xml:space="preserve">Strain: CZ12338 </t>
  </si>
  <si>
    <t>VNC fluorescence</t>
  </si>
  <si>
    <t>background fluorescence</t>
  </si>
  <si>
    <t>Replicate</t>
  </si>
  <si>
    <t>Area</t>
  </si>
  <si>
    <t>mean</t>
  </si>
  <si>
    <t>min</t>
  </si>
  <si>
    <t>max</t>
  </si>
  <si>
    <t>IntDen</t>
  </si>
  <si>
    <t>RawIntDen</t>
  </si>
  <si>
    <t>total background (TB)</t>
  </si>
  <si>
    <t>IntDen-TB (Adj)</t>
  </si>
  <si>
    <t>RFU</t>
  </si>
  <si>
    <t>normalized RFU</t>
  </si>
  <si>
    <t>Average</t>
  </si>
  <si>
    <t>std dev</t>
  </si>
  <si>
    <t>std error</t>
  </si>
  <si>
    <t>Strain: CZ11321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</si>
</sst>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tabSelected="1" workbookViewId="0">
      <selection activeCell="D16" sqref="D16"/>
    </sheetView>
  </sheetViews>
  <sheetFormatPr baseColWidth="10" defaultRowHeight="16" x14ac:dyDescent="0.2"/>
  <sheetData>
    <row r="2" spans="1:19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9" x14ac:dyDescent="0.2">
      <c r="A3" s="1" t="s">
        <v>1</v>
      </c>
      <c r="B3" s="1"/>
      <c r="C3" s="1"/>
      <c r="D3" s="1"/>
      <c r="E3" s="2"/>
      <c r="F3" s="2"/>
      <c r="G3" s="2"/>
      <c r="I3" s="1" t="s">
        <v>2</v>
      </c>
      <c r="J3" s="1"/>
      <c r="K3" s="1"/>
      <c r="L3" s="1"/>
      <c r="M3" s="1"/>
      <c r="N3" s="1"/>
      <c r="O3" s="1"/>
    </row>
    <row r="4" spans="1:19" x14ac:dyDescent="0.2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I4" t="s">
        <v>3</v>
      </c>
      <c r="J4" t="s">
        <v>4</v>
      </c>
      <c r="K4" t="s">
        <v>5</v>
      </c>
      <c r="L4" t="s">
        <v>6</v>
      </c>
      <c r="M4" t="s">
        <v>7</v>
      </c>
      <c r="N4" t="s">
        <v>8</v>
      </c>
      <c r="O4" t="s">
        <v>9</v>
      </c>
      <c r="P4" t="s">
        <v>10</v>
      </c>
      <c r="Q4" t="s">
        <v>11</v>
      </c>
      <c r="R4" t="s">
        <v>12</v>
      </c>
      <c r="S4" t="s">
        <v>13</v>
      </c>
    </row>
    <row r="5" spans="1:19" x14ac:dyDescent="0.2">
      <c r="A5">
        <v>1</v>
      </c>
      <c r="B5">
        <v>10.789</v>
      </c>
      <c r="C5">
        <v>18.244</v>
      </c>
      <c r="D5">
        <v>2</v>
      </c>
      <c r="E5">
        <v>52</v>
      </c>
      <c r="F5">
        <v>196.82900000000001</v>
      </c>
      <c r="G5">
        <v>5017</v>
      </c>
      <c r="I5">
        <v>1</v>
      </c>
      <c r="J5">
        <v>55.317999999999998</v>
      </c>
      <c r="K5">
        <v>6.2110000000000003</v>
      </c>
      <c r="L5">
        <v>0</v>
      </c>
      <c r="M5">
        <v>20</v>
      </c>
      <c r="N5">
        <v>343.59699999999998</v>
      </c>
      <c r="O5">
        <v>8758</v>
      </c>
      <c r="P5">
        <f>K5*B5</f>
        <v>67.010479000000004</v>
      </c>
      <c r="Q5">
        <f>F5-P5</f>
        <v>129.818521</v>
      </c>
      <c r="R5">
        <f>Q5/B5</f>
        <v>12.032488738529985</v>
      </c>
      <c r="S5">
        <f>R5/$R$14</f>
        <v>3.1121853833768163</v>
      </c>
    </row>
    <row r="6" spans="1:19" x14ac:dyDescent="0.2">
      <c r="A6">
        <v>2</v>
      </c>
      <c r="B6">
        <v>13.064</v>
      </c>
      <c r="C6">
        <v>11.215999999999999</v>
      </c>
      <c r="D6">
        <v>2</v>
      </c>
      <c r="E6">
        <v>31</v>
      </c>
      <c r="F6">
        <v>146.53299999999999</v>
      </c>
      <c r="G6">
        <v>3735</v>
      </c>
      <c r="I6">
        <v>2</v>
      </c>
      <c r="J6">
        <v>55.787999999999997</v>
      </c>
      <c r="K6">
        <v>0.13200000000000001</v>
      </c>
      <c r="L6">
        <v>0</v>
      </c>
      <c r="M6">
        <v>6</v>
      </c>
      <c r="N6">
        <v>7.3760000000000003</v>
      </c>
      <c r="O6">
        <v>188</v>
      </c>
      <c r="P6">
        <f t="shared" ref="P6:P8" si="0">K6*B6</f>
        <v>1.724448</v>
      </c>
      <c r="Q6">
        <f t="shared" ref="Q6:Q8" si="1">F6-P6</f>
        <v>144.80855199999999</v>
      </c>
      <c r="R6">
        <f t="shared" ref="R6:R8" si="2">Q6/B6</f>
        <v>11.084549295774647</v>
      </c>
      <c r="S6">
        <f t="shared" ref="S6:S14" si="3">R6/$R$14</f>
        <v>2.8670022510940805</v>
      </c>
    </row>
    <row r="7" spans="1:19" x14ac:dyDescent="0.2">
      <c r="A7">
        <v>3</v>
      </c>
      <c r="B7">
        <v>24.756</v>
      </c>
      <c r="C7">
        <v>21.734000000000002</v>
      </c>
      <c r="D7">
        <v>1</v>
      </c>
      <c r="E7">
        <v>67</v>
      </c>
      <c r="F7">
        <v>538.03300000000002</v>
      </c>
      <c r="G7">
        <v>13714</v>
      </c>
      <c r="I7">
        <v>3</v>
      </c>
      <c r="J7">
        <v>32.326999999999998</v>
      </c>
      <c r="K7">
        <v>6.7320000000000002</v>
      </c>
      <c r="L7">
        <v>0</v>
      </c>
      <c r="M7">
        <v>20</v>
      </c>
      <c r="N7">
        <v>217.62200000000001</v>
      </c>
      <c r="O7">
        <v>5547</v>
      </c>
      <c r="P7">
        <f t="shared" si="0"/>
        <v>166.65739200000002</v>
      </c>
      <c r="Q7">
        <f t="shared" si="1"/>
        <v>371.375608</v>
      </c>
      <c r="R7">
        <f t="shared" si="2"/>
        <v>15.001438358377767</v>
      </c>
      <c r="S7">
        <f t="shared" si="3"/>
        <v>3.8800998033824379</v>
      </c>
    </row>
    <row r="8" spans="1:19" x14ac:dyDescent="0.2">
      <c r="A8">
        <v>4</v>
      </c>
      <c r="B8">
        <v>7.0620000000000003</v>
      </c>
      <c r="C8">
        <v>7.6390000000000002</v>
      </c>
      <c r="D8">
        <v>0</v>
      </c>
      <c r="E8">
        <v>24</v>
      </c>
      <c r="F8">
        <v>53.945</v>
      </c>
      <c r="G8">
        <v>1375</v>
      </c>
      <c r="I8">
        <v>4</v>
      </c>
      <c r="J8">
        <v>41.939</v>
      </c>
      <c r="K8">
        <v>0.114</v>
      </c>
      <c r="L8">
        <v>0</v>
      </c>
      <c r="M8">
        <v>6</v>
      </c>
      <c r="N8">
        <v>4.7859999999999996</v>
      </c>
      <c r="O8">
        <v>122</v>
      </c>
      <c r="P8">
        <f t="shared" si="0"/>
        <v>0.80506800000000001</v>
      </c>
      <c r="Q8">
        <f t="shared" si="1"/>
        <v>53.139932000000002</v>
      </c>
      <c r="R8">
        <f t="shared" si="2"/>
        <v>7.524770886434438</v>
      </c>
      <c r="S8">
        <f t="shared" si="3"/>
        <v>1.9462708401322566</v>
      </c>
    </row>
    <row r="9" spans="1:19" x14ac:dyDescent="0.2">
      <c r="A9">
        <v>5</v>
      </c>
      <c r="B9">
        <v>15.458</v>
      </c>
      <c r="C9">
        <v>17.706</v>
      </c>
      <c r="D9">
        <v>1</v>
      </c>
      <c r="E9">
        <v>77</v>
      </c>
      <c r="F9">
        <v>273.685</v>
      </c>
      <c r="G9">
        <v>6976</v>
      </c>
      <c r="I9">
        <v>5</v>
      </c>
      <c r="J9">
        <v>71.716999999999999</v>
      </c>
      <c r="K9">
        <v>7.7240000000000002</v>
      </c>
      <c r="L9">
        <v>0</v>
      </c>
      <c r="M9">
        <v>22</v>
      </c>
      <c r="N9">
        <v>553.96100000000001</v>
      </c>
      <c r="O9">
        <v>14120</v>
      </c>
      <c r="P9">
        <f>K9*B9</f>
        <v>119.397592</v>
      </c>
      <c r="Q9">
        <f>F9-P9</f>
        <v>154.287408</v>
      </c>
      <c r="R9">
        <f>Q9/B9</f>
        <v>9.9810718074783278</v>
      </c>
      <c r="S9">
        <f t="shared" si="3"/>
        <v>2.5815894337968399</v>
      </c>
    </row>
    <row r="10" spans="1:19" x14ac:dyDescent="0.2">
      <c r="A10">
        <v>6</v>
      </c>
      <c r="B10">
        <v>12.79</v>
      </c>
      <c r="C10">
        <v>24.300999999999998</v>
      </c>
      <c r="D10">
        <v>3</v>
      </c>
      <c r="E10">
        <v>62</v>
      </c>
      <c r="F10">
        <v>310.79899999999998</v>
      </c>
      <c r="G10">
        <v>7922</v>
      </c>
      <c r="I10">
        <v>6</v>
      </c>
      <c r="J10">
        <v>37.898000000000003</v>
      </c>
      <c r="K10">
        <v>8.1549999999999994</v>
      </c>
      <c r="L10">
        <v>0</v>
      </c>
      <c r="M10">
        <v>25</v>
      </c>
      <c r="N10">
        <v>309.07299999999998</v>
      </c>
      <c r="O10">
        <v>7878</v>
      </c>
      <c r="P10">
        <f t="shared" ref="P10:P12" si="4">K10*B10</f>
        <v>104.30244999999998</v>
      </c>
      <c r="Q10">
        <f t="shared" ref="Q10:Q12" si="5">F10-P10</f>
        <v>206.49655000000001</v>
      </c>
      <c r="R10">
        <f t="shared" ref="R10:R12" si="6">Q10/B10</f>
        <v>16.145156372165758</v>
      </c>
      <c r="S10">
        <f t="shared" si="3"/>
        <v>4.1759207729726917</v>
      </c>
    </row>
    <row r="11" spans="1:19" x14ac:dyDescent="0.2">
      <c r="A11">
        <v>7</v>
      </c>
      <c r="B11">
        <v>23.853000000000002</v>
      </c>
      <c r="C11">
        <v>25.738</v>
      </c>
      <c r="D11">
        <v>4</v>
      </c>
      <c r="E11">
        <v>86</v>
      </c>
      <c r="F11">
        <v>613.94799999999998</v>
      </c>
      <c r="G11">
        <v>15649</v>
      </c>
      <c r="I11">
        <v>7</v>
      </c>
      <c r="J11">
        <v>49.551000000000002</v>
      </c>
      <c r="K11">
        <v>8.3350000000000009</v>
      </c>
      <c r="L11">
        <v>0</v>
      </c>
      <c r="M11">
        <v>24</v>
      </c>
      <c r="N11">
        <v>412.99900000000002</v>
      </c>
      <c r="O11">
        <v>10527</v>
      </c>
      <c r="P11">
        <f t="shared" si="4"/>
        <v>198.81475500000002</v>
      </c>
      <c r="Q11">
        <f t="shared" si="5"/>
        <v>415.13324499999999</v>
      </c>
      <c r="R11">
        <f t="shared" si="6"/>
        <v>17.403816920303523</v>
      </c>
      <c r="S11">
        <f t="shared" si="3"/>
        <v>4.5014714587592444</v>
      </c>
    </row>
    <row r="12" spans="1:19" x14ac:dyDescent="0.2">
      <c r="A12">
        <v>8</v>
      </c>
      <c r="B12">
        <v>22.754999999999999</v>
      </c>
      <c r="C12">
        <v>10.395</v>
      </c>
      <c r="D12">
        <v>0</v>
      </c>
      <c r="E12">
        <v>33</v>
      </c>
      <c r="F12">
        <v>236.53200000000001</v>
      </c>
      <c r="G12">
        <v>6029</v>
      </c>
      <c r="I12">
        <v>8</v>
      </c>
      <c r="J12">
        <v>57.75</v>
      </c>
      <c r="K12">
        <v>3.3250000000000002</v>
      </c>
      <c r="L12">
        <v>0</v>
      </c>
      <c r="M12">
        <v>15</v>
      </c>
      <c r="N12">
        <v>192.00299999999999</v>
      </c>
      <c r="O12">
        <v>4894</v>
      </c>
      <c r="P12">
        <f t="shared" si="4"/>
        <v>75.660375000000002</v>
      </c>
      <c r="Q12">
        <f t="shared" si="5"/>
        <v>160.87162499999999</v>
      </c>
      <c r="R12">
        <f t="shared" si="6"/>
        <v>7.0697264337508239</v>
      </c>
      <c r="S12">
        <f t="shared" si="3"/>
        <v>1.828574266696555</v>
      </c>
    </row>
    <row r="13" spans="1:19" x14ac:dyDescent="0.2">
      <c r="Q13" t="s">
        <v>14</v>
      </c>
      <c r="R13">
        <f>AVERAGE(R5:R12)</f>
        <v>12.03037735160191</v>
      </c>
      <c r="S13">
        <f>R13/$R$14</f>
        <v>3.1116392762763656</v>
      </c>
    </row>
    <row r="14" spans="1:19" x14ac:dyDescent="0.2">
      <c r="Q14" t="s">
        <v>15</v>
      </c>
      <c r="R14">
        <f>STDEV(R5:R12)</f>
        <v>3.8662506426511025</v>
      </c>
      <c r="S14">
        <f t="shared" si="3"/>
        <v>1</v>
      </c>
    </row>
    <row r="15" spans="1:19" x14ac:dyDescent="0.2">
      <c r="Q15" t="s">
        <v>16</v>
      </c>
      <c r="R15">
        <f>R14/SQRT(8)</f>
        <v>1.3669260235927208</v>
      </c>
      <c r="S15">
        <f>S14/SQRT(8)</f>
        <v>0.35355339059327373</v>
      </c>
    </row>
    <row r="25" spans="1:19" x14ac:dyDescent="0.2">
      <c r="A25" s="1" t="s">
        <v>17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9" x14ac:dyDescent="0.2">
      <c r="A26" s="1" t="s">
        <v>1</v>
      </c>
      <c r="B26" s="1"/>
      <c r="C26" s="1"/>
      <c r="D26" s="1"/>
      <c r="E26" s="2"/>
      <c r="F26" s="2"/>
      <c r="G26" s="2"/>
      <c r="I26" s="1" t="s">
        <v>2</v>
      </c>
      <c r="J26" s="1"/>
      <c r="K26" s="1"/>
      <c r="L26" s="1"/>
      <c r="M26" s="1"/>
      <c r="N26" s="1"/>
      <c r="O26" s="1"/>
    </row>
    <row r="27" spans="1:19" x14ac:dyDescent="0.2">
      <c r="A27" t="s">
        <v>3</v>
      </c>
      <c r="B27" t="s">
        <v>4</v>
      </c>
      <c r="C27" t="s">
        <v>5</v>
      </c>
      <c r="D27" t="s">
        <v>6</v>
      </c>
      <c r="E27" t="s">
        <v>7</v>
      </c>
      <c r="F27" t="s">
        <v>8</v>
      </c>
      <c r="G27" t="s">
        <v>9</v>
      </c>
      <c r="I27" t="s">
        <v>3</v>
      </c>
      <c r="J27" t="s">
        <v>4</v>
      </c>
      <c r="K27" t="s">
        <v>5</v>
      </c>
      <c r="L27" t="s">
        <v>6</v>
      </c>
      <c r="M27" t="s">
        <v>7</v>
      </c>
      <c r="N27" t="s">
        <v>8</v>
      </c>
      <c r="O27" t="s">
        <v>9</v>
      </c>
      <c r="P27" t="s">
        <v>10</v>
      </c>
      <c r="Q27" t="s">
        <v>11</v>
      </c>
      <c r="R27" t="s">
        <v>12</v>
      </c>
      <c r="S27" t="s">
        <v>13</v>
      </c>
    </row>
    <row r="28" spans="1:19" x14ac:dyDescent="0.2">
      <c r="A28">
        <v>1</v>
      </c>
      <c r="B28">
        <v>21.341999999999999</v>
      </c>
      <c r="C28">
        <v>14.641999999999999</v>
      </c>
      <c r="D28">
        <v>1</v>
      </c>
      <c r="E28">
        <v>43</v>
      </c>
      <c r="F28">
        <v>312.48599999999999</v>
      </c>
      <c r="G28">
        <v>7965</v>
      </c>
      <c r="I28">
        <v>1</v>
      </c>
      <c r="J28">
        <v>75.405000000000001</v>
      </c>
      <c r="K28">
        <v>5.47</v>
      </c>
      <c r="L28">
        <v>0</v>
      </c>
      <c r="M28">
        <v>21</v>
      </c>
      <c r="N28">
        <v>412.48899999999998</v>
      </c>
      <c r="O28">
        <v>10514</v>
      </c>
      <c r="P28">
        <f>K28*B28</f>
        <v>116.74073999999999</v>
      </c>
      <c r="Q28">
        <f>F28-P28</f>
        <v>195.74526</v>
      </c>
      <c r="R28">
        <f>Q28/B28</f>
        <v>9.1718330053415809</v>
      </c>
      <c r="S28">
        <f>R28/$R$14</f>
        <v>2.3722810166938428</v>
      </c>
    </row>
    <row r="29" spans="1:19" x14ac:dyDescent="0.2">
      <c r="A29">
        <v>1</v>
      </c>
      <c r="B29">
        <v>16.673999999999999</v>
      </c>
      <c r="C29">
        <v>23.888999999999999</v>
      </c>
      <c r="D29">
        <v>0</v>
      </c>
      <c r="E29">
        <v>87</v>
      </c>
      <c r="F29">
        <v>398.32600000000002</v>
      </c>
      <c r="G29">
        <v>10153</v>
      </c>
      <c r="I29">
        <v>2</v>
      </c>
      <c r="J29">
        <v>53.121000000000002</v>
      </c>
      <c r="K29">
        <v>5.1680000000000001</v>
      </c>
      <c r="L29">
        <v>0</v>
      </c>
      <c r="M29">
        <v>17</v>
      </c>
      <c r="N29">
        <v>274.548</v>
      </c>
      <c r="O29">
        <v>6998</v>
      </c>
      <c r="P29">
        <f t="shared" ref="P29:P31" si="7">K29*B29</f>
        <v>86.171232000000003</v>
      </c>
      <c r="Q29">
        <f t="shared" ref="Q29:Q31" si="8">F29-P29</f>
        <v>312.15476799999999</v>
      </c>
      <c r="R29">
        <f t="shared" ref="R29:R31" si="9">Q29/B29</f>
        <v>18.721048818519851</v>
      </c>
      <c r="S29">
        <f t="shared" ref="S29:S37" si="10">R29/$R$14</f>
        <v>4.8421715374569603</v>
      </c>
    </row>
    <row r="30" spans="1:19" x14ac:dyDescent="0.2">
      <c r="A30">
        <v>2</v>
      </c>
      <c r="B30">
        <v>16.437999999999999</v>
      </c>
      <c r="C30">
        <v>18.129000000000001</v>
      </c>
      <c r="D30">
        <v>0</v>
      </c>
      <c r="E30">
        <v>63</v>
      </c>
      <c r="F30">
        <v>298.00900000000001</v>
      </c>
      <c r="G30">
        <v>7596</v>
      </c>
      <c r="I30">
        <v>3</v>
      </c>
      <c r="J30">
        <v>66.302999999999997</v>
      </c>
      <c r="K30">
        <v>4.1050000000000004</v>
      </c>
      <c r="L30">
        <v>0</v>
      </c>
      <c r="M30">
        <v>17</v>
      </c>
      <c r="N30">
        <v>272.19400000000002</v>
      </c>
      <c r="O30">
        <v>6938</v>
      </c>
      <c r="P30">
        <f t="shared" si="7"/>
        <v>67.477990000000005</v>
      </c>
      <c r="Q30">
        <f t="shared" si="8"/>
        <v>230.53101000000001</v>
      </c>
      <c r="R30">
        <f t="shared" si="9"/>
        <v>14.024273634262077</v>
      </c>
      <c r="S30">
        <f t="shared" si="10"/>
        <v>3.6273575953796882</v>
      </c>
    </row>
    <row r="31" spans="1:19" x14ac:dyDescent="0.2">
      <c r="A31">
        <v>3</v>
      </c>
      <c r="B31">
        <v>23.5</v>
      </c>
      <c r="C31">
        <v>20.382000000000001</v>
      </c>
      <c r="D31">
        <v>1</v>
      </c>
      <c r="E31">
        <v>109</v>
      </c>
      <c r="F31">
        <v>478.988</v>
      </c>
      <c r="G31">
        <v>12209</v>
      </c>
      <c r="I31">
        <v>4</v>
      </c>
      <c r="J31">
        <v>72.423000000000002</v>
      </c>
      <c r="K31">
        <v>5.0720000000000001</v>
      </c>
      <c r="L31">
        <v>0</v>
      </c>
      <c r="M31">
        <v>17</v>
      </c>
      <c r="N31">
        <v>367.33300000000003</v>
      </c>
      <c r="O31">
        <v>9363</v>
      </c>
      <c r="P31">
        <f t="shared" si="7"/>
        <v>119.19200000000001</v>
      </c>
      <c r="Q31">
        <f t="shared" si="8"/>
        <v>359.79599999999999</v>
      </c>
      <c r="R31">
        <f t="shared" si="9"/>
        <v>15.310468085106383</v>
      </c>
      <c r="S31">
        <f t="shared" si="10"/>
        <v>3.9600298843036046</v>
      </c>
    </row>
    <row r="32" spans="1:19" x14ac:dyDescent="0.2">
      <c r="A32">
        <v>4</v>
      </c>
      <c r="B32">
        <v>10.475</v>
      </c>
      <c r="C32">
        <v>14.206</v>
      </c>
      <c r="D32">
        <v>1</v>
      </c>
      <c r="E32">
        <v>38</v>
      </c>
      <c r="F32">
        <v>148.80799999999999</v>
      </c>
      <c r="G32">
        <v>3793</v>
      </c>
      <c r="I32">
        <v>5</v>
      </c>
      <c r="J32">
        <v>61.203000000000003</v>
      </c>
      <c r="K32">
        <v>5.5259999999999998</v>
      </c>
      <c r="L32">
        <v>0</v>
      </c>
      <c r="M32">
        <v>19</v>
      </c>
      <c r="N32">
        <v>338.18299999999999</v>
      </c>
      <c r="O32">
        <v>8620</v>
      </c>
      <c r="P32">
        <f>K32*B32</f>
        <v>57.884849999999993</v>
      </c>
      <c r="Q32">
        <f>F32-P32</f>
        <v>90.923149999999993</v>
      </c>
      <c r="R32">
        <f>Q32/B32</f>
        <v>8.680014319809068</v>
      </c>
      <c r="S32">
        <f t="shared" si="10"/>
        <v>2.245072842421088</v>
      </c>
    </row>
    <row r="33" spans="1:19" x14ac:dyDescent="0.2">
      <c r="A33">
        <v>6</v>
      </c>
      <c r="B33">
        <v>21.382000000000001</v>
      </c>
      <c r="C33">
        <v>13.361000000000001</v>
      </c>
      <c r="D33">
        <v>1</v>
      </c>
      <c r="E33">
        <v>44</v>
      </c>
      <c r="F33">
        <v>285.69</v>
      </c>
      <c r="G33">
        <v>7282</v>
      </c>
      <c r="I33">
        <v>6</v>
      </c>
      <c r="J33">
        <v>66.694999999999993</v>
      </c>
      <c r="K33">
        <v>6.3209999999999997</v>
      </c>
      <c r="L33">
        <v>0</v>
      </c>
      <c r="M33">
        <v>26</v>
      </c>
      <c r="N33">
        <v>421.59100000000001</v>
      </c>
      <c r="O33">
        <v>10746</v>
      </c>
      <c r="P33">
        <f t="shared" ref="P33:P35" si="11">K33*B33</f>
        <v>135.15562199999999</v>
      </c>
      <c r="Q33">
        <f t="shared" ref="Q33:Q35" si="12">F33-P33</f>
        <v>150.534378</v>
      </c>
      <c r="R33">
        <f t="shared" ref="R33:R35" si="13">Q33/B33</f>
        <v>7.0402384248433263</v>
      </c>
      <c r="S33">
        <f t="shared" si="10"/>
        <v>1.820947236885762</v>
      </c>
    </row>
    <row r="34" spans="1:19" x14ac:dyDescent="0.2">
      <c r="A34">
        <v>7</v>
      </c>
      <c r="B34">
        <v>9.8079999999999998</v>
      </c>
      <c r="C34">
        <v>17.911999999999999</v>
      </c>
      <c r="D34">
        <v>1</v>
      </c>
      <c r="E34">
        <v>69</v>
      </c>
      <c r="F34">
        <v>175.68299999999999</v>
      </c>
      <c r="G34">
        <v>4478</v>
      </c>
      <c r="I34">
        <v>7</v>
      </c>
      <c r="J34">
        <v>78.228999999999999</v>
      </c>
      <c r="K34">
        <v>6.95</v>
      </c>
      <c r="L34">
        <v>0</v>
      </c>
      <c r="M34">
        <v>20</v>
      </c>
      <c r="N34">
        <v>543.72199999999998</v>
      </c>
      <c r="O34">
        <v>13859</v>
      </c>
      <c r="P34">
        <f t="shared" si="11"/>
        <v>68.165599999999998</v>
      </c>
      <c r="Q34">
        <f t="shared" si="12"/>
        <v>107.51739999999999</v>
      </c>
      <c r="R34">
        <f t="shared" si="13"/>
        <v>10.962214518760195</v>
      </c>
      <c r="S34">
        <f t="shared" si="10"/>
        <v>2.8353605422858368</v>
      </c>
    </row>
    <row r="35" spans="1:19" x14ac:dyDescent="0.2">
      <c r="A35">
        <v>8</v>
      </c>
      <c r="B35">
        <v>24.128</v>
      </c>
      <c r="C35">
        <v>20.888999999999999</v>
      </c>
      <c r="D35">
        <v>0</v>
      </c>
      <c r="E35">
        <v>68</v>
      </c>
      <c r="F35">
        <v>504.01900000000001</v>
      </c>
      <c r="G35">
        <v>12847</v>
      </c>
      <c r="I35">
        <v>8</v>
      </c>
      <c r="J35">
        <v>53.042000000000002</v>
      </c>
      <c r="K35">
        <v>7.2140000000000004</v>
      </c>
      <c r="L35">
        <v>0</v>
      </c>
      <c r="M35">
        <v>23</v>
      </c>
      <c r="N35">
        <v>382.63299999999998</v>
      </c>
      <c r="O35">
        <v>9753</v>
      </c>
      <c r="P35">
        <f t="shared" si="11"/>
        <v>174.059392</v>
      </c>
      <c r="Q35">
        <f t="shared" si="12"/>
        <v>329.959608</v>
      </c>
      <c r="R35">
        <f t="shared" si="13"/>
        <v>13.675381631299734</v>
      </c>
      <c r="S35">
        <f t="shared" si="10"/>
        <v>3.5371171957756142</v>
      </c>
    </row>
    <row r="36" spans="1:19" x14ac:dyDescent="0.2">
      <c r="Q36" t="s">
        <v>14</v>
      </c>
      <c r="R36">
        <f>AVERAGE(R28:R35)</f>
        <v>12.198184054742775</v>
      </c>
      <c r="S36">
        <f>R36/$R$14</f>
        <v>3.1550422314002993</v>
      </c>
    </row>
    <row r="37" spans="1:19" x14ac:dyDescent="0.2">
      <c r="Q37" t="s">
        <v>15</v>
      </c>
      <c r="R37">
        <f>STDEV(R28:R35)</f>
        <v>3.917344859134035</v>
      </c>
      <c r="S37">
        <f t="shared" si="10"/>
        <v>1.013215443385713</v>
      </c>
    </row>
    <row r="38" spans="1:19" x14ac:dyDescent="0.2">
      <c r="Q38" t="s">
        <v>16</v>
      </c>
      <c r="R38">
        <f>R37/SQRT(8)</f>
        <v>1.3849905570699683</v>
      </c>
      <c r="S38">
        <f>S37/SQRT(8)</f>
        <v>0.35822575541048601</v>
      </c>
    </row>
  </sheetData>
  <mergeCells count="6">
    <mergeCell ref="A2:L2"/>
    <mergeCell ref="A3:D3"/>
    <mergeCell ref="I3:O3"/>
    <mergeCell ref="A25:L25"/>
    <mergeCell ref="A26:D26"/>
    <mergeCell ref="I26:O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Fig1- fig supp 3B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2021-07-15T16:56:22Z</dcterms:created>
  <dcterms:modified xsi:type="dcterms:W3CDTF">2021-07-15T16:56:55Z</dcterms:modified>
</cp:coreProperties>
</file>