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stephenblazie/Desktop/eif-3 paper/eLIFE submitt/resubmission/Final/edited/Source Data files/"/>
    </mc:Choice>
  </mc:AlternateContent>
  <bookViews>
    <workbookView xWindow="440" yWindow="900" windowWidth="28160" windowHeight="15920" tabRatio="500"/>
  </bookViews>
  <sheets>
    <sheet name="Figure 2B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6" i="1" l="1"/>
  <c r="H116" i="1"/>
  <c r="S116" i="1"/>
  <c r="T116" i="1"/>
  <c r="U116" i="1"/>
  <c r="I117" i="1"/>
  <c r="H117" i="1"/>
  <c r="S117" i="1"/>
  <c r="T117" i="1"/>
  <c r="U117" i="1"/>
  <c r="I118" i="1"/>
  <c r="H118" i="1"/>
  <c r="S118" i="1"/>
  <c r="T118" i="1"/>
  <c r="U118" i="1"/>
  <c r="I119" i="1"/>
  <c r="H119" i="1"/>
  <c r="S119" i="1"/>
  <c r="T119" i="1"/>
  <c r="U119" i="1"/>
  <c r="I120" i="1"/>
  <c r="H120" i="1"/>
  <c r="S120" i="1"/>
  <c r="T120" i="1"/>
  <c r="U120" i="1"/>
  <c r="I121" i="1"/>
  <c r="H121" i="1"/>
  <c r="S121" i="1"/>
  <c r="T121" i="1"/>
  <c r="U121" i="1"/>
  <c r="I122" i="1"/>
  <c r="H122" i="1"/>
  <c r="S122" i="1"/>
  <c r="T122" i="1"/>
  <c r="U122" i="1"/>
  <c r="I123" i="1"/>
  <c r="H123" i="1"/>
  <c r="S123" i="1"/>
  <c r="T123" i="1"/>
  <c r="U123" i="1"/>
  <c r="U125" i="1"/>
  <c r="U126" i="1"/>
  <c r="U124" i="1"/>
  <c r="I5" i="1"/>
  <c r="H5" i="1"/>
  <c r="S5" i="1"/>
  <c r="T5" i="1"/>
  <c r="U5" i="1"/>
  <c r="I6" i="1"/>
  <c r="H6" i="1"/>
  <c r="S6" i="1"/>
  <c r="T6" i="1"/>
  <c r="U6" i="1"/>
  <c r="I7" i="1"/>
  <c r="H7" i="1"/>
  <c r="S7" i="1"/>
  <c r="T7" i="1"/>
  <c r="U7" i="1"/>
  <c r="I8" i="1"/>
  <c r="H8" i="1"/>
  <c r="S8" i="1"/>
  <c r="T8" i="1"/>
  <c r="U8" i="1"/>
  <c r="I9" i="1"/>
  <c r="H9" i="1"/>
  <c r="S9" i="1"/>
  <c r="T9" i="1"/>
  <c r="U9" i="1"/>
  <c r="I10" i="1"/>
  <c r="H10" i="1"/>
  <c r="S10" i="1"/>
  <c r="T10" i="1"/>
  <c r="U10" i="1"/>
  <c r="I11" i="1"/>
  <c r="H11" i="1"/>
  <c r="S11" i="1"/>
  <c r="T11" i="1"/>
  <c r="U11" i="1"/>
  <c r="I12" i="1"/>
  <c r="H12" i="1"/>
  <c r="S12" i="1"/>
  <c r="T12" i="1"/>
  <c r="U12" i="1"/>
  <c r="U13" i="1"/>
  <c r="V123" i="1"/>
  <c r="V122" i="1"/>
  <c r="V121" i="1"/>
  <c r="V120" i="1"/>
  <c r="V119" i="1"/>
  <c r="V118" i="1"/>
  <c r="V117" i="1"/>
  <c r="V116" i="1"/>
  <c r="I80" i="1"/>
  <c r="H80" i="1"/>
  <c r="S81" i="1"/>
  <c r="T81" i="1"/>
  <c r="U81" i="1"/>
  <c r="I81" i="1"/>
  <c r="H81" i="1"/>
  <c r="S82" i="1"/>
  <c r="T82" i="1"/>
  <c r="U82" i="1"/>
  <c r="I82" i="1"/>
  <c r="H82" i="1"/>
  <c r="S83" i="1"/>
  <c r="T83" i="1"/>
  <c r="U83" i="1"/>
  <c r="I83" i="1"/>
  <c r="H83" i="1"/>
  <c r="S84" i="1"/>
  <c r="T84" i="1"/>
  <c r="U84" i="1"/>
  <c r="I84" i="1"/>
  <c r="H84" i="1"/>
  <c r="S85" i="1"/>
  <c r="T85" i="1"/>
  <c r="U85" i="1"/>
  <c r="I85" i="1"/>
  <c r="H85" i="1"/>
  <c r="S86" i="1"/>
  <c r="T86" i="1"/>
  <c r="U86" i="1"/>
  <c r="I86" i="1"/>
  <c r="H86" i="1"/>
  <c r="S87" i="1"/>
  <c r="T87" i="1"/>
  <c r="U87" i="1"/>
  <c r="I87" i="1"/>
  <c r="H87" i="1"/>
  <c r="S88" i="1"/>
  <c r="T88" i="1"/>
  <c r="U88" i="1"/>
  <c r="U90" i="1"/>
  <c r="U91" i="1"/>
  <c r="U89" i="1"/>
  <c r="V88" i="1"/>
  <c r="V87" i="1"/>
  <c r="V86" i="1"/>
  <c r="V85" i="1"/>
  <c r="V84" i="1"/>
  <c r="V83" i="1"/>
  <c r="V82" i="1"/>
  <c r="V81" i="1"/>
  <c r="I40" i="1"/>
  <c r="H40" i="1"/>
  <c r="S40" i="1"/>
  <c r="T40" i="1"/>
  <c r="U40" i="1"/>
  <c r="I41" i="1"/>
  <c r="H41" i="1"/>
  <c r="S41" i="1"/>
  <c r="T41" i="1"/>
  <c r="U41" i="1"/>
  <c r="I42" i="1"/>
  <c r="H42" i="1"/>
  <c r="S42" i="1"/>
  <c r="T42" i="1"/>
  <c r="U42" i="1"/>
  <c r="I43" i="1"/>
  <c r="H43" i="1"/>
  <c r="S43" i="1"/>
  <c r="T43" i="1"/>
  <c r="U43" i="1"/>
  <c r="I44" i="1"/>
  <c r="H44" i="1"/>
  <c r="S44" i="1"/>
  <c r="T44" i="1"/>
  <c r="U44" i="1"/>
  <c r="I45" i="1"/>
  <c r="H45" i="1"/>
  <c r="S45" i="1"/>
  <c r="T45" i="1"/>
  <c r="U45" i="1"/>
  <c r="I46" i="1"/>
  <c r="H46" i="1"/>
  <c r="S46" i="1"/>
  <c r="T46" i="1"/>
  <c r="U46" i="1"/>
  <c r="I47" i="1"/>
  <c r="H47" i="1"/>
  <c r="S47" i="1"/>
  <c r="T47" i="1"/>
  <c r="U47" i="1"/>
  <c r="U49" i="1"/>
  <c r="U50" i="1"/>
  <c r="U48" i="1"/>
  <c r="V47" i="1"/>
  <c r="V46" i="1"/>
  <c r="V45" i="1"/>
  <c r="V44" i="1"/>
  <c r="V43" i="1"/>
  <c r="V42" i="1"/>
  <c r="V41" i="1"/>
  <c r="V40" i="1"/>
  <c r="U14" i="1"/>
  <c r="U15" i="1"/>
  <c r="V12" i="1"/>
  <c r="V11" i="1"/>
  <c r="V10" i="1"/>
  <c r="V9" i="1"/>
  <c r="V8" i="1"/>
  <c r="V7" i="1"/>
  <c r="V6" i="1"/>
  <c r="V5" i="1"/>
</calcChain>
</file>

<file path=xl/sharedStrings.xml><?xml version="1.0" encoding="utf-8"?>
<sst xmlns="http://schemas.openxmlformats.org/spreadsheetml/2006/main" count="104" uniqueCount="22">
  <si>
    <t>CZ24063</t>
  </si>
  <si>
    <t>VNC fluorescence</t>
  </si>
  <si>
    <t>background fluorescence</t>
  </si>
  <si>
    <t>Replicate</t>
  </si>
  <si>
    <t>Area</t>
  </si>
  <si>
    <t>mean</t>
  </si>
  <si>
    <t>min</t>
  </si>
  <si>
    <t>max</t>
  </si>
  <si>
    <t>IntDen</t>
  </si>
  <si>
    <t>RawIntDen</t>
  </si>
  <si>
    <t>Avg Area</t>
  </si>
  <si>
    <t>Avg IntDen</t>
  </si>
  <si>
    <t>total background (TB)</t>
  </si>
  <si>
    <t>IntDen-TB (Adj)</t>
  </si>
  <si>
    <t>AU</t>
  </si>
  <si>
    <t>norm. AU</t>
  </si>
  <si>
    <t>Average</t>
  </si>
  <si>
    <t>std dev</t>
  </si>
  <si>
    <t>std error</t>
  </si>
  <si>
    <t>CZ24729</t>
  </si>
  <si>
    <t>CZ24651</t>
  </si>
  <si>
    <t>CZ24652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</si>
</sst>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1" fillId="0" borderId="0" xfId="0" applyFon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39"/>
  <sheetViews>
    <sheetView tabSelected="1" workbookViewId="0">
      <selection activeCell="T56" sqref="T56"/>
    </sheetView>
  </sheetViews>
  <sheetFormatPr baseColWidth="10" defaultRowHeight="16" x14ac:dyDescent="0.2"/>
  <sheetData>
    <row r="2" spans="1:22" x14ac:dyDescent="0.2">
      <c r="A2" s="1" t="s">
        <v>0</v>
      </c>
      <c r="B2" s="1"/>
      <c r="C2" s="1"/>
      <c r="D2" s="1"/>
      <c r="E2" s="1"/>
      <c r="F2" s="1"/>
      <c r="G2" s="1"/>
    </row>
    <row r="3" spans="1:22" x14ac:dyDescent="0.2">
      <c r="A3" s="1" t="s">
        <v>1</v>
      </c>
      <c r="B3" s="1"/>
      <c r="C3" s="1"/>
      <c r="D3" s="1"/>
      <c r="E3" s="2"/>
      <c r="F3" s="2"/>
      <c r="G3" s="2"/>
      <c r="H3" s="2"/>
      <c r="I3" s="2"/>
      <c r="J3" s="2"/>
      <c r="L3" s="1" t="s">
        <v>2</v>
      </c>
      <c r="M3" s="1"/>
      <c r="N3" s="1"/>
      <c r="O3" s="1"/>
      <c r="P3" s="1"/>
      <c r="Q3" s="1"/>
      <c r="R3" s="1"/>
    </row>
    <row r="4" spans="1:22" x14ac:dyDescent="0.2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L4" t="s">
        <v>3</v>
      </c>
      <c r="M4" t="s">
        <v>4</v>
      </c>
      <c r="N4" t="s">
        <v>5</v>
      </c>
      <c r="O4" t="s">
        <v>6</v>
      </c>
      <c r="P4" t="s">
        <v>7</v>
      </c>
      <c r="Q4" t="s">
        <v>8</v>
      </c>
      <c r="R4" t="s">
        <v>9</v>
      </c>
      <c r="S4" t="s">
        <v>12</v>
      </c>
      <c r="T4" t="s">
        <v>13</v>
      </c>
      <c r="U4" t="s">
        <v>14</v>
      </c>
      <c r="V4" t="s">
        <v>15</v>
      </c>
    </row>
    <row r="5" spans="1:22" x14ac:dyDescent="0.2">
      <c r="A5">
        <v>1</v>
      </c>
      <c r="B5">
        <v>7.0270000000000001</v>
      </c>
      <c r="C5">
        <v>39.061</v>
      </c>
      <c r="D5">
        <v>10</v>
      </c>
      <c r="E5">
        <v>90</v>
      </c>
      <c r="F5">
        <v>274.47899999999998</v>
      </c>
      <c r="G5">
        <v>62966</v>
      </c>
      <c r="H5">
        <f>AVERAGE(B5:B7)</f>
        <v>7.0110000000000001</v>
      </c>
      <c r="I5">
        <f>AVERAGE(F5:F7)</f>
        <v>278.34233333333333</v>
      </c>
      <c r="L5" s="3">
        <v>1</v>
      </c>
      <c r="M5">
        <v>13.143000000000001</v>
      </c>
      <c r="N5">
        <v>0.81499999999999995</v>
      </c>
      <c r="O5">
        <v>0</v>
      </c>
      <c r="P5">
        <v>10</v>
      </c>
      <c r="Q5">
        <v>10.706</v>
      </c>
      <c r="R5">
        <v>2456</v>
      </c>
      <c r="S5" s="4">
        <f>N5*H5</f>
        <v>5.713965</v>
      </c>
      <c r="T5" s="4">
        <f>I5-S5</f>
        <v>272.62836833333336</v>
      </c>
      <c r="U5" s="4">
        <f>T5/H5</f>
        <v>38.885803499263062</v>
      </c>
      <c r="V5">
        <f>U5/$U$13</f>
        <v>0.94828529228619285</v>
      </c>
    </row>
    <row r="6" spans="1:22" x14ac:dyDescent="0.2">
      <c r="A6">
        <v>1</v>
      </c>
      <c r="B6">
        <v>5.9109999999999996</v>
      </c>
      <c r="C6">
        <v>36.838999999999999</v>
      </c>
      <c r="D6">
        <v>8</v>
      </c>
      <c r="E6">
        <v>91</v>
      </c>
      <c r="F6">
        <v>217.75700000000001</v>
      </c>
      <c r="G6">
        <v>49954</v>
      </c>
      <c r="H6">
        <f>AVERAGE(B8:B10)</f>
        <v>9.6643333333333334</v>
      </c>
      <c r="I6">
        <f>AVERAGE(F8:F10)</f>
        <v>395.16900000000004</v>
      </c>
      <c r="L6" s="3">
        <v>2</v>
      </c>
      <c r="M6">
        <v>19.337</v>
      </c>
      <c r="N6">
        <v>0.69099999999999995</v>
      </c>
      <c r="O6">
        <v>0</v>
      </c>
      <c r="P6">
        <v>7</v>
      </c>
      <c r="Q6">
        <v>13.356</v>
      </c>
      <c r="R6">
        <v>3064</v>
      </c>
      <c r="S6" s="4">
        <f t="shared" ref="S6:S10" si="0">N6*H6</f>
        <v>6.6780543333333329</v>
      </c>
      <c r="T6" s="4">
        <f t="shared" ref="T6:T10" si="1">I6-S6</f>
        <v>388.49094566666673</v>
      </c>
      <c r="U6" s="4">
        <f t="shared" ref="U6:U10" si="2">T6/H6</f>
        <v>40.19842158452041</v>
      </c>
      <c r="V6">
        <f t="shared" ref="V6:V12" si="3">U6/$U$13</f>
        <v>0.98029533998038532</v>
      </c>
    </row>
    <row r="7" spans="1:22" x14ac:dyDescent="0.2">
      <c r="A7">
        <v>1</v>
      </c>
      <c r="B7">
        <v>8.0950000000000006</v>
      </c>
      <c r="C7">
        <v>42.345999999999997</v>
      </c>
      <c r="D7">
        <v>13</v>
      </c>
      <c r="E7">
        <v>83</v>
      </c>
      <c r="F7">
        <v>342.791</v>
      </c>
      <c r="G7">
        <v>78637</v>
      </c>
      <c r="H7">
        <f>AVERAGE(B11:B13)</f>
        <v>11.01</v>
      </c>
      <c r="I7">
        <f>AVERAGE(F11:F13)</f>
        <v>457.97133333333335</v>
      </c>
      <c r="L7" s="3">
        <v>3</v>
      </c>
      <c r="M7">
        <v>10.478999999999999</v>
      </c>
      <c r="N7">
        <v>1.0389999999999999</v>
      </c>
      <c r="O7">
        <v>0</v>
      </c>
      <c r="P7">
        <v>8</v>
      </c>
      <c r="Q7">
        <v>10.888999999999999</v>
      </c>
      <c r="R7">
        <v>2498</v>
      </c>
      <c r="S7" s="4">
        <f t="shared" si="0"/>
        <v>11.43939</v>
      </c>
      <c r="T7" s="4">
        <f t="shared" si="1"/>
        <v>446.53194333333334</v>
      </c>
      <c r="U7" s="4">
        <f t="shared" si="2"/>
        <v>40.556943082046629</v>
      </c>
      <c r="V7">
        <f t="shared" si="3"/>
        <v>0.98903839354951051</v>
      </c>
    </row>
    <row r="8" spans="1:22" x14ac:dyDescent="0.2">
      <c r="A8">
        <v>2</v>
      </c>
      <c r="B8">
        <v>8.6140000000000008</v>
      </c>
      <c r="C8">
        <v>41.155000000000001</v>
      </c>
      <c r="D8">
        <v>6</v>
      </c>
      <c r="E8">
        <v>91</v>
      </c>
      <c r="F8">
        <v>354.5</v>
      </c>
      <c r="G8">
        <v>81323</v>
      </c>
      <c r="H8">
        <f>AVERAGE(B14:B16)</f>
        <v>10.935666666666668</v>
      </c>
      <c r="I8">
        <f>AVERAGE(F14:F16)</f>
        <v>427.62999999999994</v>
      </c>
      <c r="L8" s="5">
        <v>4</v>
      </c>
      <c r="M8">
        <v>23.870999999999999</v>
      </c>
      <c r="N8">
        <v>1.278</v>
      </c>
      <c r="O8">
        <v>0</v>
      </c>
      <c r="P8">
        <v>11</v>
      </c>
      <c r="Q8">
        <v>30.518000000000001</v>
      </c>
      <c r="R8">
        <v>7001</v>
      </c>
      <c r="S8" s="4">
        <f t="shared" si="0"/>
        <v>13.975782000000002</v>
      </c>
      <c r="T8" s="4">
        <f t="shared" si="1"/>
        <v>413.65421799999996</v>
      </c>
      <c r="U8" s="4">
        <f t="shared" si="2"/>
        <v>37.826154601152183</v>
      </c>
      <c r="V8">
        <f t="shared" si="3"/>
        <v>0.92244425585023848</v>
      </c>
    </row>
    <row r="9" spans="1:22" x14ac:dyDescent="0.2">
      <c r="A9">
        <v>2</v>
      </c>
      <c r="B9">
        <v>11.744</v>
      </c>
      <c r="C9">
        <v>41.094000000000001</v>
      </c>
      <c r="D9">
        <v>8</v>
      </c>
      <c r="E9">
        <v>95</v>
      </c>
      <c r="F9">
        <v>482.589</v>
      </c>
      <c r="G9">
        <v>110707</v>
      </c>
      <c r="H9">
        <f>AVERAGE(B17:B19)</f>
        <v>10.193333333333333</v>
      </c>
      <c r="I9">
        <f>AVERAGE(F17:F19)</f>
        <v>406.38200000000006</v>
      </c>
      <c r="L9" s="3">
        <v>5</v>
      </c>
      <c r="M9">
        <v>10.558</v>
      </c>
      <c r="N9">
        <v>2.2400000000000002</v>
      </c>
      <c r="O9">
        <v>0</v>
      </c>
      <c r="P9">
        <v>14</v>
      </c>
      <c r="Q9">
        <v>23.652999999999999</v>
      </c>
      <c r="R9">
        <v>5426</v>
      </c>
      <c r="S9" s="4">
        <f t="shared" si="0"/>
        <v>22.833066666666667</v>
      </c>
      <c r="T9" s="4">
        <f t="shared" si="1"/>
        <v>383.54893333333337</v>
      </c>
      <c r="U9" s="4">
        <f t="shared" si="2"/>
        <v>37.627429692609553</v>
      </c>
      <c r="V9">
        <f t="shared" si="3"/>
        <v>0.91759806801242083</v>
      </c>
    </row>
    <row r="10" spans="1:22" x14ac:dyDescent="0.2">
      <c r="A10">
        <v>2</v>
      </c>
      <c r="B10">
        <v>8.6349999999999998</v>
      </c>
      <c r="C10">
        <v>40.347000000000001</v>
      </c>
      <c r="D10">
        <v>7</v>
      </c>
      <c r="E10">
        <v>99</v>
      </c>
      <c r="F10">
        <v>348.41800000000001</v>
      </c>
      <c r="G10">
        <v>79928</v>
      </c>
      <c r="H10">
        <f>AVERAGE(B20:B22)</f>
        <v>9.9359999999999999</v>
      </c>
      <c r="I10">
        <f>AVERAGE(F20:F22)</f>
        <v>512.75433333333331</v>
      </c>
      <c r="L10" s="3">
        <v>6</v>
      </c>
      <c r="M10">
        <v>6.0289999999999999</v>
      </c>
      <c r="N10">
        <v>1.8460000000000001</v>
      </c>
      <c r="O10">
        <v>0</v>
      </c>
      <c r="P10">
        <v>13</v>
      </c>
      <c r="Q10">
        <v>11.129</v>
      </c>
      <c r="R10">
        <v>2553</v>
      </c>
      <c r="S10" s="4">
        <f t="shared" si="0"/>
        <v>18.341856</v>
      </c>
      <c r="T10" s="4">
        <f t="shared" si="1"/>
        <v>494.4124773333333</v>
      </c>
      <c r="U10" s="4">
        <f t="shared" si="2"/>
        <v>49.759709876543205</v>
      </c>
      <c r="V10">
        <f t="shared" si="3"/>
        <v>1.2134608720441684</v>
      </c>
    </row>
    <row r="11" spans="1:22" x14ac:dyDescent="0.2">
      <c r="A11">
        <v>3</v>
      </c>
      <c r="B11">
        <v>12.811999999999999</v>
      </c>
      <c r="C11">
        <v>41.723999999999997</v>
      </c>
      <c r="D11">
        <v>11</v>
      </c>
      <c r="E11">
        <v>85</v>
      </c>
      <c r="F11">
        <v>534.55399999999997</v>
      </c>
      <c r="G11">
        <v>122628</v>
      </c>
      <c r="H11">
        <f>AVERAGE(B23:B25)</f>
        <v>9.7033333333333331</v>
      </c>
      <c r="I11">
        <f>AVERAGE(F23:F25)</f>
        <v>448.18366666666662</v>
      </c>
      <c r="L11" s="3">
        <v>7</v>
      </c>
      <c r="M11">
        <v>9.1020000000000003</v>
      </c>
      <c r="N11">
        <v>3.371</v>
      </c>
      <c r="O11">
        <v>0</v>
      </c>
      <c r="P11">
        <v>15</v>
      </c>
      <c r="Q11">
        <v>30.68</v>
      </c>
      <c r="R11">
        <v>7038</v>
      </c>
      <c r="S11" s="4">
        <f>N11*H11</f>
        <v>32.709936666666664</v>
      </c>
      <c r="T11" s="4">
        <f>I11-S11</f>
        <v>415.47372999999993</v>
      </c>
      <c r="U11" s="4">
        <f>T11/H11</f>
        <v>42.817629336997591</v>
      </c>
      <c r="V11">
        <f t="shared" si="3"/>
        <v>1.044168423872381</v>
      </c>
    </row>
    <row r="12" spans="1:22" x14ac:dyDescent="0.2">
      <c r="A12">
        <v>3</v>
      </c>
      <c r="B12">
        <v>10.288</v>
      </c>
      <c r="C12">
        <v>40.856999999999999</v>
      </c>
      <c r="D12">
        <v>12</v>
      </c>
      <c r="E12">
        <v>83</v>
      </c>
      <c r="F12">
        <v>420.32299999999998</v>
      </c>
      <c r="G12">
        <v>96423</v>
      </c>
      <c r="H12">
        <f>AVERAGE(B26:B28)</f>
        <v>9.9403333333333332</v>
      </c>
      <c r="I12">
        <f>AVERAGE(F26:F28)</f>
        <v>431.19599999999997</v>
      </c>
      <c r="L12" s="6">
        <v>8</v>
      </c>
      <c r="M12" s="6">
        <v>6.26</v>
      </c>
      <c r="N12" s="6">
        <v>2.9990000000000001</v>
      </c>
      <c r="O12" s="6">
        <v>0</v>
      </c>
      <c r="P12" s="6">
        <v>14</v>
      </c>
      <c r="Q12" s="6">
        <v>18.774999999999999</v>
      </c>
      <c r="R12" s="6">
        <v>4307</v>
      </c>
      <c r="S12" s="7">
        <f t="shared" ref="S12" si="4">N12*H12</f>
        <v>29.811059666666669</v>
      </c>
      <c r="T12" s="7">
        <f t="shared" ref="T12" si="5">I12-S12</f>
        <v>401.3849403333333</v>
      </c>
      <c r="U12" s="7">
        <f t="shared" ref="U12" si="6">T12/H12</f>
        <v>40.379424600114014</v>
      </c>
      <c r="V12">
        <f t="shared" si="3"/>
        <v>0.98470935440470131</v>
      </c>
    </row>
    <row r="13" spans="1:22" x14ac:dyDescent="0.2">
      <c r="A13">
        <v>3</v>
      </c>
      <c r="B13">
        <v>9.93</v>
      </c>
      <c r="C13">
        <v>42.198</v>
      </c>
      <c r="D13">
        <v>14</v>
      </c>
      <c r="E13">
        <v>84</v>
      </c>
      <c r="F13">
        <v>419.03699999999998</v>
      </c>
      <c r="G13">
        <v>96128</v>
      </c>
      <c r="S13" s="4"/>
      <c r="T13" t="s">
        <v>16</v>
      </c>
      <c r="U13">
        <f>AVERAGE(U5:U12)</f>
        <v>41.006439534155838</v>
      </c>
    </row>
    <row r="14" spans="1:22" x14ac:dyDescent="0.2">
      <c r="A14">
        <v>4</v>
      </c>
      <c r="B14">
        <v>12.632999999999999</v>
      </c>
      <c r="C14">
        <v>42.231999999999999</v>
      </c>
      <c r="D14">
        <v>10</v>
      </c>
      <c r="E14">
        <v>98</v>
      </c>
      <c r="F14">
        <v>533.50400000000002</v>
      </c>
      <c r="G14">
        <v>122387</v>
      </c>
      <c r="S14" s="4"/>
      <c r="T14" t="s">
        <v>17</v>
      </c>
      <c r="U14">
        <f>STDEV(U5:U12)</f>
        <v>3.9129319467738175</v>
      </c>
    </row>
    <row r="15" spans="1:22" x14ac:dyDescent="0.2">
      <c r="A15">
        <v>4</v>
      </c>
      <c r="B15">
        <v>10.914999999999999</v>
      </c>
      <c r="C15">
        <v>36.911000000000001</v>
      </c>
      <c r="D15">
        <v>6</v>
      </c>
      <c r="E15">
        <v>90</v>
      </c>
      <c r="F15">
        <v>402.89</v>
      </c>
      <c r="G15">
        <v>92424</v>
      </c>
      <c r="S15" s="4"/>
      <c r="T15" t="s">
        <v>18</v>
      </c>
      <c r="U15">
        <f>U14/SQRT(10)</f>
        <v>1.2373777281042009</v>
      </c>
    </row>
    <row r="16" spans="1:22" x14ac:dyDescent="0.2">
      <c r="A16">
        <v>4</v>
      </c>
      <c r="B16">
        <v>9.2590000000000003</v>
      </c>
      <c r="C16">
        <v>37.423000000000002</v>
      </c>
      <c r="D16">
        <v>6</v>
      </c>
      <c r="E16">
        <v>82</v>
      </c>
      <c r="F16">
        <v>346.49599999999998</v>
      </c>
      <c r="G16">
        <v>79487</v>
      </c>
      <c r="S16" s="4"/>
    </row>
    <row r="17" spans="1:7" x14ac:dyDescent="0.2">
      <c r="A17">
        <v>5</v>
      </c>
      <c r="B17">
        <v>8.5960000000000001</v>
      </c>
      <c r="C17">
        <v>40.701000000000001</v>
      </c>
      <c r="D17">
        <v>6</v>
      </c>
      <c r="E17">
        <v>84</v>
      </c>
      <c r="F17">
        <v>349.87900000000002</v>
      </c>
      <c r="G17">
        <v>80263</v>
      </c>
    </row>
    <row r="18" spans="1:7" x14ac:dyDescent="0.2">
      <c r="A18">
        <v>5</v>
      </c>
      <c r="B18">
        <v>10.227</v>
      </c>
      <c r="C18">
        <v>39.948</v>
      </c>
      <c r="D18">
        <v>8</v>
      </c>
      <c r="E18">
        <v>87</v>
      </c>
      <c r="F18">
        <v>408.53100000000001</v>
      </c>
      <c r="G18">
        <v>93718</v>
      </c>
    </row>
    <row r="19" spans="1:7" x14ac:dyDescent="0.2">
      <c r="A19">
        <v>5</v>
      </c>
      <c r="B19">
        <v>11.757</v>
      </c>
      <c r="C19">
        <v>39.189</v>
      </c>
      <c r="D19">
        <v>8</v>
      </c>
      <c r="E19">
        <v>91</v>
      </c>
      <c r="F19">
        <v>460.73599999999999</v>
      </c>
      <c r="G19">
        <v>105694</v>
      </c>
    </row>
    <row r="20" spans="1:7" x14ac:dyDescent="0.2">
      <c r="A20">
        <v>6</v>
      </c>
      <c r="B20">
        <v>8.6180000000000003</v>
      </c>
      <c r="C20">
        <v>52.701999999999998</v>
      </c>
      <c r="D20">
        <v>13</v>
      </c>
      <c r="E20">
        <v>111</v>
      </c>
      <c r="F20">
        <v>454.185</v>
      </c>
      <c r="G20">
        <v>104191</v>
      </c>
    </row>
    <row r="21" spans="1:7" x14ac:dyDescent="0.2">
      <c r="A21">
        <v>6</v>
      </c>
      <c r="B21">
        <v>10.083</v>
      </c>
      <c r="C21">
        <v>51.765000000000001</v>
      </c>
      <c r="D21">
        <v>12</v>
      </c>
      <c r="E21">
        <v>104</v>
      </c>
      <c r="F21">
        <v>521.92999999999995</v>
      </c>
      <c r="G21">
        <v>119732</v>
      </c>
    </row>
    <row r="22" spans="1:7" x14ac:dyDescent="0.2">
      <c r="A22">
        <v>6</v>
      </c>
      <c r="B22">
        <v>11.106999999999999</v>
      </c>
      <c r="C22">
        <v>50.610999999999997</v>
      </c>
      <c r="D22">
        <v>11</v>
      </c>
      <c r="E22">
        <v>107</v>
      </c>
      <c r="F22">
        <v>562.14800000000002</v>
      </c>
      <c r="G22">
        <v>128958</v>
      </c>
    </row>
    <row r="23" spans="1:7" x14ac:dyDescent="0.2">
      <c r="A23">
        <v>7</v>
      </c>
      <c r="B23">
        <v>11.212</v>
      </c>
      <c r="C23">
        <v>39.99</v>
      </c>
      <c r="D23">
        <v>8</v>
      </c>
      <c r="E23">
        <v>91</v>
      </c>
      <c r="F23">
        <v>448.36099999999999</v>
      </c>
      <c r="G23">
        <v>102855</v>
      </c>
    </row>
    <row r="24" spans="1:7" x14ac:dyDescent="0.2">
      <c r="A24">
        <v>7</v>
      </c>
      <c r="B24">
        <v>9.1539999999999999</v>
      </c>
      <c r="C24">
        <v>48.14</v>
      </c>
      <c r="D24">
        <v>11</v>
      </c>
      <c r="E24">
        <v>101</v>
      </c>
      <c r="F24">
        <v>440.68</v>
      </c>
      <c r="G24">
        <v>101093</v>
      </c>
    </row>
    <row r="25" spans="1:7" x14ac:dyDescent="0.2">
      <c r="A25">
        <v>7</v>
      </c>
      <c r="B25">
        <v>8.7439999999999998</v>
      </c>
      <c r="C25">
        <v>52.091000000000001</v>
      </c>
      <c r="D25">
        <v>20</v>
      </c>
      <c r="E25">
        <v>104</v>
      </c>
      <c r="F25">
        <v>455.51</v>
      </c>
      <c r="G25">
        <v>104495</v>
      </c>
    </row>
    <row r="26" spans="1:7" x14ac:dyDescent="0.2">
      <c r="A26">
        <v>8</v>
      </c>
      <c r="B26">
        <v>12.223000000000001</v>
      </c>
      <c r="C26">
        <v>41.185000000000002</v>
      </c>
      <c r="D26">
        <v>10</v>
      </c>
      <c r="E26">
        <v>103</v>
      </c>
      <c r="F26">
        <v>503.40800000000002</v>
      </c>
      <c r="G26">
        <v>115483</v>
      </c>
    </row>
    <row r="27" spans="1:7" x14ac:dyDescent="0.2">
      <c r="A27">
        <v>8</v>
      </c>
      <c r="B27">
        <v>10.161</v>
      </c>
      <c r="C27">
        <v>40.664000000000001</v>
      </c>
      <c r="D27">
        <v>10</v>
      </c>
      <c r="E27">
        <v>88</v>
      </c>
      <c r="F27">
        <v>413.19600000000003</v>
      </c>
      <c r="G27">
        <v>94788</v>
      </c>
    </row>
    <row r="28" spans="1:7" x14ac:dyDescent="0.2">
      <c r="A28">
        <v>8</v>
      </c>
      <c r="B28">
        <v>7.4370000000000003</v>
      </c>
      <c r="C28">
        <v>50.692</v>
      </c>
      <c r="D28">
        <v>17</v>
      </c>
      <c r="E28">
        <v>107</v>
      </c>
      <c r="F28">
        <v>376.98399999999998</v>
      </c>
      <c r="G28">
        <v>86481</v>
      </c>
    </row>
    <row r="37" spans="1:22" x14ac:dyDescent="0.2">
      <c r="A37" s="1" t="s">
        <v>19</v>
      </c>
      <c r="B37" s="1"/>
      <c r="C37" s="1"/>
      <c r="D37" s="1"/>
      <c r="E37" s="1"/>
      <c r="F37" s="1"/>
      <c r="G37" s="1"/>
    </row>
    <row r="38" spans="1:22" x14ac:dyDescent="0.2">
      <c r="A38" s="1" t="s">
        <v>1</v>
      </c>
      <c r="B38" s="1"/>
      <c r="C38" s="1"/>
      <c r="D38" s="1"/>
      <c r="E38" s="2"/>
      <c r="F38" s="2"/>
      <c r="G38" s="2"/>
      <c r="H38" s="2"/>
      <c r="I38" s="2"/>
      <c r="J38" s="2"/>
      <c r="L38" s="1" t="s">
        <v>2</v>
      </c>
      <c r="M38" s="1"/>
      <c r="N38" s="1"/>
      <c r="O38" s="1"/>
      <c r="P38" s="1"/>
      <c r="Q38" s="1"/>
      <c r="R38" s="1"/>
    </row>
    <row r="39" spans="1:22" x14ac:dyDescent="0.2">
      <c r="A39" t="s">
        <v>3</v>
      </c>
      <c r="B39" t="s">
        <v>4</v>
      </c>
      <c r="C39" t="s">
        <v>5</v>
      </c>
      <c r="D39" t="s">
        <v>6</v>
      </c>
      <c r="E39" t="s">
        <v>7</v>
      </c>
      <c r="F39" t="s">
        <v>8</v>
      </c>
      <c r="G39" t="s">
        <v>9</v>
      </c>
      <c r="H39" t="s">
        <v>10</v>
      </c>
      <c r="I39" t="s">
        <v>11</v>
      </c>
      <c r="L39" t="s">
        <v>3</v>
      </c>
      <c r="M39" t="s">
        <v>4</v>
      </c>
      <c r="N39" t="s">
        <v>5</v>
      </c>
      <c r="O39" t="s">
        <v>6</v>
      </c>
      <c r="P39" t="s">
        <v>7</v>
      </c>
      <c r="Q39" t="s">
        <v>8</v>
      </c>
      <c r="R39" t="s">
        <v>9</v>
      </c>
      <c r="S39" t="s">
        <v>12</v>
      </c>
      <c r="T39" t="s">
        <v>13</v>
      </c>
      <c r="U39" t="s">
        <v>14</v>
      </c>
      <c r="V39" t="s">
        <v>15</v>
      </c>
    </row>
    <row r="40" spans="1:22" x14ac:dyDescent="0.2">
      <c r="A40">
        <v>1</v>
      </c>
      <c r="B40">
        <v>11.613</v>
      </c>
      <c r="C40">
        <v>40.884</v>
      </c>
      <c r="D40">
        <v>7</v>
      </c>
      <c r="E40">
        <v>91</v>
      </c>
      <c r="F40">
        <v>474.77699999999999</v>
      </c>
      <c r="G40">
        <v>108915</v>
      </c>
      <c r="H40">
        <f>AVERAGE(B40:B42)</f>
        <v>11.606999999999999</v>
      </c>
      <c r="I40">
        <f>AVERAGE(F40:F42)</f>
        <v>527.17266666666671</v>
      </c>
      <c r="L40" s="3">
        <v>1</v>
      </c>
      <c r="M40">
        <v>14.442</v>
      </c>
      <c r="N40">
        <v>0.66600000000000004</v>
      </c>
      <c r="O40">
        <v>0</v>
      </c>
      <c r="P40">
        <v>7</v>
      </c>
      <c r="Q40">
        <v>9.6210000000000004</v>
      </c>
      <c r="R40">
        <v>2207</v>
      </c>
      <c r="S40" s="4">
        <f t="shared" ref="S40:S44" si="7">N40*H40</f>
        <v>7.7302619999999997</v>
      </c>
      <c r="T40" s="4">
        <f t="shared" ref="T40:T47" si="8">I40-S40</f>
        <v>519.44240466666668</v>
      </c>
      <c r="U40" s="4">
        <f t="shared" ref="U40:U47" si="9">T40/H40</f>
        <v>44.75251181758135</v>
      </c>
      <c r="V40">
        <f>U40/$U$13</f>
        <v>1.0913532685593264</v>
      </c>
    </row>
    <row r="41" spans="1:22" x14ac:dyDescent="0.2">
      <c r="A41">
        <v>1</v>
      </c>
      <c r="B41">
        <v>10.196</v>
      </c>
      <c r="C41">
        <v>45.247999999999998</v>
      </c>
      <c r="D41">
        <v>10</v>
      </c>
      <c r="E41">
        <v>98</v>
      </c>
      <c r="F41">
        <v>461.35500000000002</v>
      </c>
      <c r="G41">
        <v>105836</v>
      </c>
      <c r="H41">
        <f>AVERAGE(B43:B45)</f>
        <v>12.969666666666667</v>
      </c>
      <c r="I41">
        <f>AVERAGE(F43:F45)</f>
        <v>644.96766666666656</v>
      </c>
      <c r="L41" s="3">
        <v>3</v>
      </c>
      <c r="M41">
        <v>7.0529999999999999</v>
      </c>
      <c r="N41">
        <v>2.331</v>
      </c>
      <c r="O41">
        <v>0</v>
      </c>
      <c r="P41">
        <v>14</v>
      </c>
      <c r="Q41">
        <v>16.443000000000001</v>
      </c>
      <c r="R41">
        <v>3772</v>
      </c>
      <c r="S41" s="4">
        <f t="shared" si="7"/>
        <v>30.232292999999999</v>
      </c>
      <c r="T41" s="4">
        <f t="shared" si="8"/>
        <v>614.73537366666653</v>
      </c>
      <c r="U41" s="4">
        <f t="shared" si="9"/>
        <v>47.397931609653284</v>
      </c>
      <c r="V41">
        <f t="shared" ref="V41:V47" si="10">U41/$U$13</f>
        <v>1.1558655700935392</v>
      </c>
    </row>
    <row r="42" spans="1:22" x14ac:dyDescent="0.2">
      <c r="A42">
        <v>1</v>
      </c>
      <c r="B42">
        <v>13.012</v>
      </c>
      <c r="C42">
        <v>49.598999999999997</v>
      </c>
      <c r="D42">
        <v>12</v>
      </c>
      <c r="E42">
        <v>120</v>
      </c>
      <c r="F42">
        <v>645.38599999999997</v>
      </c>
      <c r="G42">
        <v>148053</v>
      </c>
      <c r="H42">
        <f>AVERAGE(B46:B48)</f>
        <v>8.1503333333333341</v>
      </c>
      <c r="I42">
        <f>AVERAGE(F46:F48)</f>
        <v>370.45833333333331</v>
      </c>
      <c r="L42" s="3">
        <v>3</v>
      </c>
      <c r="M42">
        <v>8.7360000000000007</v>
      </c>
      <c r="N42">
        <v>1.7829999999999999</v>
      </c>
      <c r="O42">
        <v>0</v>
      </c>
      <c r="P42">
        <v>10</v>
      </c>
      <c r="Q42">
        <v>15.574999999999999</v>
      </c>
      <c r="R42">
        <v>3573</v>
      </c>
      <c r="S42" s="4">
        <f t="shared" si="7"/>
        <v>14.532044333333333</v>
      </c>
      <c r="T42" s="4">
        <f t="shared" si="8"/>
        <v>355.926289</v>
      </c>
      <c r="U42" s="4">
        <f t="shared" si="9"/>
        <v>43.670151200359896</v>
      </c>
      <c r="V42">
        <f t="shared" si="10"/>
        <v>1.0649583747446629</v>
      </c>
    </row>
    <row r="43" spans="1:22" x14ac:dyDescent="0.2">
      <c r="A43">
        <v>2</v>
      </c>
      <c r="B43">
        <v>10.771000000000001</v>
      </c>
      <c r="C43">
        <v>49.686</v>
      </c>
      <c r="D43">
        <v>14</v>
      </c>
      <c r="E43">
        <v>103</v>
      </c>
      <c r="F43">
        <v>535.19100000000003</v>
      </c>
      <c r="G43">
        <v>122774</v>
      </c>
      <c r="H43">
        <f>AVERAGE(B49:B51)</f>
        <v>10.050666666666666</v>
      </c>
      <c r="I43">
        <f>AVERAGE(F49:F51)</f>
        <v>468.87633333333338</v>
      </c>
      <c r="L43" s="3">
        <v>4</v>
      </c>
      <c r="M43">
        <v>9.8520000000000003</v>
      </c>
      <c r="N43">
        <v>1.397</v>
      </c>
      <c r="O43">
        <v>0</v>
      </c>
      <c r="P43">
        <v>10</v>
      </c>
      <c r="Q43">
        <v>13.762</v>
      </c>
      <c r="R43">
        <v>3157</v>
      </c>
      <c r="S43" s="4">
        <f t="shared" si="7"/>
        <v>14.040781333333333</v>
      </c>
      <c r="T43" s="4">
        <f t="shared" si="8"/>
        <v>454.83555200000006</v>
      </c>
      <c r="U43" s="4">
        <f t="shared" si="9"/>
        <v>45.254266914300885</v>
      </c>
      <c r="V43">
        <f t="shared" si="10"/>
        <v>1.1035892759381576</v>
      </c>
    </row>
    <row r="44" spans="1:22" x14ac:dyDescent="0.2">
      <c r="A44">
        <v>2</v>
      </c>
      <c r="B44">
        <v>13.657</v>
      </c>
      <c r="C44">
        <v>46.231000000000002</v>
      </c>
      <c r="D44">
        <v>9</v>
      </c>
      <c r="E44">
        <v>100</v>
      </c>
      <c r="F44">
        <v>631.38900000000001</v>
      </c>
      <c r="G44">
        <v>144842</v>
      </c>
      <c r="H44">
        <f>AVERAGE(B52:B54)</f>
        <v>11.836666666666668</v>
      </c>
      <c r="I44">
        <f>AVERAGE(F52:F54)</f>
        <v>519.10533333333331</v>
      </c>
      <c r="L44" s="3">
        <v>5</v>
      </c>
      <c r="M44">
        <v>8.3520000000000003</v>
      </c>
      <c r="N44">
        <v>1.2869999999999999</v>
      </c>
      <c r="O44">
        <v>0</v>
      </c>
      <c r="P44">
        <v>10</v>
      </c>
      <c r="Q44">
        <v>10.744999999999999</v>
      </c>
      <c r="R44">
        <v>2465</v>
      </c>
      <c r="S44" s="4">
        <f t="shared" si="7"/>
        <v>15.233790000000001</v>
      </c>
      <c r="T44" s="4">
        <f t="shared" si="8"/>
        <v>503.87154333333331</v>
      </c>
      <c r="U44" s="4">
        <f t="shared" si="9"/>
        <v>42.568702618980559</v>
      </c>
      <c r="V44">
        <f t="shared" si="10"/>
        <v>1.0380979939388166</v>
      </c>
    </row>
    <row r="45" spans="1:22" x14ac:dyDescent="0.2">
      <c r="A45">
        <v>2</v>
      </c>
      <c r="B45">
        <v>14.481</v>
      </c>
      <c r="C45">
        <v>53.057000000000002</v>
      </c>
      <c r="D45">
        <v>9</v>
      </c>
      <c r="E45">
        <v>108</v>
      </c>
      <c r="F45">
        <v>768.32299999999998</v>
      </c>
      <c r="G45">
        <v>176255</v>
      </c>
      <c r="H45">
        <f>AVERAGE(B55:B57)</f>
        <v>6.9906666666666668</v>
      </c>
      <c r="I45">
        <f>AVERAGE(F55:F57)</f>
        <v>367.28800000000001</v>
      </c>
      <c r="L45" s="3">
        <v>6</v>
      </c>
      <c r="M45">
        <v>7.7069999999999999</v>
      </c>
      <c r="N45">
        <v>6.8</v>
      </c>
      <c r="O45">
        <v>0</v>
      </c>
      <c r="P45">
        <v>20</v>
      </c>
      <c r="Q45">
        <v>52.41</v>
      </c>
      <c r="R45">
        <v>12023</v>
      </c>
      <c r="S45" s="4">
        <f>N45*H45</f>
        <v>47.536533333333331</v>
      </c>
      <c r="T45" s="4">
        <f t="shared" si="8"/>
        <v>319.75146666666666</v>
      </c>
      <c r="U45" s="4">
        <f t="shared" si="9"/>
        <v>45.739767308792672</v>
      </c>
      <c r="V45">
        <f t="shared" si="10"/>
        <v>1.1154288894234348</v>
      </c>
    </row>
    <row r="46" spans="1:22" x14ac:dyDescent="0.2">
      <c r="A46">
        <v>3</v>
      </c>
      <c r="B46">
        <v>9.4860000000000007</v>
      </c>
      <c r="C46">
        <v>42.29</v>
      </c>
      <c r="D46">
        <v>9</v>
      </c>
      <c r="E46">
        <v>88</v>
      </c>
      <c r="F46">
        <v>401.142</v>
      </c>
      <c r="G46">
        <v>92023</v>
      </c>
      <c r="H46">
        <f>AVERAGE(B58:B60)</f>
        <v>11.218999999999999</v>
      </c>
      <c r="I46">
        <f>AVERAGE(F58:F60)</f>
        <v>491.70400000000001</v>
      </c>
      <c r="L46" s="3">
        <v>7</v>
      </c>
      <c r="M46">
        <v>16.521000000000001</v>
      </c>
      <c r="N46">
        <v>1.125</v>
      </c>
      <c r="O46">
        <v>0</v>
      </c>
      <c r="P46">
        <v>8</v>
      </c>
      <c r="Q46">
        <v>18.591999999999999</v>
      </c>
      <c r="R46">
        <v>4265</v>
      </c>
      <c r="S46" s="4">
        <f t="shared" ref="S46" si="11">N46*H46</f>
        <v>12.621374999999999</v>
      </c>
      <c r="T46" s="4">
        <f t="shared" si="8"/>
        <v>479.08262500000001</v>
      </c>
      <c r="U46" s="4">
        <f t="shared" si="9"/>
        <v>42.702792138336754</v>
      </c>
      <c r="V46">
        <f t="shared" si="10"/>
        <v>1.0413679564344511</v>
      </c>
    </row>
    <row r="47" spans="1:22" x14ac:dyDescent="0.2">
      <c r="A47">
        <v>3</v>
      </c>
      <c r="B47">
        <v>8.3699999999999992</v>
      </c>
      <c r="C47">
        <v>43.228000000000002</v>
      </c>
      <c r="D47">
        <v>11</v>
      </c>
      <c r="E47">
        <v>90</v>
      </c>
      <c r="F47">
        <v>361.79700000000003</v>
      </c>
      <c r="G47">
        <v>82997</v>
      </c>
      <c r="H47">
        <f>AVERAGE(B61:B63)</f>
        <v>11.504</v>
      </c>
      <c r="I47">
        <f>AVERAGE(F61:F63)</f>
        <v>557.87133333333338</v>
      </c>
      <c r="L47" s="6">
        <v>8</v>
      </c>
      <c r="M47" s="6">
        <v>17.658999999999999</v>
      </c>
      <c r="N47" s="6">
        <v>0.82899999999999996</v>
      </c>
      <c r="O47" s="6">
        <v>0</v>
      </c>
      <c r="P47" s="6">
        <v>9</v>
      </c>
      <c r="Q47" s="6">
        <v>14.647</v>
      </c>
      <c r="R47" s="6">
        <v>3360</v>
      </c>
      <c r="S47" s="7">
        <f>N47*H47</f>
        <v>9.536816</v>
      </c>
      <c r="T47" s="7">
        <f t="shared" si="8"/>
        <v>548.33451733333334</v>
      </c>
      <c r="U47" s="7">
        <f t="shared" si="9"/>
        <v>47.664683356513677</v>
      </c>
      <c r="V47">
        <f t="shared" si="10"/>
        <v>1.1623706885551948</v>
      </c>
    </row>
    <row r="48" spans="1:22" x14ac:dyDescent="0.2">
      <c r="A48">
        <v>3</v>
      </c>
      <c r="B48">
        <v>6.5949999999999998</v>
      </c>
      <c r="C48">
        <v>52.83</v>
      </c>
      <c r="D48">
        <v>16</v>
      </c>
      <c r="E48">
        <v>107</v>
      </c>
      <c r="F48">
        <v>348.43599999999998</v>
      </c>
      <c r="G48">
        <v>79932</v>
      </c>
      <c r="L48" s="3"/>
      <c r="M48" s="3"/>
      <c r="N48" s="3"/>
      <c r="O48" s="3"/>
      <c r="P48" s="3"/>
      <c r="Q48" s="3"/>
      <c r="R48" s="3"/>
      <c r="S48" s="8"/>
      <c r="T48" t="s">
        <v>16</v>
      </c>
      <c r="U48">
        <f>AVERAGE(U40:U47)</f>
        <v>44.968850870564879</v>
      </c>
    </row>
    <row r="49" spans="1:22" x14ac:dyDescent="0.2">
      <c r="A49">
        <v>4</v>
      </c>
      <c r="B49">
        <v>10.183</v>
      </c>
      <c r="C49">
        <v>45.152999999999999</v>
      </c>
      <c r="D49">
        <v>11</v>
      </c>
      <c r="E49">
        <v>97</v>
      </c>
      <c r="F49">
        <v>459.79500000000002</v>
      </c>
      <c r="G49">
        <v>105478</v>
      </c>
      <c r="T49" t="s">
        <v>17</v>
      </c>
      <c r="U49">
        <f>STDEV(U40:U47)</f>
        <v>1.9446952654698457</v>
      </c>
    </row>
    <row r="50" spans="1:22" x14ac:dyDescent="0.2">
      <c r="A50">
        <v>4</v>
      </c>
      <c r="B50">
        <v>10.048</v>
      </c>
      <c r="C50">
        <v>48.021999999999998</v>
      </c>
      <c r="D50">
        <v>16</v>
      </c>
      <c r="E50">
        <v>94</v>
      </c>
      <c r="F50">
        <v>482.51900000000001</v>
      </c>
      <c r="G50">
        <v>110691</v>
      </c>
      <c r="T50" t="s">
        <v>18</v>
      </c>
      <c r="U50">
        <f>U49/SQRT(10)</f>
        <v>0.61496663938305085</v>
      </c>
    </row>
    <row r="51" spans="1:22" x14ac:dyDescent="0.2">
      <c r="A51">
        <v>4</v>
      </c>
      <c r="B51">
        <v>9.9209999999999994</v>
      </c>
      <c r="C51">
        <v>46.798999999999999</v>
      </c>
      <c r="D51">
        <v>14</v>
      </c>
      <c r="E51">
        <v>96</v>
      </c>
      <c r="F51">
        <v>464.315</v>
      </c>
      <c r="G51">
        <v>106515</v>
      </c>
    </row>
    <row r="52" spans="1:22" x14ac:dyDescent="0.2">
      <c r="A52">
        <v>5</v>
      </c>
      <c r="B52">
        <v>10.676</v>
      </c>
      <c r="C52">
        <v>44.826000000000001</v>
      </c>
      <c r="D52">
        <v>13</v>
      </c>
      <c r="E52">
        <v>92</v>
      </c>
      <c r="F52">
        <v>478.53899999999999</v>
      </c>
      <c r="G52">
        <v>109778</v>
      </c>
      <c r="S52" s="4"/>
      <c r="T52" s="4"/>
      <c r="U52" s="4"/>
    </row>
    <row r="53" spans="1:22" x14ac:dyDescent="0.2">
      <c r="A53">
        <v>5</v>
      </c>
      <c r="B53">
        <v>12.515000000000001</v>
      </c>
      <c r="C53">
        <v>41.619</v>
      </c>
      <c r="D53">
        <v>10</v>
      </c>
      <c r="E53">
        <v>83</v>
      </c>
      <c r="F53">
        <v>520.87099999999998</v>
      </c>
      <c r="G53">
        <v>119489</v>
      </c>
      <c r="S53" s="4"/>
      <c r="T53" s="4"/>
      <c r="U53" s="4"/>
      <c r="V53" s="4"/>
    </row>
    <row r="54" spans="1:22" x14ac:dyDescent="0.2">
      <c r="A54">
        <v>5</v>
      </c>
      <c r="B54">
        <v>12.319000000000001</v>
      </c>
      <c r="C54">
        <v>45.287999999999997</v>
      </c>
      <c r="D54">
        <v>14</v>
      </c>
      <c r="E54">
        <v>95</v>
      </c>
      <c r="F54">
        <v>557.90599999999995</v>
      </c>
      <c r="G54">
        <v>127985</v>
      </c>
      <c r="S54" s="4"/>
      <c r="T54" s="4"/>
      <c r="U54" s="4"/>
      <c r="V54" s="4"/>
    </row>
    <row r="55" spans="1:22" x14ac:dyDescent="0.2">
      <c r="A55">
        <v>6</v>
      </c>
      <c r="B55">
        <v>8.0510000000000002</v>
      </c>
      <c r="C55">
        <v>53.075000000000003</v>
      </c>
      <c r="D55">
        <v>14</v>
      </c>
      <c r="E55">
        <v>111</v>
      </c>
      <c r="F55">
        <v>427.32400000000001</v>
      </c>
      <c r="G55">
        <v>98029</v>
      </c>
      <c r="S55" s="4"/>
      <c r="T55" s="4"/>
      <c r="U55" s="4"/>
      <c r="V55" s="4"/>
    </row>
    <row r="56" spans="1:22" x14ac:dyDescent="0.2">
      <c r="A56">
        <v>6</v>
      </c>
      <c r="B56">
        <v>6.6130000000000004</v>
      </c>
      <c r="C56">
        <v>55.372</v>
      </c>
      <c r="D56">
        <v>19</v>
      </c>
      <c r="E56">
        <v>117</v>
      </c>
      <c r="F56">
        <v>366.16899999999998</v>
      </c>
      <c r="G56">
        <v>84000</v>
      </c>
      <c r="S56" s="4"/>
      <c r="T56" s="4"/>
      <c r="U56" s="4"/>
      <c r="V56" s="4"/>
    </row>
    <row r="57" spans="1:22" x14ac:dyDescent="0.2">
      <c r="A57">
        <v>6</v>
      </c>
      <c r="B57">
        <v>6.3079999999999998</v>
      </c>
      <c r="C57">
        <v>48.887999999999998</v>
      </c>
      <c r="D57">
        <v>15</v>
      </c>
      <c r="E57">
        <v>114</v>
      </c>
      <c r="F57">
        <v>308.37099999999998</v>
      </c>
      <c r="G57">
        <v>70741</v>
      </c>
      <c r="S57" s="4"/>
      <c r="T57" s="4"/>
      <c r="U57" s="4"/>
      <c r="V57" s="4"/>
    </row>
    <row r="58" spans="1:22" x14ac:dyDescent="0.2">
      <c r="A58">
        <v>7</v>
      </c>
      <c r="B58">
        <v>10.257</v>
      </c>
      <c r="C58">
        <v>45.506999999999998</v>
      </c>
      <c r="D58">
        <v>10</v>
      </c>
      <c r="E58">
        <v>105</v>
      </c>
      <c r="F58">
        <v>466.77</v>
      </c>
      <c r="G58">
        <v>107078</v>
      </c>
      <c r="S58" s="4"/>
      <c r="T58" s="4"/>
      <c r="U58" s="4"/>
      <c r="V58" s="4"/>
    </row>
    <row r="59" spans="1:22" x14ac:dyDescent="0.2">
      <c r="A59">
        <v>7</v>
      </c>
      <c r="B59">
        <v>11.177</v>
      </c>
      <c r="C59">
        <v>44.375999999999998</v>
      </c>
      <c r="D59">
        <v>11</v>
      </c>
      <c r="E59">
        <v>95</v>
      </c>
      <c r="F59">
        <v>495.98</v>
      </c>
      <c r="G59">
        <v>113779</v>
      </c>
      <c r="S59" s="4"/>
      <c r="T59" s="4"/>
      <c r="U59" s="4"/>
      <c r="V59" s="4"/>
    </row>
    <row r="60" spans="1:22" x14ac:dyDescent="0.2">
      <c r="A60">
        <v>7</v>
      </c>
      <c r="B60">
        <v>12.223000000000001</v>
      </c>
      <c r="C60">
        <v>41.917999999999999</v>
      </c>
      <c r="D60">
        <v>6</v>
      </c>
      <c r="E60">
        <v>112</v>
      </c>
      <c r="F60">
        <v>512.36199999999997</v>
      </c>
      <c r="G60">
        <v>117537</v>
      </c>
      <c r="S60" s="4"/>
      <c r="T60" s="4"/>
      <c r="U60" s="4"/>
    </row>
    <row r="61" spans="1:22" x14ac:dyDescent="0.2">
      <c r="A61">
        <v>8</v>
      </c>
      <c r="B61">
        <v>8.6880000000000006</v>
      </c>
      <c r="C61">
        <v>47.506</v>
      </c>
      <c r="D61">
        <v>14</v>
      </c>
      <c r="E61">
        <v>106</v>
      </c>
      <c r="F61">
        <v>412.72</v>
      </c>
      <c r="G61">
        <v>94679</v>
      </c>
    </row>
    <row r="62" spans="1:22" x14ac:dyDescent="0.2">
      <c r="A62">
        <v>8</v>
      </c>
      <c r="B62">
        <v>11.757</v>
      </c>
      <c r="C62">
        <v>45.372</v>
      </c>
      <c r="D62">
        <v>10</v>
      </c>
      <c r="E62">
        <v>109</v>
      </c>
      <c r="F62">
        <v>533.41700000000003</v>
      </c>
      <c r="G62">
        <v>122367</v>
      </c>
    </row>
    <row r="63" spans="1:22" x14ac:dyDescent="0.2">
      <c r="A63">
        <v>8</v>
      </c>
      <c r="B63">
        <v>14.067</v>
      </c>
      <c r="C63">
        <v>51.715000000000003</v>
      </c>
      <c r="D63">
        <v>11</v>
      </c>
      <c r="E63">
        <v>125</v>
      </c>
      <c r="F63">
        <v>727.47699999999998</v>
      </c>
      <c r="G63">
        <v>166885</v>
      </c>
    </row>
    <row r="77" spans="1:22" x14ac:dyDescent="0.2">
      <c r="A77" s="1" t="s">
        <v>20</v>
      </c>
      <c r="B77" s="1"/>
      <c r="C77" s="1"/>
      <c r="D77" s="1"/>
      <c r="E77" s="1"/>
      <c r="F77" s="1"/>
      <c r="G77" s="1"/>
    </row>
    <row r="78" spans="1:22" x14ac:dyDescent="0.2">
      <c r="A78" s="1" t="s">
        <v>1</v>
      </c>
      <c r="B78" s="1"/>
      <c r="C78" s="1"/>
      <c r="D78" s="1"/>
      <c r="E78" s="2"/>
      <c r="F78" s="2"/>
      <c r="G78" s="2"/>
      <c r="H78" s="2"/>
      <c r="I78" s="2"/>
      <c r="J78" s="2"/>
    </row>
    <row r="79" spans="1:22" x14ac:dyDescent="0.2">
      <c r="A79" t="s">
        <v>3</v>
      </c>
      <c r="B79" t="s">
        <v>4</v>
      </c>
      <c r="C79" t="s">
        <v>5</v>
      </c>
      <c r="D79" t="s">
        <v>6</v>
      </c>
      <c r="E79" t="s">
        <v>7</v>
      </c>
      <c r="F79" t="s">
        <v>8</v>
      </c>
      <c r="G79" t="s">
        <v>9</v>
      </c>
      <c r="H79" t="s">
        <v>10</v>
      </c>
      <c r="I79" t="s">
        <v>11</v>
      </c>
      <c r="L79" s="1" t="s">
        <v>2</v>
      </c>
      <c r="M79" s="1"/>
      <c r="N79" s="1"/>
      <c r="O79" s="1"/>
      <c r="P79" s="1"/>
      <c r="Q79" s="1"/>
      <c r="R79" s="1"/>
    </row>
    <row r="80" spans="1:22" x14ac:dyDescent="0.2">
      <c r="A80">
        <v>1</v>
      </c>
      <c r="B80">
        <v>7.5369999999999999</v>
      </c>
      <c r="C80">
        <v>44.408999999999999</v>
      </c>
      <c r="D80">
        <v>8</v>
      </c>
      <c r="E80">
        <v>119</v>
      </c>
      <c r="F80">
        <v>334.709</v>
      </c>
      <c r="G80">
        <v>76783</v>
      </c>
      <c r="H80">
        <f>AVERAGE(B80:B82)</f>
        <v>8.2273333333333341</v>
      </c>
      <c r="I80">
        <f>AVERAGE(F80:F82)</f>
        <v>358.56799999999998</v>
      </c>
      <c r="L80" t="s">
        <v>3</v>
      </c>
      <c r="M80" t="s">
        <v>4</v>
      </c>
      <c r="N80" t="s">
        <v>5</v>
      </c>
      <c r="O80" t="s">
        <v>6</v>
      </c>
      <c r="P80" t="s">
        <v>7</v>
      </c>
      <c r="Q80" t="s">
        <v>8</v>
      </c>
      <c r="R80" t="s">
        <v>9</v>
      </c>
      <c r="S80" t="s">
        <v>12</v>
      </c>
      <c r="T80" t="s">
        <v>13</v>
      </c>
      <c r="U80" t="s">
        <v>14</v>
      </c>
      <c r="V80" t="s">
        <v>15</v>
      </c>
    </row>
    <row r="81" spans="1:22" x14ac:dyDescent="0.2">
      <c r="A81">
        <v>1</v>
      </c>
      <c r="B81">
        <v>8.5920000000000005</v>
      </c>
      <c r="C81">
        <v>45.292000000000002</v>
      </c>
      <c r="D81">
        <v>10</v>
      </c>
      <c r="E81">
        <v>96</v>
      </c>
      <c r="F81">
        <v>389.14600000000002</v>
      </c>
      <c r="G81">
        <v>89271</v>
      </c>
      <c r="H81">
        <f>AVERAGE(B83:B85)</f>
        <v>9.9053333333333331</v>
      </c>
      <c r="I81">
        <f>AVERAGE(F83:F85)</f>
        <v>498.19333333333333</v>
      </c>
      <c r="L81">
        <v>1</v>
      </c>
      <c r="M81">
        <v>9.0500000000000007</v>
      </c>
      <c r="N81">
        <v>2.7090000000000001</v>
      </c>
      <c r="O81">
        <v>0</v>
      </c>
      <c r="P81">
        <v>16</v>
      </c>
      <c r="Q81">
        <v>24.515999999999998</v>
      </c>
      <c r="R81">
        <v>5624</v>
      </c>
      <c r="S81" s="4">
        <f t="shared" ref="S81:S88" si="12">N81*H80</f>
        <v>22.287846000000002</v>
      </c>
      <c r="T81" s="4">
        <f t="shared" ref="T81:T88" si="13">I80-S81</f>
        <v>336.28015399999998</v>
      </c>
      <c r="U81" s="4">
        <f t="shared" ref="U81:U88" si="14">T81/H80</f>
        <v>40.873529778786157</v>
      </c>
      <c r="V81">
        <f>U81/$U$13</f>
        <v>0.99675880771704217</v>
      </c>
    </row>
    <row r="82" spans="1:22" x14ac:dyDescent="0.2">
      <c r="A82">
        <v>1</v>
      </c>
      <c r="B82">
        <v>8.5530000000000008</v>
      </c>
      <c r="C82">
        <v>41.139000000000003</v>
      </c>
      <c r="D82">
        <v>8</v>
      </c>
      <c r="E82">
        <v>91</v>
      </c>
      <c r="F82">
        <v>351.84899999999999</v>
      </c>
      <c r="G82">
        <v>80715</v>
      </c>
      <c r="H82">
        <f>AVERAGE(B86:B88)</f>
        <v>9.41</v>
      </c>
      <c r="I82">
        <f>AVERAGE(F86:F88)</f>
        <v>456.83066666666667</v>
      </c>
      <c r="L82">
        <v>2</v>
      </c>
      <c r="M82">
        <v>6.4859999999999998</v>
      </c>
      <c r="N82">
        <v>3.9489999999999998</v>
      </c>
      <c r="O82">
        <v>0</v>
      </c>
      <c r="P82">
        <v>15</v>
      </c>
      <c r="Q82">
        <v>25.614000000000001</v>
      </c>
      <c r="R82">
        <v>5876</v>
      </c>
      <c r="S82" s="4">
        <f t="shared" si="12"/>
        <v>39.116161333333331</v>
      </c>
      <c r="T82" s="4">
        <f t="shared" si="13"/>
        <v>459.07717200000002</v>
      </c>
      <c r="U82" s="4">
        <f t="shared" si="14"/>
        <v>46.346463723246735</v>
      </c>
      <c r="V82">
        <f t="shared" ref="V82:V88" si="15">U82/$U$13</f>
        <v>1.1302240391937219</v>
      </c>
    </row>
    <row r="83" spans="1:22" x14ac:dyDescent="0.2">
      <c r="A83">
        <v>2</v>
      </c>
      <c r="B83">
        <v>7.0049999999999999</v>
      </c>
      <c r="C83">
        <v>43.417999999999999</v>
      </c>
      <c r="D83">
        <v>5</v>
      </c>
      <c r="E83">
        <v>100</v>
      </c>
      <c r="F83">
        <v>304.14699999999999</v>
      </c>
      <c r="G83">
        <v>69772</v>
      </c>
      <c r="H83">
        <f>AVERAGE(B89:B91)</f>
        <v>8.8549999999999986</v>
      </c>
      <c r="I83">
        <f>AVERAGE(F89:F91)</f>
        <v>397.19633333333331</v>
      </c>
      <c r="L83">
        <v>3</v>
      </c>
      <c r="M83">
        <v>12.118</v>
      </c>
      <c r="N83">
        <v>4.9349999999999996</v>
      </c>
      <c r="O83">
        <v>0</v>
      </c>
      <c r="P83">
        <v>22</v>
      </c>
      <c r="Q83">
        <v>59.802999999999997</v>
      </c>
      <c r="R83">
        <v>13719</v>
      </c>
      <c r="S83" s="4">
        <f t="shared" si="12"/>
        <v>46.43835</v>
      </c>
      <c r="T83" s="4">
        <f t="shared" si="13"/>
        <v>410.39231666666666</v>
      </c>
      <c r="U83" s="4">
        <f t="shared" si="14"/>
        <v>43.612360963513993</v>
      </c>
      <c r="V83">
        <f t="shared" si="15"/>
        <v>1.0635490781194885</v>
      </c>
    </row>
    <row r="84" spans="1:22" x14ac:dyDescent="0.2">
      <c r="A84">
        <v>2</v>
      </c>
      <c r="B84">
        <v>9.7430000000000003</v>
      </c>
      <c r="C84">
        <v>47.548999999999999</v>
      </c>
      <c r="D84">
        <v>11</v>
      </c>
      <c r="E84">
        <v>119</v>
      </c>
      <c r="F84">
        <v>463.25200000000001</v>
      </c>
      <c r="G84">
        <v>106271</v>
      </c>
      <c r="H84">
        <f>AVERAGE(B92:B94)</f>
        <v>10.595666666666666</v>
      </c>
      <c r="I84">
        <f>AVERAGE(F92:F94)</f>
        <v>461.64000000000004</v>
      </c>
      <c r="L84">
        <v>4</v>
      </c>
      <c r="M84">
        <v>24.803999999999998</v>
      </c>
      <c r="N84">
        <v>0.70199999999999996</v>
      </c>
      <c r="O84">
        <v>0</v>
      </c>
      <c r="P84">
        <v>9</v>
      </c>
      <c r="Q84">
        <v>17.414999999999999</v>
      </c>
      <c r="R84">
        <v>3995</v>
      </c>
      <c r="S84" s="4">
        <f t="shared" si="12"/>
        <v>6.2162099999999985</v>
      </c>
      <c r="T84" s="4">
        <f t="shared" si="13"/>
        <v>390.98012333333332</v>
      </c>
      <c r="U84" s="4">
        <f t="shared" si="14"/>
        <v>44.153599472990784</v>
      </c>
      <c r="V84">
        <f t="shared" si="15"/>
        <v>1.0767479443372194</v>
      </c>
    </row>
    <row r="85" spans="1:22" x14ac:dyDescent="0.2">
      <c r="A85">
        <v>2</v>
      </c>
      <c r="B85">
        <v>12.968</v>
      </c>
      <c r="C85">
        <v>56.073</v>
      </c>
      <c r="D85">
        <v>11</v>
      </c>
      <c r="E85">
        <v>119</v>
      </c>
      <c r="F85">
        <v>727.18100000000004</v>
      </c>
      <c r="G85">
        <v>166817</v>
      </c>
      <c r="H85">
        <f>AVERAGE(B95:B97)</f>
        <v>9.4100000000000019</v>
      </c>
      <c r="I85">
        <f>AVERAGE(F95:F97)</f>
        <v>405.68433333333331</v>
      </c>
      <c r="L85">
        <v>5</v>
      </c>
      <c r="M85">
        <v>11.212</v>
      </c>
      <c r="N85">
        <v>1.399</v>
      </c>
      <c r="O85">
        <v>0</v>
      </c>
      <c r="P85">
        <v>10</v>
      </c>
      <c r="Q85">
        <v>15.683999999999999</v>
      </c>
      <c r="R85">
        <v>3598</v>
      </c>
      <c r="S85" s="4">
        <f t="shared" si="12"/>
        <v>14.823337666666667</v>
      </c>
      <c r="T85" s="4">
        <f t="shared" si="13"/>
        <v>446.8166623333334</v>
      </c>
      <c r="U85" s="4">
        <f t="shared" si="14"/>
        <v>42.16975452228899</v>
      </c>
      <c r="V85">
        <f t="shared" si="15"/>
        <v>1.0283690805968215</v>
      </c>
    </row>
    <row r="86" spans="1:22" x14ac:dyDescent="0.2">
      <c r="A86">
        <v>3</v>
      </c>
      <c r="B86">
        <v>9.0449999999999999</v>
      </c>
      <c r="C86">
        <v>41.734999999999999</v>
      </c>
      <c r="D86">
        <v>6</v>
      </c>
      <c r="E86">
        <v>94</v>
      </c>
      <c r="F86">
        <v>377.50299999999999</v>
      </c>
      <c r="G86">
        <v>86600</v>
      </c>
      <c r="H86">
        <f>AVERAGE(B98:B100)</f>
        <v>9.9710000000000001</v>
      </c>
      <c r="I86">
        <f>AVERAGE(F98:F100)</f>
        <v>436.39499999999998</v>
      </c>
      <c r="L86">
        <v>6</v>
      </c>
      <c r="M86">
        <v>16.024000000000001</v>
      </c>
      <c r="N86">
        <v>1.21</v>
      </c>
      <c r="O86">
        <v>0</v>
      </c>
      <c r="P86">
        <v>11</v>
      </c>
      <c r="Q86">
        <v>19.39</v>
      </c>
      <c r="R86">
        <v>4448</v>
      </c>
      <c r="S86" s="4">
        <f t="shared" si="12"/>
        <v>11.386100000000003</v>
      </c>
      <c r="T86" s="4">
        <f t="shared" si="13"/>
        <v>394.29823333333331</v>
      </c>
      <c r="U86" s="4">
        <f t="shared" si="14"/>
        <v>41.902043924902578</v>
      </c>
      <c r="V86">
        <f t="shared" si="15"/>
        <v>1.0218405792095351</v>
      </c>
    </row>
    <row r="87" spans="1:22" x14ac:dyDescent="0.2">
      <c r="A87">
        <v>3</v>
      </c>
      <c r="B87">
        <v>8.7750000000000004</v>
      </c>
      <c r="C87">
        <v>51.296999999999997</v>
      </c>
      <c r="D87">
        <v>13</v>
      </c>
      <c r="E87">
        <v>112</v>
      </c>
      <c r="F87">
        <v>450.12599999999998</v>
      </c>
      <c r="G87">
        <v>103260</v>
      </c>
      <c r="H87">
        <f>AVERAGE(B101:B103)</f>
        <v>11.978999999999999</v>
      </c>
      <c r="I87">
        <f>AVERAGE(F101:F103)</f>
        <v>565.25466666666671</v>
      </c>
      <c r="L87">
        <v>7</v>
      </c>
      <c r="M87">
        <v>6.5209999999999999</v>
      </c>
      <c r="N87">
        <v>2.4889999999999999</v>
      </c>
      <c r="O87">
        <v>0</v>
      </c>
      <c r="P87">
        <v>12</v>
      </c>
      <c r="Q87">
        <v>16.228999999999999</v>
      </c>
      <c r="R87">
        <v>3723</v>
      </c>
      <c r="S87" s="4">
        <f t="shared" si="12"/>
        <v>24.817819</v>
      </c>
      <c r="T87" s="4">
        <f t="shared" si="13"/>
        <v>411.577181</v>
      </c>
      <c r="U87" s="4">
        <f t="shared" si="14"/>
        <v>41.277422625614278</v>
      </c>
      <c r="V87">
        <f t="shared" si="15"/>
        <v>1.0066083057816499</v>
      </c>
    </row>
    <row r="88" spans="1:22" x14ac:dyDescent="0.2">
      <c r="A88">
        <v>3</v>
      </c>
      <c r="B88">
        <v>10.41</v>
      </c>
      <c r="C88">
        <v>52.15</v>
      </c>
      <c r="D88">
        <v>15</v>
      </c>
      <c r="E88">
        <v>102</v>
      </c>
      <c r="F88">
        <v>542.86300000000006</v>
      </c>
      <c r="G88">
        <v>124534</v>
      </c>
      <c r="L88" s="6">
        <v>8</v>
      </c>
      <c r="M88" s="6">
        <v>15.125999999999999</v>
      </c>
      <c r="N88" s="6">
        <v>2.9849999999999999</v>
      </c>
      <c r="O88" s="6">
        <v>0</v>
      </c>
      <c r="P88" s="6">
        <v>16</v>
      </c>
      <c r="Q88" s="6">
        <v>45.152000000000001</v>
      </c>
      <c r="R88" s="6">
        <v>10358</v>
      </c>
      <c r="S88" s="7">
        <f t="shared" si="12"/>
        <v>35.757314999999998</v>
      </c>
      <c r="T88" s="7">
        <f t="shared" si="13"/>
        <v>529.49735166666676</v>
      </c>
      <c r="U88" s="7">
        <f t="shared" si="14"/>
        <v>44.202133038372722</v>
      </c>
      <c r="V88">
        <f t="shared" si="15"/>
        <v>1.0779315039423276</v>
      </c>
    </row>
    <row r="89" spans="1:22" x14ac:dyDescent="0.2">
      <c r="A89">
        <v>4</v>
      </c>
      <c r="B89">
        <v>9.0060000000000002</v>
      </c>
      <c r="C89">
        <v>41.988</v>
      </c>
      <c r="D89">
        <v>6</v>
      </c>
      <c r="E89">
        <v>96</v>
      </c>
      <c r="F89">
        <v>378.14400000000001</v>
      </c>
      <c r="G89">
        <v>86747</v>
      </c>
      <c r="S89" s="4"/>
      <c r="T89" t="s">
        <v>16</v>
      </c>
      <c r="U89">
        <f>AVERAGE(U81:U88)</f>
        <v>43.067163506214527</v>
      </c>
    </row>
    <row r="90" spans="1:22" x14ac:dyDescent="0.2">
      <c r="A90">
        <v>4</v>
      </c>
      <c r="B90">
        <v>8.7750000000000004</v>
      </c>
      <c r="C90">
        <v>43.755000000000003</v>
      </c>
      <c r="D90">
        <v>8</v>
      </c>
      <c r="E90">
        <v>107</v>
      </c>
      <c r="F90">
        <v>383.94600000000003</v>
      </c>
      <c r="G90">
        <v>88078</v>
      </c>
      <c r="S90" s="4"/>
      <c r="T90" t="s">
        <v>17</v>
      </c>
      <c r="U90">
        <f>STDEV(U81:U88)</f>
        <v>1.8399377707914695</v>
      </c>
    </row>
    <row r="91" spans="1:22" x14ac:dyDescent="0.2">
      <c r="A91">
        <v>4</v>
      </c>
      <c r="B91">
        <v>8.7840000000000007</v>
      </c>
      <c r="C91">
        <v>48.896999999999998</v>
      </c>
      <c r="D91">
        <v>7</v>
      </c>
      <c r="E91">
        <v>104</v>
      </c>
      <c r="F91">
        <v>429.49900000000002</v>
      </c>
      <c r="G91">
        <v>98528</v>
      </c>
      <c r="S91" s="4"/>
      <c r="T91" t="s">
        <v>18</v>
      </c>
      <c r="U91">
        <f>U90/SQRT(10)</f>
        <v>0.58183941086738711</v>
      </c>
    </row>
    <row r="92" spans="1:22" x14ac:dyDescent="0.2">
      <c r="A92">
        <v>5</v>
      </c>
      <c r="B92">
        <v>10.113</v>
      </c>
      <c r="C92">
        <v>42.000999999999998</v>
      </c>
      <c r="D92">
        <v>9</v>
      </c>
      <c r="E92">
        <v>87</v>
      </c>
      <c r="F92">
        <v>424.76900000000001</v>
      </c>
      <c r="G92">
        <v>97443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x14ac:dyDescent="0.2">
      <c r="A93">
        <v>5</v>
      </c>
      <c r="B93">
        <v>9.843</v>
      </c>
      <c r="C93">
        <v>43.027000000000001</v>
      </c>
      <c r="D93">
        <v>9</v>
      </c>
      <c r="E93">
        <v>90</v>
      </c>
      <c r="F93">
        <v>423.50900000000001</v>
      </c>
      <c r="G93">
        <v>97154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x14ac:dyDescent="0.2">
      <c r="A94">
        <v>5</v>
      </c>
      <c r="B94">
        <v>11.831</v>
      </c>
      <c r="C94">
        <v>45.36</v>
      </c>
      <c r="D94">
        <v>7</v>
      </c>
      <c r="E94">
        <v>96</v>
      </c>
      <c r="F94">
        <v>536.64200000000005</v>
      </c>
      <c r="G94">
        <v>123107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x14ac:dyDescent="0.2">
      <c r="A95">
        <v>6</v>
      </c>
      <c r="B95">
        <v>9.1760000000000002</v>
      </c>
      <c r="C95">
        <v>43.613999999999997</v>
      </c>
      <c r="D95">
        <v>7</v>
      </c>
      <c r="E95">
        <v>106</v>
      </c>
      <c r="F95">
        <v>400.20499999999998</v>
      </c>
      <c r="G95">
        <v>91808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x14ac:dyDescent="0.2">
      <c r="A96">
        <v>6</v>
      </c>
      <c r="B96">
        <v>8.7620000000000005</v>
      </c>
      <c r="C96">
        <v>42.572000000000003</v>
      </c>
      <c r="D96">
        <v>8</v>
      </c>
      <c r="E96">
        <v>123</v>
      </c>
      <c r="F96">
        <v>373.00799999999998</v>
      </c>
      <c r="G96">
        <v>85569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x14ac:dyDescent="0.2">
      <c r="A97">
        <v>6</v>
      </c>
      <c r="B97">
        <v>10.292</v>
      </c>
      <c r="C97">
        <v>43.125</v>
      </c>
      <c r="D97">
        <v>3</v>
      </c>
      <c r="E97">
        <v>100</v>
      </c>
      <c r="F97">
        <v>443.84</v>
      </c>
      <c r="G97">
        <v>101818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x14ac:dyDescent="0.2">
      <c r="A98">
        <v>7</v>
      </c>
      <c r="B98">
        <v>9.9390000000000001</v>
      </c>
      <c r="C98">
        <v>44.235999999999997</v>
      </c>
      <c r="D98">
        <v>7</v>
      </c>
      <c r="E98">
        <v>100</v>
      </c>
      <c r="F98">
        <v>439.66</v>
      </c>
      <c r="G98">
        <v>100859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x14ac:dyDescent="0.2">
      <c r="A99">
        <v>7</v>
      </c>
      <c r="B99">
        <v>10.122</v>
      </c>
      <c r="C99">
        <v>45.536000000000001</v>
      </c>
      <c r="D99">
        <v>8</v>
      </c>
      <c r="E99">
        <v>92</v>
      </c>
      <c r="F99">
        <v>460.911</v>
      </c>
      <c r="G99">
        <v>105734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x14ac:dyDescent="0.2">
      <c r="A100">
        <v>7</v>
      </c>
      <c r="B100">
        <v>9.8520000000000003</v>
      </c>
      <c r="C100">
        <v>41.476999999999997</v>
      </c>
      <c r="D100">
        <v>7</v>
      </c>
      <c r="E100">
        <v>95</v>
      </c>
      <c r="F100">
        <v>408.61399999999998</v>
      </c>
      <c r="G100">
        <v>93737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x14ac:dyDescent="0.2">
      <c r="A101">
        <v>8</v>
      </c>
      <c r="B101">
        <v>11.456</v>
      </c>
      <c r="C101">
        <v>36.905999999999999</v>
      </c>
      <c r="D101">
        <v>3</v>
      </c>
      <c r="E101">
        <v>95</v>
      </c>
      <c r="F101">
        <v>422.79</v>
      </c>
      <c r="G101">
        <v>96989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x14ac:dyDescent="0.2">
      <c r="A102">
        <v>8</v>
      </c>
      <c r="B102">
        <v>12.519</v>
      </c>
      <c r="C102">
        <v>46.597000000000001</v>
      </c>
      <c r="D102">
        <v>11</v>
      </c>
      <c r="E102">
        <v>101</v>
      </c>
      <c r="F102">
        <v>583.37300000000005</v>
      </c>
      <c r="G102">
        <v>133827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x14ac:dyDescent="0.2">
      <c r="A103">
        <v>8</v>
      </c>
      <c r="B103">
        <v>11.962</v>
      </c>
      <c r="C103">
        <v>57.652000000000001</v>
      </c>
      <c r="D103">
        <v>13</v>
      </c>
      <c r="E103">
        <v>123</v>
      </c>
      <c r="F103">
        <v>689.601</v>
      </c>
      <c r="G103">
        <v>158196</v>
      </c>
    </row>
    <row r="113" spans="1:22" x14ac:dyDescent="0.2">
      <c r="A113" s="1" t="s">
        <v>21</v>
      </c>
      <c r="B113" s="1"/>
      <c r="C113" s="1"/>
      <c r="D113" s="1"/>
      <c r="E113" s="1"/>
      <c r="F113" s="1"/>
      <c r="G113" s="1"/>
    </row>
    <row r="114" spans="1:22" x14ac:dyDescent="0.2">
      <c r="A114" s="1" t="s">
        <v>1</v>
      </c>
      <c r="B114" s="1"/>
      <c r="C114" s="1"/>
      <c r="D114" s="1"/>
      <c r="E114" s="2"/>
      <c r="F114" s="2"/>
      <c r="G114" s="2"/>
      <c r="H114" s="2"/>
      <c r="I114" s="2"/>
      <c r="J114" s="2"/>
      <c r="L114" s="1" t="s">
        <v>2</v>
      </c>
      <c r="M114" s="1"/>
      <c r="N114" s="1"/>
      <c r="O114" s="1"/>
      <c r="P114" s="1"/>
      <c r="Q114" s="1"/>
      <c r="R114" s="1"/>
    </row>
    <row r="115" spans="1:22" x14ac:dyDescent="0.2">
      <c r="A115" t="s">
        <v>3</v>
      </c>
      <c r="B115" t="s">
        <v>4</v>
      </c>
      <c r="C115" t="s">
        <v>5</v>
      </c>
      <c r="D115" t="s">
        <v>6</v>
      </c>
      <c r="E115" t="s">
        <v>7</v>
      </c>
      <c r="F115" t="s">
        <v>8</v>
      </c>
      <c r="G115" t="s">
        <v>9</v>
      </c>
      <c r="H115" t="s">
        <v>10</v>
      </c>
      <c r="I115" t="s">
        <v>11</v>
      </c>
      <c r="L115" t="s">
        <v>3</v>
      </c>
      <c r="M115" t="s">
        <v>4</v>
      </c>
      <c r="N115" t="s">
        <v>5</v>
      </c>
      <c r="O115" t="s">
        <v>6</v>
      </c>
      <c r="P115" t="s">
        <v>7</v>
      </c>
      <c r="Q115" t="s">
        <v>8</v>
      </c>
      <c r="R115" t="s">
        <v>9</v>
      </c>
      <c r="S115" t="s">
        <v>12</v>
      </c>
      <c r="T115" t="s">
        <v>13</v>
      </c>
      <c r="U115" t="s">
        <v>14</v>
      </c>
      <c r="V115" t="s">
        <v>15</v>
      </c>
    </row>
    <row r="116" spans="1:22" x14ac:dyDescent="0.2">
      <c r="A116">
        <v>1</v>
      </c>
      <c r="B116">
        <v>10.654</v>
      </c>
      <c r="C116">
        <v>37.829000000000001</v>
      </c>
      <c r="D116">
        <v>10</v>
      </c>
      <c r="E116">
        <v>77</v>
      </c>
      <c r="F116">
        <v>403.017</v>
      </c>
      <c r="G116">
        <v>92453</v>
      </c>
      <c r="H116">
        <f>AVERAGE(B116:B118)</f>
        <v>11.691333333333333</v>
      </c>
      <c r="I116">
        <f>AVERAGE(F116:F118)</f>
        <v>488.88633333333337</v>
      </c>
      <c r="L116">
        <v>1</v>
      </c>
      <c r="M116">
        <v>13.348000000000001</v>
      </c>
      <c r="N116">
        <v>1.22</v>
      </c>
      <c r="O116">
        <v>0</v>
      </c>
      <c r="P116">
        <v>12</v>
      </c>
      <c r="Q116">
        <v>16.280999999999999</v>
      </c>
      <c r="R116">
        <v>3735</v>
      </c>
      <c r="S116" s="4">
        <f>N116*H116</f>
        <v>14.263426666666666</v>
      </c>
      <c r="T116" s="4">
        <f>I116-S116</f>
        <v>474.62290666666672</v>
      </c>
      <c r="U116" s="4">
        <f>T116/H116</f>
        <v>40.596131607458524</v>
      </c>
      <c r="V116">
        <f>U116/$U$13</f>
        <v>0.98999406114360278</v>
      </c>
    </row>
    <row r="117" spans="1:22" x14ac:dyDescent="0.2">
      <c r="A117">
        <v>1</v>
      </c>
      <c r="B117">
        <v>10.933</v>
      </c>
      <c r="C117">
        <v>41.744</v>
      </c>
      <c r="D117">
        <v>10</v>
      </c>
      <c r="E117">
        <v>87</v>
      </c>
      <c r="F117">
        <v>456.37299999999999</v>
      </c>
      <c r="G117">
        <v>104693</v>
      </c>
      <c r="H117">
        <f>AVERAGE(B119:B121)</f>
        <v>11.066333333333333</v>
      </c>
      <c r="I117">
        <f>AVERAGE(F119:F121)</f>
        <v>519.75666666666666</v>
      </c>
      <c r="L117" s="3">
        <v>2</v>
      </c>
      <c r="M117">
        <v>6.4859999999999998</v>
      </c>
      <c r="N117">
        <v>0.64200000000000002</v>
      </c>
      <c r="O117">
        <v>0</v>
      </c>
      <c r="P117">
        <v>6</v>
      </c>
      <c r="Q117">
        <v>4.1669999999999998</v>
      </c>
      <c r="R117">
        <v>956</v>
      </c>
      <c r="S117" s="4">
        <f t="shared" ref="S117:S123" si="16">N117*H117</f>
        <v>7.1045859999999994</v>
      </c>
      <c r="T117" s="4">
        <f t="shared" ref="T117:T123" si="17">I117-S117</f>
        <v>512.65208066666662</v>
      </c>
      <c r="U117" s="4">
        <f t="shared" ref="U117:U123" si="18">T117/H117</f>
        <v>46.325378535498054</v>
      </c>
      <c r="V117">
        <f t="shared" ref="V117:V123" si="19">U117/$U$13</f>
        <v>1.1297098470817459</v>
      </c>
    </row>
    <row r="118" spans="1:22" x14ac:dyDescent="0.2">
      <c r="A118">
        <v>1</v>
      </c>
      <c r="B118">
        <v>13.487</v>
      </c>
      <c r="C118">
        <v>45.026000000000003</v>
      </c>
      <c r="D118">
        <v>14</v>
      </c>
      <c r="E118">
        <v>88</v>
      </c>
      <c r="F118">
        <v>607.26900000000001</v>
      </c>
      <c r="G118">
        <v>139309</v>
      </c>
      <c r="H118">
        <f>AVERAGE(B122:B124)</f>
        <v>11.71</v>
      </c>
      <c r="I118">
        <f>AVERAGE(F122:F124)</f>
        <v>401.28766666666667</v>
      </c>
      <c r="L118" s="3">
        <v>3</v>
      </c>
      <c r="M118">
        <v>13.474</v>
      </c>
      <c r="N118">
        <v>0.75</v>
      </c>
      <c r="O118">
        <v>0</v>
      </c>
      <c r="P118">
        <v>16</v>
      </c>
      <c r="Q118">
        <v>10.105</v>
      </c>
      <c r="R118">
        <v>2318</v>
      </c>
      <c r="S118" s="4">
        <f t="shared" si="16"/>
        <v>8.7825000000000006</v>
      </c>
      <c r="T118" s="4">
        <f t="shared" si="17"/>
        <v>392.50516666666664</v>
      </c>
      <c r="U118" s="4">
        <f t="shared" si="18"/>
        <v>33.518801594079129</v>
      </c>
      <c r="V118">
        <f t="shared" si="19"/>
        <v>0.81740336334638442</v>
      </c>
    </row>
    <row r="119" spans="1:22" x14ac:dyDescent="0.2">
      <c r="A119">
        <v>2</v>
      </c>
      <c r="B119">
        <v>11.194000000000001</v>
      </c>
      <c r="C119">
        <v>43.576000000000001</v>
      </c>
      <c r="D119">
        <v>12</v>
      </c>
      <c r="E119">
        <v>95</v>
      </c>
      <c r="F119">
        <v>487.798</v>
      </c>
      <c r="G119">
        <v>111902</v>
      </c>
      <c r="H119">
        <f>AVERAGE(B125:B127)</f>
        <v>12.733333333333334</v>
      </c>
      <c r="I119">
        <f>AVERAGE(F125:F127)</f>
        <v>644.80200000000002</v>
      </c>
      <c r="L119" s="3">
        <v>4</v>
      </c>
      <c r="M119">
        <v>4.8949999999999996</v>
      </c>
      <c r="N119">
        <v>0.84799999999999998</v>
      </c>
      <c r="O119">
        <v>0</v>
      </c>
      <c r="P119">
        <v>7</v>
      </c>
      <c r="Q119">
        <v>4.1500000000000004</v>
      </c>
      <c r="R119">
        <v>952</v>
      </c>
      <c r="S119" s="4">
        <f t="shared" si="16"/>
        <v>10.797866666666668</v>
      </c>
      <c r="T119" s="4">
        <f t="shared" si="17"/>
        <v>634.00413333333336</v>
      </c>
      <c r="U119" s="4">
        <f t="shared" si="18"/>
        <v>49.790900523560211</v>
      </c>
      <c r="V119">
        <f t="shared" si="19"/>
        <v>1.2142215000667751</v>
      </c>
    </row>
    <row r="120" spans="1:22" x14ac:dyDescent="0.2">
      <c r="A120">
        <v>2</v>
      </c>
      <c r="B120">
        <v>9.6690000000000005</v>
      </c>
      <c r="C120">
        <v>46.167999999999999</v>
      </c>
      <c r="D120">
        <v>10</v>
      </c>
      <c r="E120">
        <v>102</v>
      </c>
      <c r="F120">
        <v>446.38200000000001</v>
      </c>
      <c r="G120">
        <v>102401</v>
      </c>
      <c r="H120">
        <f>AVERAGE(B128:B130)</f>
        <v>11.740333333333334</v>
      </c>
      <c r="I120">
        <f>AVERAGE(F128:F130)</f>
        <v>485.73499999999996</v>
      </c>
      <c r="L120" s="3">
        <v>5</v>
      </c>
      <c r="M120">
        <v>33.587000000000003</v>
      </c>
      <c r="N120">
        <v>0.79200000000000004</v>
      </c>
      <c r="O120">
        <v>0</v>
      </c>
      <c r="P120">
        <v>11</v>
      </c>
      <c r="Q120">
        <v>26.594999999999999</v>
      </c>
      <c r="R120">
        <v>6101</v>
      </c>
      <c r="S120" s="4">
        <f t="shared" si="16"/>
        <v>9.2983440000000002</v>
      </c>
      <c r="T120" s="4">
        <f t="shared" si="17"/>
        <v>476.43665599999997</v>
      </c>
      <c r="U120" s="4">
        <f t="shared" si="18"/>
        <v>40.581186451264863</v>
      </c>
      <c r="V120">
        <f t="shared" si="19"/>
        <v>0.98962960238143172</v>
      </c>
    </row>
    <row r="121" spans="1:22" x14ac:dyDescent="0.2">
      <c r="A121">
        <v>2</v>
      </c>
      <c r="B121">
        <v>12.336</v>
      </c>
      <c r="C121">
        <v>50.67</v>
      </c>
      <c r="D121">
        <v>7</v>
      </c>
      <c r="E121">
        <v>115</v>
      </c>
      <c r="F121">
        <v>625.09</v>
      </c>
      <c r="G121">
        <v>143397</v>
      </c>
      <c r="H121">
        <f>AVERAGE(B131:B133)</f>
        <v>12.936666666666667</v>
      </c>
      <c r="I121">
        <f>AVERAGE(F131:F133)</f>
        <v>595.03200000000004</v>
      </c>
      <c r="L121" s="3">
        <v>6</v>
      </c>
      <c r="M121">
        <v>26.238</v>
      </c>
      <c r="N121">
        <v>0.73199999999999998</v>
      </c>
      <c r="O121">
        <v>0</v>
      </c>
      <c r="P121">
        <v>9</v>
      </c>
      <c r="Q121">
        <v>19.193000000000001</v>
      </c>
      <c r="R121">
        <v>4403</v>
      </c>
      <c r="S121" s="4">
        <f t="shared" si="16"/>
        <v>9.4696400000000001</v>
      </c>
      <c r="T121" s="4">
        <f t="shared" si="17"/>
        <v>585.56236000000001</v>
      </c>
      <c r="U121" s="4">
        <f t="shared" si="18"/>
        <v>45.263774284978098</v>
      </c>
      <c r="V121">
        <f t="shared" si="19"/>
        <v>1.1038211266129594</v>
      </c>
    </row>
    <row r="122" spans="1:22" x14ac:dyDescent="0.2">
      <c r="A122">
        <v>3</v>
      </c>
      <c r="B122">
        <v>10.936999999999999</v>
      </c>
      <c r="C122">
        <v>33.703000000000003</v>
      </c>
      <c r="D122">
        <v>4</v>
      </c>
      <c r="E122">
        <v>82</v>
      </c>
      <c r="F122">
        <v>368.61</v>
      </c>
      <c r="G122">
        <v>84560</v>
      </c>
      <c r="H122">
        <f>AVERAGE(B134:B136)</f>
        <v>10.442666666666666</v>
      </c>
      <c r="I122">
        <f>AVERAGE(F134:F136)</f>
        <v>379.17800000000005</v>
      </c>
      <c r="L122">
        <v>7</v>
      </c>
      <c r="M122">
        <v>14.42</v>
      </c>
      <c r="N122">
        <v>0.80600000000000005</v>
      </c>
      <c r="O122">
        <v>0</v>
      </c>
      <c r="P122">
        <v>13</v>
      </c>
      <c r="Q122">
        <v>11.622</v>
      </c>
      <c r="R122">
        <v>2666</v>
      </c>
      <c r="S122" s="4">
        <f t="shared" si="16"/>
        <v>8.4167893333333339</v>
      </c>
      <c r="T122" s="4">
        <f t="shared" si="17"/>
        <v>370.76121066666673</v>
      </c>
      <c r="U122" s="4">
        <f t="shared" si="18"/>
        <v>35.504457099080703</v>
      </c>
      <c r="V122">
        <f t="shared" si="19"/>
        <v>0.86582638001301426</v>
      </c>
    </row>
    <row r="123" spans="1:22" x14ac:dyDescent="0.2">
      <c r="A123">
        <v>3</v>
      </c>
      <c r="B123">
        <v>10.757999999999999</v>
      </c>
      <c r="C123">
        <v>34.61</v>
      </c>
      <c r="D123">
        <v>5</v>
      </c>
      <c r="E123">
        <v>89</v>
      </c>
      <c r="F123">
        <v>372.35</v>
      </c>
      <c r="G123">
        <v>85418</v>
      </c>
      <c r="H123">
        <f>AVERAGE(B137:B139)</f>
        <v>12.355666666666666</v>
      </c>
      <c r="I123">
        <f>AVERAGE(F137:F139)</f>
        <v>660.63400000000001</v>
      </c>
      <c r="L123" s="6">
        <v>8</v>
      </c>
      <c r="M123" s="6">
        <v>23.614000000000001</v>
      </c>
      <c r="N123" s="6">
        <v>1.59</v>
      </c>
      <c r="O123" s="6">
        <v>0</v>
      </c>
      <c r="P123" s="6">
        <v>12</v>
      </c>
      <c r="Q123" s="6">
        <v>37.540999999999997</v>
      </c>
      <c r="R123" s="6">
        <v>8612</v>
      </c>
      <c r="S123" s="7">
        <f t="shared" si="16"/>
        <v>19.645510000000002</v>
      </c>
      <c r="T123" s="7">
        <f t="shared" si="17"/>
        <v>640.98848999999996</v>
      </c>
      <c r="U123" s="7">
        <f t="shared" si="18"/>
        <v>51.878098308468445</v>
      </c>
      <c r="V123">
        <f t="shared" si="19"/>
        <v>1.2651207687821124</v>
      </c>
    </row>
    <row r="124" spans="1:22" x14ac:dyDescent="0.2">
      <c r="A124">
        <v>3</v>
      </c>
      <c r="B124">
        <v>13.435</v>
      </c>
      <c r="C124">
        <v>34.454999999999998</v>
      </c>
      <c r="D124">
        <v>5</v>
      </c>
      <c r="E124">
        <v>81</v>
      </c>
      <c r="F124">
        <v>462.90300000000002</v>
      </c>
      <c r="G124">
        <v>106191</v>
      </c>
      <c r="T124" t="s">
        <v>16</v>
      </c>
      <c r="U124">
        <f>AVERAGE(U116:U123)</f>
        <v>42.932341050548501</v>
      </c>
    </row>
    <row r="125" spans="1:22" x14ac:dyDescent="0.2">
      <c r="A125">
        <v>4</v>
      </c>
      <c r="B125">
        <v>12.271000000000001</v>
      </c>
      <c r="C125">
        <v>42.822000000000003</v>
      </c>
      <c r="D125">
        <v>10</v>
      </c>
      <c r="E125">
        <v>89</v>
      </c>
      <c r="F125">
        <v>525.47</v>
      </c>
      <c r="G125">
        <v>120544</v>
      </c>
      <c r="T125" t="s">
        <v>17</v>
      </c>
      <c r="U125">
        <f>STDEV(U116:U123)</f>
        <v>6.5333067854542266</v>
      </c>
    </row>
    <row r="126" spans="1:22" x14ac:dyDescent="0.2">
      <c r="A126">
        <v>4</v>
      </c>
      <c r="B126">
        <v>13.492000000000001</v>
      </c>
      <c r="C126">
        <v>54.238999999999997</v>
      </c>
      <c r="D126">
        <v>10</v>
      </c>
      <c r="E126">
        <v>114</v>
      </c>
      <c r="F126">
        <v>731.77599999999995</v>
      </c>
      <c r="G126">
        <v>167871</v>
      </c>
      <c r="T126" t="s">
        <v>18</v>
      </c>
      <c r="U126">
        <f>U125/SQRT(10)</f>
        <v>2.0660130094668387</v>
      </c>
    </row>
    <row r="127" spans="1:22" x14ac:dyDescent="0.2">
      <c r="A127">
        <v>4</v>
      </c>
      <c r="B127">
        <v>12.436999999999999</v>
      </c>
      <c r="C127">
        <v>54.448999999999998</v>
      </c>
      <c r="D127">
        <v>17</v>
      </c>
      <c r="E127">
        <v>104</v>
      </c>
      <c r="F127">
        <v>677.16</v>
      </c>
      <c r="G127">
        <v>155342</v>
      </c>
    </row>
    <row r="128" spans="1:22" x14ac:dyDescent="0.2">
      <c r="A128">
        <v>5</v>
      </c>
      <c r="B128">
        <v>11.73</v>
      </c>
      <c r="C128">
        <v>38.456000000000003</v>
      </c>
      <c r="D128">
        <v>7</v>
      </c>
      <c r="E128">
        <v>90</v>
      </c>
      <c r="F128">
        <v>451.10300000000001</v>
      </c>
      <c r="G128">
        <v>103484</v>
      </c>
    </row>
    <row r="129" spans="1:7" x14ac:dyDescent="0.2">
      <c r="A129">
        <v>5</v>
      </c>
      <c r="B129">
        <v>12.65</v>
      </c>
      <c r="C129">
        <v>42.328000000000003</v>
      </c>
      <c r="D129">
        <v>10</v>
      </c>
      <c r="E129">
        <v>98</v>
      </c>
      <c r="F129">
        <v>535.45699999999999</v>
      </c>
      <c r="G129">
        <v>122835</v>
      </c>
    </row>
    <row r="130" spans="1:7" x14ac:dyDescent="0.2">
      <c r="A130">
        <v>5</v>
      </c>
      <c r="B130">
        <v>10.840999999999999</v>
      </c>
      <c r="C130">
        <v>43.412999999999997</v>
      </c>
      <c r="D130">
        <v>8</v>
      </c>
      <c r="E130">
        <v>102</v>
      </c>
      <c r="F130">
        <v>470.64499999999998</v>
      </c>
      <c r="G130">
        <v>107967</v>
      </c>
    </row>
    <row r="131" spans="1:7" x14ac:dyDescent="0.2">
      <c r="A131">
        <v>6</v>
      </c>
      <c r="B131">
        <v>10.484</v>
      </c>
      <c r="C131">
        <v>44.805</v>
      </c>
      <c r="D131">
        <v>11</v>
      </c>
      <c r="E131">
        <v>90</v>
      </c>
      <c r="F131">
        <v>469.72500000000002</v>
      </c>
      <c r="G131">
        <v>107756</v>
      </c>
    </row>
    <row r="132" spans="1:7" x14ac:dyDescent="0.2">
      <c r="A132">
        <v>6</v>
      </c>
      <c r="B132">
        <v>14.865</v>
      </c>
      <c r="C132">
        <v>46.957999999999998</v>
      </c>
      <c r="D132">
        <v>11</v>
      </c>
      <c r="E132">
        <v>96</v>
      </c>
      <c r="F132">
        <v>698.01400000000001</v>
      </c>
      <c r="G132">
        <v>160126</v>
      </c>
    </row>
    <row r="133" spans="1:7" x14ac:dyDescent="0.2">
      <c r="A133">
        <v>6</v>
      </c>
      <c r="B133">
        <v>13.461</v>
      </c>
      <c r="C133">
        <v>45.862000000000002</v>
      </c>
      <c r="D133">
        <v>15</v>
      </c>
      <c r="E133">
        <v>99</v>
      </c>
      <c r="F133">
        <v>617.35699999999997</v>
      </c>
      <c r="G133">
        <v>141623</v>
      </c>
    </row>
    <row r="134" spans="1:7" x14ac:dyDescent="0.2">
      <c r="A134">
        <v>7</v>
      </c>
      <c r="B134">
        <v>10.042999999999999</v>
      </c>
      <c r="C134">
        <v>36.152999999999999</v>
      </c>
      <c r="D134">
        <v>5</v>
      </c>
      <c r="E134">
        <v>80</v>
      </c>
      <c r="F134">
        <v>363.1</v>
      </c>
      <c r="G134">
        <v>83296</v>
      </c>
    </row>
    <row r="135" spans="1:7" x14ac:dyDescent="0.2">
      <c r="A135">
        <v>7</v>
      </c>
      <c r="B135">
        <v>10.212999999999999</v>
      </c>
      <c r="C135">
        <v>36.344000000000001</v>
      </c>
      <c r="D135">
        <v>7</v>
      </c>
      <c r="E135">
        <v>77</v>
      </c>
      <c r="F135">
        <v>371.20400000000001</v>
      </c>
      <c r="G135">
        <v>85155</v>
      </c>
    </row>
    <row r="136" spans="1:7" x14ac:dyDescent="0.2">
      <c r="A136">
        <v>7</v>
      </c>
      <c r="B136">
        <v>11.071999999999999</v>
      </c>
      <c r="C136">
        <v>36.417999999999999</v>
      </c>
      <c r="D136">
        <v>5</v>
      </c>
      <c r="E136">
        <v>86</v>
      </c>
      <c r="F136">
        <v>403.23</v>
      </c>
      <c r="G136">
        <v>92502</v>
      </c>
    </row>
    <row r="137" spans="1:7" x14ac:dyDescent="0.2">
      <c r="A137">
        <v>8</v>
      </c>
      <c r="B137">
        <v>11.199</v>
      </c>
      <c r="C137">
        <v>47.77</v>
      </c>
      <c r="D137">
        <v>11</v>
      </c>
      <c r="E137">
        <v>97</v>
      </c>
      <c r="F137">
        <v>534.96400000000006</v>
      </c>
      <c r="G137">
        <v>122722</v>
      </c>
    </row>
    <row r="138" spans="1:7" x14ac:dyDescent="0.2">
      <c r="A138">
        <v>8</v>
      </c>
      <c r="B138">
        <v>11.853</v>
      </c>
      <c r="C138">
        <v>53.994999999999997</v>
      </c>
      <c r="D138">
        <v>15</v>
      </c>
      <c r="E138">
        <v>122</v>
      </c>
      <c r="F138">
        <v>639.976</v>
      </c>
      <c r="G138">
        <v>146812</v>
      </c>
    </row>
    <row r="139" spans="1:7" x14ac:dyDescent="0.2">
      <c r="A139">
        <v>8</v>
      </c>
      <c r="B139">
        <v>14.015000000000001</v>
      </c>
      <c r="C139">
        <v>57.58</v>
      </c>
      <c r="D139">
        <v>13</v>
      </c>
      <c r="E139">
        <v>137</v>
      </c>
      <c r="F139">
        <v>806.96199999999999</v>
      </c>
      <c r="G139">
        <v>185119</v>
      </c>
    </row>
  </sheetData>
  <mergeCells count="12">
    <mergeCell ref="A77:G77"/>
    <mergeCell ref="A78:D78"/>
    <mergeCell ref="L79:R79"/>
    <mergeCell ref="A113:G113"/>
    <mergeCell ref="A114:D114"/>
    <mergeCell ref="L114:R114"/>
    <mergeCell ref="A2:G2"/>
    <mergeCell ref="A3:D3"/>
    <mergeCell ref="L3:R3"/>
    <mergeCell ref="A37:G37"/>
    <mergeCell ref="A38:D38"/>
    <mergeCell ref="L38:R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2021-07-15T17:01:16Z</dcterms:created>
  <dcterms:modified xsi:type="dcterms:W3CDTF">2021-07-15T17:01:29Z</dcterms:modified>
</cp:coreProperties>
</file>