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320" yWindow="900" windowWidth="28160" windowHeight="15920" tabRatio="500"/>
  </bookViews>
  <sheets>
    <sheet name="Figure 6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3" i="1" l="1"/>
  <c r="H193" i="1"/>
  <c r="S193" i="1"/>
  <c r="T193" i="1"/>
  <c r="U193" i="1"/>
  <c r="I194" i="1"/>
  <c r="H194" i="1"/>
  <c r="S194" i="1"/>
  <c r="T194" i="1"/>
  <c r="U194" i="1"/>
  <c r="I195" i="1"/>
  <c r="H195" i="1"/>
  <c r="S195" i="1"/>
  <c r="T195" i="1"/>
  <c r="U195" i="1"/>
  <c r="I196" i="1"/>
  <c r="H196" i="1"/>
  <c r="S196" i="1"/>
  <c r="T196" i="1"/>
  <c r="U196" i="1"/>
  <c r="I197" i="1"/>
  <c r="H197" i="1"/>
  <c r="S197" i="1"/>
  <c r="T197" i="1"/>
  <c r="U197" i="1"/>
  <c r="I198" i="1"/>
  <c r="H198" i="1"/>
  <c r="S198" i="1"/>
  <c r="T198" i="1"/>
  <c r="U198" i="1"/>
  <c r="I199" i="1"/>
  <c r="H199" i="1"/>
  <c r="S199" i="1"/>
  <c r="T199" i="1"/>
  <c r="U199" i="1"/>
  <c r="I200" i="1"/>
  <c r="H200" i="1"/>
  <c r="S200" i="1"/>
  <c r="T200" i="1"/>
  <c r="U200" i="1"/>
  <c r="U202" i="1"/>
  <c r="U203" i="1"/>
  <c r="U201" i="1"/>
  <c r="I93" i="1"/>
  <c r="H93" i="1"/>
  <c r="S93" i="1"/>
  <c r="T93" i="1"/>
  <c r="U93" i="1"/>
  <c r="I94" i="1"/>
  <c r="H94" i="1"/>
  <c r="S94" i="1"/>
  <c r="T94" i="1"/>
  <c r="U94" i="1"/>
  <c r="I95" i="1"/>
  <c r="H95" i="1"/>
  <c r="S95" i="1"/>
  <c r="T95" i="1"/>
  <c r="U95" i="1"/>
  <c r="I96" i="1"/>
  <c r="H96" i="1"/>
  <c r="S96" i="1"/>
  <c r="T96" i="1"/>
  <c r="U96" i="1"/>
  <c r="I97" i="1"/>
  <c r="H97" i="1"/>
  <c r="S97" i="1"/>
  <c r="T97" i="1"/>
  <c r="U97" i="1"/>
  <c r="I98" i="1"/>
  <c r="H98" i="1"/>
  <c r="S98" i="1"/>
  <c r="T98" i="1"/>
  <c r="U98" i="1"/>
  <c r="I99" i="1"/>
  <c r="H99" i="1"/>
  <c r="S99" i="1"/>
  <c r="T99" i="1"/>
  <c r="U99" i="1"/>
  <c r="I100" i="1"/>
  <c r="H100" i="1"/>
  <c r="S100" i="1"/>
  <c r="T100" i="1"/>
  <c r="U100" i="1"/>
  <c r="U102" i="1"/>
  <c r="U103" i="1"/>
  <c r="V200" i="1"/>
  <c r="V199" i="1"/>
  <c r="V198" i="1"/>
  <c r="V197" i="1"/>
  <c r="V196" i="1"/>
  <c r="V195" i="1"/>
  <c r="V194" i="1"/>
  <c r="V193" i="1"/>
  <c r="I160" i="1"/>
  <c r="H160" i="1"/>
  <c r="S160" i="1"/>
  <c r="T160" i="1"/>
  <c r="U160" i="1"/>
  <c r="I161" i="1"/>
  <c r="H161" i="1"/>
  <c r="S161" i="1"/>
  <c r="T161" i="1"/>
  <c r="U161" i="1"/>
  <c r="I162" i="1"/>
  <c r="H162" i="1"/>
  <c r="S162" i="1"/>
  <c r="T162" i="1"/>
  <c r="U162" i="1"/>
  <c r="I163" i="1"/>
  <c r="H163" i="1"/>
  <c r="S163" i="1"/>
  <c r="T163" i="1"/>
  <c r="U163" i="1"/>
  <c r="I164" i="1"/>
  <c r="H164" i="1"/>
  <c r="S164" i="1"/>
  <c r="T164" i="1"/>
  <c r="U164" i="1"/>
  <c r="I165" i="1"/>
  <c r="H165" i="1"/>
  <c r="S165" i="1"/>
  <c r="T165" i="1"/>
  <c r="U165" i="1"/>
  <c r="I166" i="1"/>
  <c r="H166" i="1"/>
  <c r="S166" i="1"/>
  <c r="T166" i="1"/>
  <c r="U166" i="1"/>
  <c r="I167" i="1"/>
  <c r="H167" i="1"/>
  <c r="S167" i="1"/>
  <c r="T167" i="1"/>
  <c r="U167" i="1"/>
  <c r="U169" i="1"/>
  <c r="U170" i="1"/>
  <c r="U168" i="1"/>
  <c r="V167" i="1"/>
  <c r="V166" i="1"/>
  <c r="V165" i="1"/>
  <c r="V164" i="1"/>
  <c r="V163" i="1"/>
  <c r="V162" i="1"/>
  <c r="V161" i="1"/>
  <c r="V160" i="1"/>
  <c r="I123" i="1"/>
  <c r="H123" i="1"/>
  <c r="S123" i="1"/>
  <c r="T123" i="1"/>
  <c r="U123" i="1"/>
  <c r="I124" i="1"/>
  <c r="H124" i="1"/>
  <c r="S124" i="1"/>
  <c r="T124" i="1"/>
  <c r="U124" i="1"/>
  <c r="I125" i="1"/>
  <c r="H125" i="1"/>
  <c r="S125" i="1"/>
  <c r="T125" i="1"/>
  <c r="U125" i="1"/>
  <c r="I126" i="1"/>
  <c r="H126" i="1"/>
  <c r="S126" i="1"/>
  <c r="T126" i="1"/>
  <c r="U126" i="1"/>
  <c r="I127" i="1"/>
  <c r="H127" i="1"/>
  <c r="S127" i="1"/>
  <c r="T127" i="1"/>
  <c r="U127" i="1"/>
  <c r="I128" i="1"/>
  <c r="H128" i="1"/>
  <c r="S128" i="1"/>
  <c r="T128" i="1"/>
  <c r="U128" i="1"/>
  <c r="I129" i="1"/>
  <c r="H129" i="1"/>
  <c r="S129" i="1"/>
  <c r="T129" i="1"/>
  <c r="U129" i="1"/>
  <c r="I130" i="1"/>
  <c r="H130" i="1"/>
  <c r="S130" i="1"/>
  <c r="T130" i="1"/>
  <c r="U130" i="1"/>
  <c r="U132" i="1"/>
  <c r="U133" i="1"/>
  <c r="U131" i="1"/>
  <c r="V130" i="1"/>
  <c r="V129" i="1"/>
  <c r="V128" i="1"/>
  <c r="V127" i="1"/>
  <c r="V126" i="1"/>
  <c r="V125" i="1"/>
  <c r="V124" i="1"/>
  <c r="V123" i="1"/>
  <c r="U101" i="1"/>
  <c r="I5" i="1"/>
  <c r="H5" i="1"/>
  <c r="S5" i="1"/>
  <c r="T5" i="1"/>
  <c r="U5" i="1"/>
  <c r="I6" i="1"/>
  <c r="H6" i="1"/>
  <c r="S6" i="1"/>
  <c r="T6" i="1"/>
  <c r="U6" i="1"/>
  <c r="I7" i="1"/>
  <c r="H7" i="1"/>
  <c r="S7" i="1"/>
  <c r="T7" i="1"/>
  <c r="U7" i="1"/>
  <c r="I8" i="1"/>
  <c r="H8" i="1"/>
  <c r="S8" i="1"/>
  <c r="T8" i="1"/>
  <c r="U8" i="1"/>
  <c r="I9" i="1"/>
  <c r="H9" i="1"/>
  <c r="S9" i="1"/>
  <c r="T9" i="1"/>
  <c r="U9" i="1"/>
  <c r="I10" i="1"/>
  <c r="H10" i="1"/>
  <c r="S10" i="1"/>
  <c r="T10" i="1"/>
  <c r="U10" i="1"/>
  <c r="I11" i="1"/>
  <c r="H11" i="1"/>
  <c r="S11" i="1"/>
  <c r="T11" i="1"/>
  <c r="U11" i="1"/>
  <c r="I12" i="1"/>
  <c r="H12" i="1"/>
  <c r="S12" i="1"/>
  <c r="T12" i="1"/>
  <c r="U12" i="1"/>
  <c r="U13" i="1"/>
  <c r="V100" i="1"/>
  <c r="V99" i="1"/>
  <c r="V98" i="1"/>
  <c r="V97" i="1"/>
  <c r="V96" i="1"/>
  <c r="V95" i="1"/>
  <c r="V94" i="1"/>
  <c r="V93" i="1"/>
  <c r="I63" i="1"/>
  <c r="H63" i="1"/>
  <c r="S63" i="1"/>
  <c r="T63" i="1"/>
  <c r="U63" i="1"/>
  <c r="I64" i="1"/>
  <c r="H64" i="1"/>
  <c r="S64" i="1"/>
  <c r="T64" i="1"/>
  <c r="U64" i="1"/>
  <c r="I65" i="1"/>
  <c r="H65" i="1"/>
  <c r="S65" i="1"/>
  <c r="T65" i="1"/>
  <c r="U65" i="1"/>
  <c r="I66" i="1"/>
  <c r="H66" i="1"/>
  <c r="S66" i="1"/>
  <c r="T66" i="1"/>
  <c r="U66" i="1"/>
  <c r="I67" i="1"/>
  <c r="H67" i="1"/>
  <c r="S67" i="1"/>
  <c r="T67" i="1"/>
  <c r="U67" i="1"/>
  <c r="I68" i="1"/>
  <c r="H68" i="1"/>
  <c r="S68" i="1"/>
  <c r="T68" i="1"/>
  <c r="U68" i="1"/>
  <c r="I69" i="1"/>
  <c r="H69" i="1"/>
  <c r="S69" i="1"/>
  <c r="T69" i="1"/>
  <c r="U69" i="1"/>
  <c r="I70" i="1"/>
  <c r="H70" i="1"/>
  <c r="S70" i="1"/>
  <c r="T70" i="1"/>
  <c r="U70" i="1"/>
  <c r="U72" i="1"/>
  <c r="U73" i="1"/>
  <c r="U71" i="1"/>
  <c r="V70" i="1"/>
  <c r="V69" i="1"/>
  <c r="V68" i="1"/>
  <c r="V67" i="1"/>
  <c r="V66" i="1"/>
  <c r="V65" i="1"/>
  <c r="V64" i="1"/>
  <c r="V63" i="1"/>
  <c r="I34" i="1"/>
  <c r="H34" i="1"/>
  <c r="S34" i="1"/>
  <c r="T34" i="1"/>
  <c r="U34" i="1"/>
  <c r="I35" i="1"/>
  <c r="H35" i="1"/>
  <c r="S35" i="1"/>
  <c r="T35" i="1"/>
  <c r="U35" i="1"/>
  <c r="I36" i="1"/>
  <c r="H36" i="1"/>
  <c r="S36" i="1"/>
  <c r="T36" i="1"/>
  <c r="U36" i="1"/>
  <c r="I37" i="1"/>
  <c r="H37" i="1"/>
  <c r="S37" i="1"/>
  <c r="T37" i="1"/>
  <c r="U37" i="1"/>
  <c r="I38" i="1"/>
  <c r="H38" i="1"/>
  <c r="S38" i="1"/>
  <c r="T38" i="1"/>
  <c r="U38" i="1"/>
  <c r="I39" i="1"/>
  <c r="H39" i="1"/>
  <c r="S39" i="1"/>
  <c r="T39" i="1"/>
  <c r="U39" i="1"/>
  <c r="I40" i="1"/>
  <c r="H40" i="1"/>
  <c r="S40" i="1"/>
  <c r="T40" i="1"/>
  <c r="U40" i="1"/>
  <c r="I41" i="1"/>
  <c r="H41" i="1"/>
  <c r="S41" i="1"/>
  <c r="T41" i="1"/>
  <c r="U41" i="1"/>
  <c r="U43" i="1"/>
  <c r="U44" i="1"/>
  <c r="U42" i="1"/>
  <c r="V41" i="1"/>
  <c r="V40" i="1"/>
  <c r="V39" i="1"/>
  <c r="V38" i="1"/>
  <c r="V37" i="1"/>
  <c r="V36" i="1"/>
  <c r="V35" i="1"/>
  <c r="V34" i="1"/>
  <c r="U14" i="1"/>
  <c r="U15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<sst xmlns="http://schemas.openxmlformats.org/spreadsheetml/2006/main" count="182" uniqueCount="26">
  <si>
    <t xml:space="preserve">OP433-- hlh-30::GFP 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</si>
  <si>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</si>
  <si>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</si>
  <si>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</si>
  <si>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</si>
  <si>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</si>
  <si>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</si>
  <si>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</si>
  <si>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</si>
  <si>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</si>
  <si>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Avg Area</t>
  </si>
  <si>
    <t>Avg IntDen</t>
  </si>
  <si>
    <t>total background (TB)</t>
  </si>
  <si>
    <t>IntDen-TB (Adj)</t>
  </si>
  <si>
    <t>RFU</t>
  </si>
  <si>
    <t>normalized RFU</t>
  </si>
  <si>
    <t>Average</t>
  </si>
  <si>
    <t>std dev</t>
  </si>
  <si>
    <t>std error</t>
  </si>
  <si>
    <t>ju807; hlh-30::GFP</t>
  </si>
  <si>
    <t xml:space="preserve">n2420; hlh-30::GFP </t>
  </si>
  <si>
    <t xml:space="preserve">ju807; n2420-- hlh-30::GFP </t>
  </si>
  <si>
    <t>unc-13(s69);  hlh-30::GFP</t>
  </si>
  <si>
    <t>Normalized RFU</t>
  </si>
  <si>
    <t xml:space="preserve">unc-13(s69); n2420; hlh-30::GFP </t>
  </si>
  <si>
    <t xml:space="preserve">unc-13(s69); ju807; n2420; hlh-30::GFP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</si>
</sst>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6"/>
  <sheetViews>
    <sheetView tabSelected="1" topLeftCell="A191" workbookViewId="0">
      <selection activeCell="L201" sqref="L201"/>
    </sheetView>
  </sheetViews>
  <sheetFormatPr baseColWidth="10" defaultRowHeight="16" x14ac:dyDescent="0.2"/>
  <sheetData>
    <row r="2" spans="1:22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2" x14ac:dyDescent="0.2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L3" s="1" t="s">
        <v>2</v>
      </c>
      <c r="M3" s="1"/>
      <c r="N3" s="1"/>
      <c r="O3" s="1"/>
      <c r="P3" s="1"/>
      <c r="Q3" s="1"/>
      <c r="R3" s="1"/>
    </row>
    <row r="4" spans="1:22" x14ac:dyDescent="0.2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  <c r="R4" t="s">
        <v>9</v>
      </c>
      <c r="S4" t="s">
        <v>12</v>
      </c>
      <c r="T4" t="s">
        <v>13</v>
      </c>
      <c r="U4" t="s">
        <v>14</v>
      </c>
      <c r="V4" t="s">
        <v>15</v>
      </c>
    </row>
    <row r="5" spans="1:22" x14ac:dyDescent="0.2">
      <c r="A5">
        <v>1</v>
      </c>
      <c r="B5">
        <v>11.818</v>
      </c>
      <c r="C5">
        <v>19.349</v>
      </c>
      <c r="D5">
        <v>1</v>
      </c>
      <c r="E5">
        <v>61</v>
      </c>
      <c r="F5">
        <v>228.655</v>
      </c>
      <c r="G5">
        <v>52454</v>
      </c>
      <c r="H5">
        <f>AVERAGE(B5:B7)</f>
        <v>11.191333333333333</v>
      </c>
      <c r="I5">
        <f>AVERAGE(F5:F7)</f>
        <v>283.01099999999997</v>
      </c>
      <c r="L5">
        <v>1</v>
      </c>
      <c r="M5">
        <v>12.510999999999999</v>
      </c>
      <c r="N5">
        <v>0.13400000000000001</v>
      </c>
      <c r="O5">
        <v>0</v>
      </c>
      <c r="P5">
        <v>4</v>
      </c>
      <c r="Q5">
        <v>1.6830000000000001</v>
      </c>
      <c r="R5">
        <v>386</v>
      </c>
      <c r="S5">
        <f>N5*H5</f>
        <v>1.4996386666666666</v>
      </c>
      <c r="T5">
        <f>I5-S5</f>
        <v>281.5113613333333</v>
      </c>
      <c r="U5">
        <f>T5/H5</f>
        <v>25.154407696431761</v>
      </c>
      <c r="V5">
        <f>U5/$U$13</f>
        <v>1.0977439879473649</v>
      </c>
    </row>
    <row r="6" spans="1:22" x14ac:dyDescent="0.2">
      <c r="A6">
        <v>1</v>
      </c>
      <c r="B6">
        <v>10.282999999999999</v>
      </c>
      <c r="C6">
        <v>29.664999999999999</v>
      </c>
      <c r="D6">
        <v>1</v>
      </c>
      <c r="E6">
        <v>74</v>
      </c>
      <c r="F6">
        <v>305.05399999999997</v>
      </c>
      <c r="G6">
        <v>69980</v>
      </c>
      <c r="H6">
        <f>AVERAGE(B8:B10)</f>
        <v>12.000666666666666</v>
      </c>
      <c r="I6">
        <f>AVERAGE(F8:F10)</f>
        <v>261.35300000000001</v>
      </c>
      <c r="L6">
        <v>2</v>
      </c>
      <c r="M6">
        <v>6.343</v>
      </c>
      <c r="N6">
        <v>0.13100000000000001</v>
      </c>
      <c r="O6">
        <v>0</v>
      </c>
      <c r="P6">
        <v>5</v>
      </c>
      <c r="Q6">
        <v>0.83299999999999996</v>
      </c>
      <c r="R6">
        <v>191</v>
      </c>
      <c r="S6">
        <f t="shared" ref="S6:S12" si="0">N6*H6</f>
        <v>1.5720873333333332</v>
      </c>
      <c r="T6">
        <f t="shared" ref="T6:T12" si="1">I6-S6</f>
        <v>259.78091266666667</v>
      </c>
      <c r="U6">
        <f t="shared" ref="U6:U12" si="2">T6/H6</f>
        <v>21.647206766290765</v>
      </c>
      <c r="V6">
        <f t="shared" ref="V6:V12" si="3">U6/$U$13</f>
        <v>0.94468895353556992</v>
      </c>
    </row>
    <row r="7" spans="1:22" x14ac:dyDescent="0.2">
      <c r="A7">
        <v>1</v>
      </c>
      <c r="B7">
        <v>11.473000000000001</v>
      </c>
      <c r="C7">
        <v>27.483000000000001</v>
      </c>
      <c r="D7">
        <v>1</v>
      </c>
      <c r="E7">
        <v>77</v>
      </c>
      <c r="F7">
        <v>315.32400000000001</v>
      </c>
      <c r="G7">
        <v>72336</v>
      </c>
      <c r="H7">
        <f>AVERAGE(B11:B13)</f>
        <v>11.509666666666666</v>
      </c>
      <c r="I7">
        <f>AVERAGE(F11:F13)</f>
        <v>277.60833333333335</v>
      </c>
      <c r="L7">
        <v>3</v>
      </c>
      <c r="M7">
        <v>11.071999999999999</v>
      </c>
      <c r="N7">
        <v>0.16200000000000001</v>
      </c>
      <c r="O7">
        <v>0</v>
      </c>
      <c r="P7">
        <v>4</v>
      </c>
      <c r="Q7">
        <v>1.796</v>
      </c>
      <c r="R7">
        <v>412</v>
      </c>
      <c r="S7">
        <f t="shared" si="0"/>
        <v>1.8645659999999999</v>
      </c>
      <c r="T7">
        <f t="shared" si="1"/>
        <v>275.74376733333332</v>
      </c>
      <c r="U7">
        <f t="shared" si="2"/>
        <v>23.957580642358597</v>
      </c>
      <c r="V7">
        <f t="shared" si="3"/>
        <v>1.0455141871475655</v>
      </c>
    </row>
    <row r="8" spans="1:22" x14ac:dyDescent="0.2">
      <c r="A8">
        <v>2</v>
      </c>
      <c r="B8">
        <v>12.340999999999999</v>
      </c>
      <c r="C8">
        <v>18.196000000000002</v>
      </c>
      <c r="D8">
        <v>1</v>
      </c>
      <c r="E8">
        <v>48</v>
      </c>
      <c r="F8">
        <v>224.55699999999999</v>
      </c>
      <c r="G8">
        <v>51514</v>
      </c>
      <c r="H8">
        <f>AVERAGE(B14:B16)</f>
        <v>9.9036666666666662</v>
      </c>
      <c r="I8">
        <f>AVERAGE(F14:F16)</f>
        <v>216.03233333333333</v>
      </c>
      <c r="L8">
        <v>4</v>
      </c>
      <c r="M8">
        <v>10.257</v>
      </c>
      <c r="N8">
        <v>9.9000000000000005E-2</v>
      </c>
      <c r="O8">
        <v>0</v>
      </c>
      <c r="P8">
        <v>7</v>
      </c>
      <c r="Q8">
        <v>1.02</v>
      </c>
      <c r="R8">
        <v>234</v>
      </c>
      <c r="S8">
        <f t="shared" si="0"/>
        <v>0.98046299999999997</v>
      </c>
      <c r="T8">
        <f t="shared" si="1"/>
        <v>215.05187033333334</v>
      </c>
      <c r="U8">
        <f t="shared" si="2"/>
        <v>21.714368785971526</v>
      </c>
      <c r="V8">
        <f t="shared" si="3"/>
        <v>0.94761991912270305</v>
      </c>
    </row>
    <row r="9" spans="1:22" x14ac:dyDescent="0.2">
      <c r="A9">
        <v>2</v>
      </c>
      <c r="B9">
        <v>11.983000000000001</v>
      </c>
      <c r="C9">
        <v>26.411000000000001</v>
      </c>
      <c r="D9">
        <v>1</v>
      </c>
      <c r="E9">
        <v>62</v>
      </c>
      <c r="F9">
        <v>316.49200000000002</v>
      </c>
      <c r="G9">
        <v>72604</v>
      </c>
      <c r="H9">
        <f>AVERAGE(B17:B19)</f>
        <v>11.701666666666666</v>
      </c>
      <c r="I9">
        <f>AVERAGE(F17:F19)</f>
        <v>237.00266666666667</v>
      </c>
      <c r="L9">
        <v>5</v>
      </c>
      <c r="M9">
        <v>13.513</v>
      </c>
      <c r="N9">
        <v>0.23899999999999999</v>
      </c>
      <c r="O9">
        <v>0</v>
      </c>
      <c r="P9">
        <v>5</v>
      </c>
      <c r="Q9">
        <v>3.234</v>
      </c>
      <c r="R9">
        <v>742</v>
      </c>
      <c r="S9">
        <f t="shared" si="0"/>
        <v>2.7966983333333331</v>
      </c>
      <c r="T9">
        <f t="shared" si="1"/>
        <v>234.20596833333335</v>
      </c>
      <c r="U9">
        <f t="shared" si="2"/>
        <v>20.014753026634384</v>
      </c>
      <c r="V9">
        <f t="shared" si="3"/>
        <v>0.87344830657077621</v>
      </c>
    </row>
    <row r="10" spans="1:22" x14ac:dyDescent="0.2">
      <c r="A10">
        <v>2</v>
      </c>
      <c r="B10">
        <v>11.678000000000001</v>
      </c>
      <c r="C10">
        <v>20.809000000000001</v>
      </c>
      <c r="D10">
        <v>0</v>
      </c>
      <c r="E10">
        <v>55</v>
      </c>
      <c r="F10">
        <v>243.01</v>
      </c>
      <c r="G10">
        <v>55747</v>
      </c>
      <c r="H10">
        <f>AVERAGE(B20:B22)</f>
        <v>10.706333333333333</v>
      </c>
      <c r="I10">
        <f>AVERAGE(F20:F22)</f>
        <v>247.03899999999999</v>
      </c>
      <c r="L10">
        <v>6</v>
      </c>
      <c r="M10">
        <v>15.125999999999999</v>
      </c>
      <c r="N10">
        <v>0.23</v>
      </c>
      <c r="O10">
        <v>0</v>
      </c>
      <c r="P10">
        <v>7</v>
      </c>
      <c r="Q10">
        <v>3.4740000000000002</v>
      </c>
      <c r="R10">
        <v>797</v>
      </c>
      <c r="S10">
        <f t="shared" si="0"/>
        <v>2.4624566666666667</v>
      </c>
      <c r="T10">
        <f t="shared" si="1"/>
        <v>244.57654333333332</v>
      </c>
      <c r="U10">
        <f t="shared" si="2"/>
        <v>22.844099442697466</v>
      </c>
      <c r="V10">
        <f t="shared" si="3"/>
        <v>0.99692161810870816</v>
      </c>
    </row>
    <row r="11" spans="1:22" x14ac:dyDescent="0.2">
      <c r="A11">
        <v>3</v>
      </c>
      <c r="B11">
        <v>13.487</v>
      </c>
      <c r="C11">
        <v>25.872</v>
      </c>
      <c r="D11">
        <v>0</v>
      </c>
      <c r="E11">
        <v>67</v>
      </c>
      <c r="F11">
        <v>348.93700000000001</v>
      </c>
      <c r="G11">
        <v>80047</v>
      </c>
      <c r="H11">
        <f>AVERAGE(B23:B25)</f>
        <v>8.5950000000000006</v>
      </c>
      <c r="I11">
        <f>AVERAGE(F23:F25)</f>
        <v>215.90299999999999</v>
      </c>
      <c r="L11">
        <v>7</v>
      </c>
      <c r="M11">
        <v>20.026</v>
      </c>
      <c r="N11">
        <v>0.29499999999999998</v>
      </c>
      <c r="O11">
        <v>0</v>
      </c>
      <c r="P11">
        <v>8</v>
      </c>
      <c r="Q11">
        <v>5.9109999999999996</v>
      </c>
      <c r="R11">
        <v>1356</v>
      </c>
      <c r="S11">
        <f t="shared" si="0"/>
        <v>2.5355250000000003</v>
      </c>
      <c r="T11">
        <f t="shared" si="1"/>
        <v>213.36747499999998</v>
      </c>
      <c r="U11">
        <f t="shared" si="2"/>
        <v>24.824604421175099</v>
      </c>
      <c r="V11">
        <f t="shared" si="3"/>
        <v>1.0833512991197243</v>
      </c>
    </row>
    <row r="12" spans="1:22" x14ac:dyDescent="0.2">
      <c r="A12">
        <v>3</v>
      </c>
      <c r="B12">
        <v>11.433999999999999</v>
      </c>
      <c r="C12">
        <v>27.091999999999999</v>
      </c>
      <c r="D12">
        <v>0</v>
      </c>
      <c r="E12">
        <v>72</v>
      </c>
      <c r="F12">
        <v>309.77499999999998</v>
      </c>
      <c r="G12">
        <v>71063</v>
      </c>
      <c r="H12">
        <f>AVERAGE(B26:B28)</f>
        <v>9.9983333333333348</v>
      </c>
      <c r="I12">
        <f>AVERAGE(F26:F28)</f>
        <v>235.65166666666664</v>
      </c>
      <c r="L12">
        <v>8</v>
      </c>
      <c r="M12">
        <v>7.7720000000000002</v>
      </c>
      <c r="N12">
        <v>0.40899999999999997</v>
      </c>
      <c r="O12">
        <v>0</v>
      </c>
      <c r="P12">
        <v>8</v>
      </c>
      <c r="Q12">
        <v>3.1779999999999999</v>
      </c>
      <c r="R12">
        <v>729</v>
      </c>
      <c r="S12">
        <f t="shared" si="0"/>
        <v>4.0893183333333338</v>
      </c>
      <c r="T12">
        <f t="shared" si="1"/>
        <v>231.56234833333332</v>
      </c>
      <c r="U12">
        <f t="shared" si="2"/>
        <v>23.160094849141519</v>
      </c>
      <c r="V12">
        <f t="shared" si="3"/>
        <v>1.0107117284475873</v>
      </c>
    </row>
    <row r="13" spans="1:22" x14ac:dyDescent="0.2">
      <c r="A13">
        <v>3</v>
      </c>
      <c r="B13">
        <v>9.6080000000000005</v>
      </c>
      <c r="C13">
        <v>18.123000000000001</v>
      </c>
      <c r="D13">
        <v>1</v>
      </c>
      <c r="E13">
        <v>54</v>
      </c>
      <c r="F13">
        <v>174.113</v>
      </c>
      <c r="G13">
        <v>39942</v>
      </c>
      <c r="T13" t="s">
        <v>16</v>
      </c>
      <c r="U13">
        <f>AVERAGE(U5:U12)</f>
        <v>22.914639453837641</v>
      </c>
    </row>
    <row r="14" spans="1:22" x14ac:dyDescent="0.2">
      <c r="A14">
        <v>4</v>
      </c>
      <c r="B14">
        <v>13.587</v>
      </c>
      <c r="C14">
        <v>23.678000000000001</v>
      </c>
      <c r="D14">
        <v>1</v>
      </c>
      <c r="E14">
        <v>67</v>
      </c>
      <c r="F14">
        <v>321.72699999999998</v>
      </c>
      <c r="G14">
        <v>73805</v>
      </c>
      <c r="T14" t="s">
        <v>17</v>
      </c>
      <c r="U14">
        <f>STDEV(U5:U12)</f>
        <v>1.7433078208737962</v>
      </c>
    </row>
    <row r="15" spans="1:22" x14ac:dyDescent="0.2">
      <c r="A15">
        <v>4</v>
      </c>
      <c r="B15">
        <v>9.3460000000000001</v>
      </c>
      <c r="C15">
        <v>20.292999999999999</v>
      </c>
      <c r="D15">
        <v>1</v>
      </c>
      <c r="E15">
        <v>50</v>
      </c>
      <c r="F15">
        <v>189.65799999999999</v>
      </c>
      <c r="G15">
        <v>43508</v>
      </c>
      <c r="T15" t="s">
        <v>18</v>
      </c>
      <c r="U15">
        <f>U14/SQRT(8)</f>
        <v>0.61635239091770211</v>
      </c>
    </row>
    <row r="16" spans="1:22" x14ac:dyDescent="0.2">
      <c r="A16">
        <v>4</v>
      </c>
      <c r="B16">
        <v>6.7779999999999996</v>
      </c>
      <c r="C16">
        <v>20.167999999999999</v>
      </c>
      <c r="D16">
        <v>2</v>
      </c>
      <c r="E16">
        <v>52</v>
      </c>
      <c r="F16">
        <v>136.71199999999999</v>
      </c>
      <c r="G16">
        <v>31362</v>
      </c>
    </row>
    <row r="17" spans="1:18" x14ac:dyDescent="0.2">
      <c r="A17">
        <v>5</v>
      </c>
      <c r="B17">
        <v>11.125</v>
      </c>
      <c r="C17">
        <v>15.763</v>
      </c>
      <c r="D17">
        <v>0</v>
      </c>
      <c r="E17">
        <v>41</v>
      </c>
      <c r="F17">
        <v>175.351</v>
      </c>
      <c r="G17">
        <v>40226</v>
      </c>
    </row>
    <row r="18" spans="1:18" x14ac:dyDescent="0.2">
      <c r="A18">
        <v>5</v>
      </c>
      <c r="B18">
        <v>11.081</v>
      </c>
      <c r="C18">
        <v>23.911000000000001</v>
      </c>
      <c r="D18">
        <v>0</v>
      </c>
      <c r="E18">
        <v>74</v>
      </c>
      <c r="F18">
        <v>264.95400000000001</v>
      </c>
      <c r="G18">
        <v>60781</v>
      </c>
    </row>
    <row r="19" spans="1:18" x14ac:dyDescent="0.2">
      <c r="A19">
        <v>5</v>
      </c>
      <c r="B19">
        <v>12.898999999999999</v>
      </c>
      <c r="C19">
        <v>20.986999999999998</v>
      </c>
      <c r="D19">
        <v>0</v>
      </c>
      <c r="E19">
        <v>67</v>
      </c>
      <c r="F19">
        <v>270.70299999999997</v>
      </c>
      <c r="G19">
        <v>62100</v>
      </c>
    </row>
    <row r="20" spans="1:18" x14ac:dyDescent="0.2">
      <c r="A20">
        <v>6</v>
      </c>
      <c r="B20">
        <v>11.574</v>
      </c>
      <c r="C20">
        <v>18.134</v>
      </c>
      <c r="D20">
        <v>0</v>
      </c>
      <c r="E20">
        <v>46</v>
      </c>
      <c r="F20">
        <v>209.876</v>
      </c>
      <c r="G20">
        <v>48146</v>
      </c>
    </row>
    <row r="21" spans="1:18" x14ac:dyDescent="0.2">
      <c r="A21">
        <v>6</v>
      </c>
      <c r="B21">
        <v>11.167999999999999</v>
      </c>
      <c r="C21">
        <v>28.446000000000002</v>
      </c>
      <c r="D21">
        <v>0</v>
      </c>
      <c r="E21">
        <v>72</v>
      </c>
      <c r="F21">
        <v>317.68599999999998</v>
      </c>
      <c r="G21">
        <v>72878</v>
      </c>
    </row>
    <row r="22" spans="1:18" x14ac:dyDescent="0.2">
      <c r="A22">
        <v>6</v>
      </c>
      <c r="B22">
        <v>9.3770000000000007</v>
      </c>
      <c r="C22">
        <v>22.774999999999999</v>
      </c>
      <c r="D22">
        <v>2</v>
      </c>
      <c r="E22">
        <v>62</v>
      </c>
      <c r="F22">
        <v>213.55500000000001</v>
      </c>
      <c r="G22">
        <v>48990</v>
      </c>
    </row>
    <row r="23" spans="1:18" x14ac:dyDescent="0.2">
      <c r="A23">
        <v>7</v>
      </c>
      <c r="B23">
        <v>9.843</v>
      </c>
      <c r="C23">
        <v>27.821000000000002</v>
      </c>
      <c r="D23">
        <v>3</v>
      </c>
      <c r="E23">
        <v>69</v>
      </c>
      <c r="F23">
        <v>273.84199999999998</v>
      </c>
      <c r="G23">
        <v>62820</v>
      </c>
    </row>
    <row r="24" spans="1:18" x14ac:dyDescent="0.2">
      <c r="A24">
        <v>7</v>
      </c>
      <c r="B24">
        <v>10.349</v>
      </c>
      <c r="C24">
        <v>25.332999999999998</v>
      </c>
      <c r="D24">
        <v>3</v>
      </c>
      <c r="E24">
        <v>69</v>
      </c>
      <c r="F24">
        <v>262.16399999999999</v>
      </c>
      <c r="G24">
        <v>60141</v>
      </c>
    </row>
    <row r="25" spans="1:18" x14ac:dyDescent="0.2">
      <c r="A25">
        <v>7</v>
      </c>
      <c r="B25">
        <v>5.593</v>
      </c>
      <c r="C25">
        <v>19.972999999999999</v>
      </c>
      <c r="D25">
        <v>6</v>
      </c>
      <c r="E25">
        <v>53</v>
      </c>
      <c r="F25">
        <v>111.703</v>
      </c>
      <c r="G25">
        <v>25625</v>
      </c>
    </row>
    <row r="26" spans="1:18" x14ac:dyDescent="0.2">
      <c r="A26">
        <v>8</v>
      </c>
      <c r="B26">
        <v>6.9749999999999996</v>
      </c>
      <c r="C26">
        <v>21.661000000000001</v>
      </c>
      <c r="D26">
        <v>1</v>
      </c>
      <c r="E26">
        <v>61</v>
      </c>
      <c r="F26">
        <v>151.07499999999999</v>
      </c>
      <c r="G26">
        <v>34657</v>
      </c>
    </row>
    <row r="27" spans="1:18" x14ac:dyDescent="0.2">
      <c r="A27">
        <v>8</v>
      </c>
      <c r="B27">
        <v>10.771000000000001</v>
      </c>
      <c r="C27">
        <v>23.422999999999998</v>
      </c>
      <c r="D27">
        <v>2</v>
      </c>
      <c r="E27">
        <v>71</v>
      </c>
      <c r="F27">
        <v>252.29499999999999</v>
      </c>
      <c r="G27">
        <v>57877</v>
      </c>
    </row>
    <row r="28" spans="1:18" x14ac:dyDescent="0.2">
      <c r="A28">
        <v>8</v>
      </c>
      <c r="B28">
        <v>12.249000000000001</v>
      </c>
      <c r="C28">
        <v>24.783999999999999</v>
      </c>
      <c r="D28">
        <v>2</v>
      </c>
      <c r="E28">
        <v>71</v>
      </c>
      <c r="F28">
        <v>303.58499999999998</v>
      </c>
      <c r="G28">
        <v>69643</v>
      </c>
    </row>
    <row r="31" spans="1:18" x14ac:dyDescent="0.2">
      <c r="A31" s="1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8" x14ac:dyDescent="0.2">
      <c r="A32" s="1" t="s">
        <v>1</v>
      </c>
      <c r="B32" s="1"/>
      <c r="C32" s="1"/>
      <c r="D32" s="1"/>
      <c r="E32" s="2"/>
      <c r="F32" s="2"/>
      <c r="G32" s="2"/>
      <c r="H32" s="2"/>
      <c r="I32" s="2"/>
      <c r="J32" s="2"/>
      <c r="L32" s="1" t="s">
        <v>2</v>
      </c>
      <c r="M32" s="1"/>
      <c r="N32" s="1"/>
      <c r="O32" s="1"/>
      <c r="P32" s="1"/>
      <c r="Q32" s="1"/>
      <c r="R32" s="1"/>
    </row>
    <row r="33" spans="1:22" x14ac:dyDescent="0.2">
      <c r="A33" t="s">
        <v>3</v>
      </c>
      <c r="B33" t="s">
        <v>4</v>
      </c>
      <c r="C33" t="s">
        <v>5</v>
      </c>
      <c r="D33" t="s">
        <v>6</v>
      </c>
      <c r="E33" t="s">
        <v>7</v>
      </c>
      <c r="F33" t="s">
        <v>8</v>
      </c>
      <c r="G33" t="s">
        <v>9</v>
      </c>
      <c r="H33" t="s">
        <v>10</v>
      </c>
      <c r="I33" t="s">
        <v>11</v>
      </c>
      <c r="L33" t="s">
        <v>3</v>
      </c>
      <c r="M33" t="s">
        <v>4</v>
      </c>
      <c r="N33" t="s">
        <v>5</v>
      </c>
      <c r="O33" t="s">
        <v>6</v>
      </c>
      <c r="P33" t="s">
        <v>7</v>
      </c>
      <c r="Q33" t="s">
        <v>8</v>
      </c>
      <c r="R33" t="s">
        <v>9</v>
      </c>
      <c r="S33" t="s">
        <v>12</v>
      </c>
      <c r="T33" t="s">
        <v>13</v>
      </c>
      <c r="U33" t="s">
        <v>14</v>
      </c>
      <c r="V33" t="s">
        <v>15</v>
      </c>
    </row>
    <row r="34" spans="1:22" x14ac:dyDescent="0.2">
      <c r="A34">
        <v>1</v>
      </c>
      <c r="B34">
        <v>8.9190000000000005</v>
      </c>
      <c r="C34">
        <v>24.152000000000001</v>
      </c>
      <c r="D34">
        <v>3</v>
      </c>
      <c r="E34">
        <v>55</v>
      </c>
      <c r="F34">
        <v>215.41200000000001</v>
      </c>
      <c r="G34">
        <v>49416</v>
      </c>
      <c r="H34">
        <f>AVERAGE(B34:B36)</f>
        <v>9.3996666666666666</v>
      </c>
      <c r="I34">
        <f>AVERAGE(F34:F36)</f>
        <v>280.7063333333333</v>
      </c>
      <c r="L34">
        <v>1</v>
      </c>
      <c r="M34">
        <v>11.308</v>
      </c>
      <c r="N34">
        <v>1.2E-2</v>
      </c>
      <c r="O34">
        <v>0</v>
      </c>
      <c r="P34">
        <v>4</v>
      </c>
      <c r="Q34">
        <v>0.13500000000000001</v>
      </c>
      <c r="R34">
        <v>31</v>
      </c>
      <c r="S34">
        <f>N34*H34</f>
        <v>0.11279600000000001</v>
      </c>
      <c r="T34">
        <f>I34-S34</f>
        <v>280.5935373333333</v>
      </c>
      <c r="U34">
        <f>T34/H34</f>
        <v>29.851434873577073</v>
      </c>
      <c r="V34">
        <f>U34/$U$13</f>
        <v>1.30272330636988</v>
      </c>
    </row>
    <row r="35" spans="1:22" x14ac:dyDescent="0.2">
      <c r="A35">
        <v>1</v>
      </c>
      <c r="B35">
        <v>7.4539999999999997</v>
      </c>
      <c r="C35">
        <v>35.802</v>
      </c>
      <c r="D35">
        <v>5</v>
      </c>
      <c r="E35">
        <v>87</v>
      </c>
      <c r="F35">
        <v>266.87200000000001</v>
      </c>
      <c r="G35">
        <v>61221</v>
      </c>
      <c r="H35">
        <f>AVERAGE(B37:B39)</f>
        <v>10.515666666666666</v>
      </c>
      <c r="I35">
        <f>AVERAGE(F37:F39)</f>
        <v>285.73966666666666</v>
      </c>
      <c r="L35">
        <v>2</v>
      </c>
      <c r="M35">
        <v>41.045999999999999</v>
      </c>
      <c r="N35">
        <v>3.1E-2</v>
      </c>
      <c r="O35">
        <v>0</v>
      </c>
      <c r="P35">
        <v>6</v>
      </c>
      <c r="Q35">
        <v>1.282</v>
      </c>
      <c r="R35">
        <v>294</v>
      </c>
      <c r="S35">
        <f t="shared" ref="S35:S41" si="4">N35*H35</f>
        <v>0.32598566666666667</v>
      </c>
      <c r="T35">
        <f t="shared" ref="T35:T41" si="5">I35-S35</f>
        <v>285.413681</v>
      </c>
      <c r="U35">
        <f t="shared" ref="U35:U41" si="6">T35/H35</f>
        <v>27.141758106951535</v>
      </c>
      <c r="V35">
        <f t="shared" ref="V35:V41" si="7">U35/$U$13</f>
        <v>1.1844724051464819</v>
      </c>
    </row>
    <row r="36" spans="1:22" x14ac:dyDescent="0.2">
      <c r="A36">
        <v>1</v>
      </c>
      <c r="B36">
        <v>11.826000000000001</v>
      </c>
      <c r="C36">
        <v>30.425999999999998</v>
      </c>
      <c r="D36">
        <v>2</v>
      </c>
      <c r="E36">
        <v>73</v>
      </c>
      <c r="F36">
        <v>359.83499999999998</v>
      </c>
      <c r="G36">
        <v>82547</v>
      </c>
      <c r="H36">
        <f>AVERAGE(B40:B42)</f>
        <v>9.3966666666666665</v>
      </c>
      <c r="I36">
        <f>AVERAGE(F40:F42)</f>
        <v>190.38166666666666</v>
      </c>
      <c r="L36">
        <v>3</v>
      </c>
      <c r="M36">
        <v>31.273</v>
      </c>
      <c r="N36">
        <v>2.5000000000000001E-2</v>
      </c>
      <c r="O36">
        <v>0</v>
      </c>
      <c r="P36">
        <v>5</v>
      </c>
      <c r="Q36">
        <v>0.78500000000000003</v>
      </c>
      <c r="R36">
        <v>180</v>
      </c>
      <c r="S36">
        <f t="shared" si="4"/>
        <v>0.23491666666666666</v>
      </c>
      <c r="T36">
        <f t="shared" si="5"/>
        <v>190.14675</v>
      </c>
      <c r="U36">
        <f t="shared" si="6"/>
        <v>20.235553387726146</v>
      </c>
      <c r="V36">
        <f t="shared" si="7"/>
        <v>0.88308408380116088</v>
      </c>
    </row>
    <row r="37" spans="1:22" x14ac:dyDescent="0.2">
      <c r="A37">
        <v>2</v>
      </c>
      <c r="B37">
        <v>9.3369999999999997</v>
      </c>
      <c r="C37">
        <v>22.513000000000002</v>
      </c>
      <c r="D37">
        <v>1</v>
      </c>
      <c r="E37">
        <v>81</v>
      </c>
      <c r="F37">
        <v>210.20699999999999</v>
      </c>
      <c r="G37">
        <v>48222</v>
      </c>
      <c r="H37">
        <f>AVERAGE(B43:B45)</f>
        <v>11.291666666666666</v>
      </c>
      <c r="I37">
        <f>AVERAGE(F43:F45)</f>
        <v>269.762</v>
      </c>
      <c r="L37">
        <v>4</v>
      </c>
      <c r="M37">
        <v>40.941000000000003</v>
      </c>
      <c r="N37">
        <v>2.8000000000000001E-2</v>
      </c>
      <c r="O37">
        <v>0</v>
      </c>
      <c r="P37">
        <v>5</v>
      </c>
      <c r="Q37">
        <v>1.129</v>
      </c>
      <c r="R37">
        <v>259</v>
      </c>
      <c r="S37">
        <f t="shared" si="4"/>
        <v>0.31616666666666665</v>
      </c>
      <c r="T37">
        <f t="shared" si="5"/>
        <v>269.44583333333333</v>
      </c>
      <c r="U37">
        <f t="shared" si="6"/>
        <v>23.862361623616238</v>
      </c>
      <c r="V37">
        <f t="shared" si="7"/>
        <v>1.0413588078349572</v>
      </c>
    </row>
    <row r="38" spans="1:22" x14ac:dyDescent="0.2">
      <c r="A38">
        <v>2</v>
      </c>
      <c r="B38">
        <v>8.98</v>
      </c>
      <c r="C38">
        <v>30.609000000000002</v>
      </c>
      <c r="D38">
        <v>1</v>
      </c>
      <c r="E38">
        <v>84</v>
      </c>
      <c r="F38">
        <v>274.86200000000002</v>
      </c>
      <c r="G38">
        <v>63054</v>
      </c>
      <c r="H38">
        <f>AVERAGE(B46:B48)</f>
        <v>9.8209999999999997</v>
      </c>
      <c r="I38">
        <f>AVERAGE(F46:F48)</f>
        <v>309.07300000000004</v>
      </c>
      <c r="L38">
        <v>5</v>
      </c>
      <c r="M38">
        <v>12.084</v>
      </c>
      <c r="N38">
        <v>2.5999999999999999E-2</v>
      </c>
      <c r="O38">
        <v>0</v>
      </c>
      <c r="P38">
        <v>3</v>
      </c>
      <c r="Q38">
        <v>0.309</v>
      </c>
      <c r="R38">
        <v>71</v>
      </c>
      <c r="S38">
        <f t="shared" si="4"/>
        <v>0.25534599999999996</v>
      </c>
      <c r="T38">
        <f t="shared" si="5"/>
        <v>308.81765400000006</v>
      </c>
      <c r="U38">
        <f t="shared" si="6"/>
        <v>31.444624172691178</v>
      </c>
      <c r="V38">
        <f t="shared" si="7"/>
        <v>1.372250444351852</v>
      </c>
    </row>
    <row r="39" spans="1:22" x14ac:dyDescent="0.2">
      <c r="A39">
        <v>2</v>
      </c>
      <c r="B39">
        <v>13.23</v>
      </c>
      <c r="C39">
        <v>28.129000000000001</v>
      </c>
      <c r="D39">
        <v>0</v>
      </c>
      <c r="E39">
        <v>83</v>
      </c>
      <c r="F39">
        <v>372.15</v>
      </c>
      <c r="G39">
        <v>85372</v>
      </c>
      <c r="H39">
        <f>AVERAGE(B49:B51)</f>
        <v>9.7483333333333331</v>
      </c>
      <c r="I39">
        <f>AVERAGE(F49:F51)</f>
        <v>184.48099999999999</v>
      </c>
      <c r="L39">
        <v>6</v>
      </c>
      <c r="M39">
        <v>26.974</v>
      </c>
      <c r="N39">
        <v>2.3E-2</v>
      </c>
      <c r="O39">
        <v>0</v>
      </c>
      <c r="P39">
        <v>4</v>
      </c>
      <c r="Q39">
        <v>0.628</v>
      </c>
      <c r="R39">
        <v>144</v>
      </c>
      <c r="S39">
        <f t="shared" si="4"/>
        <v>0.22421166666666667</v>
      </c>
      <c r="T39">
        <f t="shared" si="5"/>
        <v>184.25678833333333</v>
      </c>
      <c r="U39">
        <f t="shared" si="6"/>
        <v>18.901363138998121</v>
      </c>
      <c r="V39">
        <f t="shared" si="7"/>
        <v>0.8248597224091434</v>
      </c>
    </row>
    <row r="40" spans="1:22" x14ac:dyDescent="0.2">
      <c r="A40">
        <v>3</v>
      </c>
      <c r="B40">
        <v>10.837</v>
      </c>
      <c r="C40">
        <v>16.951000000000001</v>
      </c>
      <c r="D40">
        <v>1</v>
      </c>
      <c r="E40">
        <v>48</v>
      </c>
      <c r="F40">
        <v>183.69900000000001</v>
      </c>
      <c r="G40">
        <v>42141</v>
      </c>
      <c r="H40">
        <f>AVERAGE(B52:B54)</f>
        <v>10.858333333333334</v>
      </c>
      <c r="I40">
        <f>AVERAGE(F52:F54)</f>
        <v>185.80466666666666</v>
      </c>
      <c r="L40">
        <v>7</v>
      </c>
      <c r="M40">
        <v>33.43</v>
      </c>
      <c r="N40">
        <v>2.7E-2</v>
      </c>
      <c r="O40">
        <v>0</v>
      </c>
      <c r="P40">
        <v>4</v>
      </c>
      <c r="Q40">
        <v>0.91100000000000003</v>
      </c>
      <c r="R40">
        <v>209</v>
      </c>
      <c r="S40">
        <f t="shared" si="4"/>
        <v>0.29317500000000002</v>
      </c>
      <c r="T40">
        <f t="shared" si="5"/>
        <v>185.51149166666667</v>
      </c>
      <c r="U40">
        <f t="shared" si="6"/>
        <v>17.084711435149654</v>
      </c>
      <c r="V40">
        <f t="shared" si="7"/>
        <v>0.74558063501576866</v>
      </c>
    </row>
    <row r="41" spans="1:22" x14ac:dyDescent="0.2">
      <c r="A41">
        <v>3</v>
      </c>
      <c r="B41">
        <v>8.9489999999999998</v>
      </c>
      <c r="C41">
        <v>24.882000000000001</v>
      </c>
      <c r="D41">
        <v>2</v>
      </c>
      <c r="E41">
        <v>67</v>
      </c>
      <c r="F41">
        <v>222.67400000000001</v>
      </c>
      <c r="G41">
        <v>51082</v>
      </c>
      <c r="H41">
        <f>AVERAGE(B55:B57)</f>
        <v>8.4553333333333338</v>
      </c>
      <c r="I41">
        <f>AVERAGE(F55:F57)</f>
        <v>183.6103333333333</v>
      </c>
      <c r="L41">
        <v>8</v>
      </c>
      <c r="M41">
        <v>9.8949999999999996</v>
      </c>
      <c r="N41">
        <v>1E-3</v>
      </c>
      <c r="O41">
        <v>0</v>
      </c>
      <c r="P41">
        <v>2</v>
      </c>
      <c r="Q41">
        <v>1.2999999999999999E-2</v>
      </c>
      <c r="R41">
        <v>3</v>
      </c>
      <c r="S41">
        <f t="shared" si="4"/>
        <v>8.4553333333333338E-3</v>
      </c>
      <c r="T41">
        <f t="shared" si="5"/>
        <v>183.60187799999997</v>
      </c>
      <c r="U41">
        <f t="shared" si="6"/>
        <v>21.714327603879205</v>
      </c>
      <c r="V41">
        <f t="shared" si="7"/>
        <v>0.94761812192696693</v>
      </c>
    </row>
    <row r="42" spans="1:22" x14ac:dyDescent="0.2">
      <c r="A42">
        <v>3</v>
      </c>
      <c r="B42">
        <v>8.4039999999999999</v>
      </c>
      <c r="C42">
        <v>19.605</v>
      </c>
      <c r="D42">
        <v>1</v>
      </c>
      <c r="E42">
        <v>50</v>
      </c>
      <c r="F42">
        <v>164.77199999999999</v>
      </c>
      <c r="G42">
        <v>37799</v>
      </c>
      <c r="T42" t="s">
        <v>16</v>
      </c>
      <c r="U42">
        <f>AVERAGE(U34:U41)</f>
        <v>23.779516792823642</v>
      </c>
    </row>
    <row r="43" spans="1:22" x14ac:dyDescent="0.2">
      <c r="A43">
        <v>4</v>
      </c>
      <c r="B43">
        <v>9.2810000000000006</v>
      </c>
      <c r="C43">
        <v>20.934999999999999</v>
      </c>
      <c r="D43">
        <v>1</v>
      </c>
      <c r="E43">
        <v>56</v>
      </c>
      <c r="F43">
        <v>194.292</v>
      </c>
      <c r="G43">
        <v>44571</v>
      </c>
      <c r="T43" t="s">
        <v>17</v>
      </c>
      <c r="U43">
        <f>STDEV(U34:U41)</f>
        <v>5.2423423757892946</v>
      </c>
    </row>
    <row r="44" spans="1:22" x14ac:dyDescent="0.2">
      <c r="A44">
        <v>4</v>
      </c>
      <c r="B44">
        <v>11.582000000000001</v>
      </c>
      <c r="C44">
        <v>25.584</v>
      </c>
      <c r="D44">
        <v>0</v>
      </c>
      <c r="E44">
        <v>83</v>
      </c>
      <c r="F44">
        <v>296.327</v>
      </c>
      <c r="G44">
        <v>67978</v>
      </c>
      <c r="T44" t="s">
        <v>18</v>
      </c>
      <c r="U44">
        <f>U43/SQRT(8)</f>
        <v>1.8534479216111031</v>
      </c>
    </row>
    <row r="45" spans="1:22" x14ac:dyDescent="0.2">
      <c r="A45">
        <v>4</v>
      </c>
      <c r="B45">
        <v>13.012</v>
      </c>
      <c r="C45">
        <v>24.49</v>
      </c>
      <c r="D45">
        <v>0</v>
      </c>
      <c r="E45">
        <v>86</v>
      </c>
      <c r="F45">
        <v>318.66699999999997</v>
      </c>
      <c r="G45">
        <v>73103</v>
      </c>
    </row>
    <row r="46" spans="1:22" x14ac:dyDescent="0.2">
      <c r="A46">
        <v>5</v>
      </c>
      <c r="B46">
        <v>9.4809999999999999</v>
      </c>
      <c r="C46">
        <v>27.338999999999999</v>
      </c>
      <c r="D46">
        <v>6</v>
      </c>
      <c r="E46">
        <v>59</v>
      </c>
      <c r="F46">
        <v>259.20400000000001</v>
      </c>
      <c r="G46">
        <v>59462</v>
      </c>
    </row>
    <row r="47" spans="1:22" x14ac:dyDescent="0.2">
      <c r="A47">
        <v>5</v>
      </c>
      <c r="B47">
        <v>9.9209999999999994</v>
      </c>
      <c r="C47">
        <v>36.283999999999999</v>
      </c>
      <c r="D47">
        <v>5</v>
      </c>
      <c r="E47">
        <v>82</v>
      </c>
      <c r="F47">
        <v>359.988</v>
      </c>
      <c r="G47">
        <v>82582</v>
      </c>
    </row>
    <row r="48" spans="1:22" x14ac:dyDescent="0.2">
      <c r="A48">
        <v>5</v>
      </c>
      <c r="B48">
        <v>10.061</v>
      </c>
      <c r="C48">
        <v>30.616</v>
      </c>
      <c r="D48">
        <v>2</v>
      </c>
      <c r="E48">
        <v>81</v>
      </c>
      <c r="F48">
        <v>308.02699999999999</v>
      </c>
      <c r="G48">
        <v>70662</v>
      </c>
    </row>
    <row r="49" spans="1:22" x14ac:dyDescent="0.2">
      <c r="A49">
        <v>6</v>
      </c>
      <c r="B49">
        <v>9.2460000000000004</v>
      </c>
      <c r="C49">
        <v>16.303000000000001</v>
      </c>
      <c r="D49">
        <v>1</v>
      </c>
      <c r="E49">
        <v>45</v>
      </c>
      <c r="F49">
        <v>150.73099999999999</v>
      </c>
      <c r="G49">
        <v>34578</v>
      </c>
    </row>
    <row r="50" spans="1:22" x14ac:dyDescent="0.2">
      <c r="A50">
        <v>6</v>
      </c>
      <c r="B50">
        <v>8.7789999999999999</v>
      </c>
      <c r="C50">
        <v>20.991</v>
      </c>
      <c r="D50">
        <v>0</v>
      </c>
      <c r="E50">
        <v>59</v>
      </c>
      <c r="F50">
        <v>184.28299999999999</v>
      </c>
      <c r="G50">
        <v>42275</v>
      </c>
    </row>
    <row r="51" spans="1:22" x14ac:dyDescent="0.2">
      <c r="A51">
        <v>6</v>
      </c>
      <c r="B51">
        <v>11.22</v>
      </c>
      <c r="C51">
        <v>19.466999999999999</v>
      </c>
      <c r="D51">
        <v>1</v>
      </c>
      <c r="E51">
        <v>50</v>
      </c>
      <c r="F51">
        <v>218.429</v>
      </c>
      <c r="G51">
        <v>50108</v>
      </c>
    </row>
    <row r="52" spans="1:22" x14ac:dyDescent="0.2">
      <c r="A52">
        <v>7</v>
      </c>
      <c r="B52">
        <v>13.404</v>
      </c>
      <c r="C52">
        <v>17.763999999999999</v>
      </c>
      <c r="D52">
        <v>0</v>
      </c>
      <c r="E52">
        <v>49</v>
      </c>
      <c r="F52">
        <v>238.11</v>
      </c>
      <c r="G52">
        <v>54623</v>
      </c>
    </row>
    <row r="53" spans="1:22" x14ac:dyDescent="0.2">
      <c r="A53">
        <v>7</v>
      </c>
      <c r="B53">
        <v>9.3849999999999998</v>
      </c>
      <c r="C53">
        <v>19.533000000000001</v>
      </c>
      <c r="D53">
        <v>1</v>
      </c>
      <c r="E53">
        <v>57</v>
      </c>
      <c r="F53">
        <v>183.32</v>
      </c>
      <c r="G53">
        <v>42054</v>
      </c>
    </row>
    <row r="54" spans="1:22" x14ac:dyDescent="0.2">
      <c r="A54">
        <v>7</v>
      </c>
      <c r="B54">
        <v>9.7859999999999996</v>
      </c>
      <c r="C54">
        <v>13.895</v>
      </c>
      <c r="D54">
        <v>0</v>
      </c>
      <c r="E54">
        <v>40</v>
      </c>
      <c r="F54">
        <v>135.98400000000001</v>
      </c>
      <c r="G54">
        <v>31195</v>
      </c>
    </row>
    <row r="55" spans="1:22" x14ac:dyDescent="0.2">
      <c r="A55">
        <v>8</v>
      </c>
      <c r="B55">
        <v>8.4480000000000004</v>
      </c>
      <c r="C55">
        <v>20.940999999999999</v>
      </c>
      <c r="D55">
        <v>2</v>
      </c>
      <c r="E55">
        <v>57</v>
      </c>
      <c r="F55">
        <v>176.90799999999999</v>
      </c>
      <c r="G55">
        <v>40583</v>
      </c>
    </row>
    <row r="56" spans="1:22" x14ac:dyDescent="0.2">
      <c r="A56">
        <v>8</v>
      </c>
      <c r="B56">
        <v>7.6719999999999997</v>
      </c>
      <c r="C56">
        <v>17.651</v>
      </c>
      <c r="D56">
        <v>2</v>
      </c>
      <c r="E56">
        <v>49</v>
      </c>
      <c r="F56">
        <v>135.42099999999999</v>
      </c>
      <c r="G56">
        <v>31066</v>
      </c>
    </row>
    <row r="57" spans="1:22" x14ac:dyDescent="0.2">
      <c r="A57">
        <v>8</v>
      </c>
      <c r="B57">
        <v>9.2460000000000004</v>
      </c>
      <c r="C57">
        <v>25.795999999999999</v>
      </c>
      <c r="D57">
        <v>1</v>
      </c>
      <c r="E57">
        <v>77</v>
      </c>
      <c r="F57">
        <v>238.50200000000001</v>
      </c>
      <c r="G57">
        <v>54713</v>
      </c>
    </row>
    <row r="60" spans="1:22" x14ac:dyDescent="0.2">
      <c r="A60" s="1" t="s">
        <v>20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2" x14ac:dyDescent="0.2">
      <c r="A61" s="1" t="s">
        <v>1</v>
      </c>
      <c r="B61" s="1"/>
      <c r="C61" s="1"/>
      <c r="D61" s="1"/>
      <c r="E61" s="2"/>
      <c r="F61" s="2"/>
      <c r="G61" s="2"/>
      <c r="H61" s="2"/>
      <c r="I61" s="2"/>
      <c r="J61" s="2"/>
      <c r="L61" s="1" t="s">
        <v>2</v>
      </c>
      <c r="M61" s="1"/>
      <c r="N61" s="1"/>
      <c r="O61" s="1"/>
      <c r="P61" s="1"/>
      <c r="Q61" s="1"/>
      <c r="R61" s="1"/>
    </row>
    <row r="62" spans="1:22" x14ac:dyDescent="0.2">
      <c r="A62" t="s">
        <v>3</v>
      </c>
      <c r="B62" t="s">
        <v>4</v>
      </c>
      <c r="C62" t="s">
        <v>5</v>
      </c>
      <c r="D62" t="s">
        <v>6</v>
      </c>
      <c r="E62" t="s">
        <v>7</v>
      </c>
      <c r="F62" t="s">
        <v>8</v>
      </c>
      <c r="G62" t="s">
        <v>9</v>
      </c>
      <c r="H62" t="s">
        <v>10</v>
      </c>
      <c r="I62" t="s">
        <v>11</v>
      </c>
      <c r="L62" t="s">
        <v>3</v>
      </c>
      <c r="M62" t="s">
        <v>4</v>
      </c>
      <c r="N62" t="s">
        <v>5</v>
      </c>
      <c r="O62" t="s">
        <v>6</v>
      </c>
      <c r="P62" t="s">
        <v>7</v>
      </c>
      <c r="Q62" t="s">
        <v>8</v>
      </c>
      <c r="R62" t="s">
        <v>9</v>
      </c>
      <c r="S62" t="s">
        <v>12</v>
      </c>
      <c r="T62" t="s">
        <v>13</v>
      </c>
      <c r="U62" t="s">
        <v>14</v>
      </c>
      <c r="V62" t="s">
        <v>15</v>
      </c>
    </row>
    <row r="63" spans="1:22" x14ac:dyDescent="0.2">
      <c r="A63">
        <v>1</v>
      </c>
      <c r="B63">
        <v>10.657999999999999</v>
      </c>
      <c r="C63">
        <v>26.638000000000002</v>
      </c>
      <c r="D63">
        <v>1</v>
      </c>
      <c r="E63">
        <v>80</v>
      </c>
      <c r="F63">
        <v>283.916</v>
      </c>
      <c r="G63">
        <v>65131</v>
      </c>
      <c r="H63">
        <f>AVERAGE(B63:B65)</f>
        <v>11.772666666666666</v>
      </c>
      <c r="I63">
        <f>AVERAGE(F63:F65)</f>
        <v>313.07866666666672</v>
      </c>
      <c r="L63">
        <v>1</v>
      </c>
      <c r="M63">
        <v>8.1950000000000003</v>
      </c>
      <c r="N63">
        <v>0.04</v>
      </c>
      <c r="O63">
        <v>0</v>
      </c>
      <c r="P63">
        <v>4</v>
      </c>
      <c r="Q63">
        <v>0.33100000000000002</v>
      </c>
      <c r="R63">
        <v>76</v>
      </c>
      <c r="S63">
        <f>N63*H63</f>
        <v>0.47090666666666664</v>
      </c>
      <c r="T63">
        <f>I63-S63</f>
        <v>312.60776000000004</v>
      </c>
      <c r="U63">
        <f>T63/H63</f>
        <v>26.553691602015974</v>
      </c>
      <c r="V63">
        <f>U63/$U$13</f>
        <v>1.1588090511094156</v>
      </c>
    </row>
    <row r="64" spans="1:22" x14ac:dyDescent="0.2">
      <c r="A64">
        <v>1</v>
      </c>
      <c r="B64">
        <v>11.569000000000001</v>
      </c>
      <c r="C64">
        <v>29.62</v>
      </c>
      <c r="D64">
        <v>1</v>
      </c>
      <c r="E64">
        <v>85</v>
      </c>
      <c r="F64">
        <v>342.67700000000002</v>
      </c>
      <c r="G64">
        <v>78611</v>
      </c>
      <c r="H64">
        <f>AVERAGE(B66:B68)</f>
        <v>8.0036666666666676</v>
      </c>
      <c r="I64">
        <f>AVERAGE(F66:F68)</f>
        <v>257.49399999999997</v>
      </c>
      <c r="L64">
        <v>2</v>
      </c>
      <c r="M64">
        <v>12.388999999999999</v>
      </c>
      <c r="N64">
        <v>4.9000000000000002E-2</v>
      </c>
      <c r="O64">
        <v>0</v>
      </c>
      <c r="P64">
        <v>4</v>
      </c>
      <c r="Q64">
        <v>0.60199999999999998</v>
      </c>
      <c r="R64">
        <v>138</v>
      </c>
      <c r="S64">
        <f t="shared" ref="S64:S70" si="8">N64*H64</f>
        <v>0.3921796666666667</v>
      </c>
      <c r="T64">
        <f t="shared" ref="T64:T70" si="9">I64-S64</f>
        <v>257.10182033333331</v>
      </c>
      <c r="U64">
        <f t="shared" ref="U64:U70" si="10">T64/H64</f>
        <v>32.123004497938439</v>
      </c>
      <c r="V64">
        <f t="shared" ref="V64:V70" si="11">U64/$U$13</f>
        <v>1.401855113742958</v>
      </c>
    </row>
    <row r="65" spans="1:22" x14ac:dyDescent="0.2">
      <c r="A65">
        <v>1</v>
      </c>
      <c r="B65">
        <v>13.090999999999999</v>
      </c>
      <c r="C65">
        <v>23.882999999999999</v>
      </c>
      <c r="D65">
        <v>1</v>
      </c>
      <c r="E65">
        <v>71</v>
      </c>
      <c r="F65">
        <v>312.64299999999997</v>
      </c>
      <c r="G65">
        <v>71721</v>
      </c>
      <c r="H65">
        <f>AVERAGE(B69:B71)</f>
        <v>7.586666666666666</v>
      </c>
      <c r="I65">
        <f>AVERAGE(F69:F71)</f>
        <v>229.90900000000002</v>
      </c>
      <c r="L65">
        <v>3</v>
      </c>
      <c r="M65">
        <v>30.966999999999999</v>
      </c>
      <c r="N65">
        <v>9.4E-2</v>
      </c>
      <c r="O65">
        <v>0</v>
      </c>
      <c r="P65">
        <v>8</v>
      </c>
      <c r="Q65">
        <v>2.9249999999999998</v>
      </c>
      <c r="R65">
        <v>671</v>
      </c>
      <c r="S65">
        <f t="shared" si="8"/>
        <v>0.7131466666666666</v>
      </c>
      <c r="T65">
        <f t="shared" si="9"/>
        <v>229.19585333333336</v>
      </c>
      <c r="U65">
        <f t="shared" si="10"/>
        <v>30.210349736379619</v>
      </c>
      <c r="V65">
        <f t="shared" si="11"/>
        <v>1.3183864314007405</v>
      </c>
    </row>
    <row r="66" spans="1:22" x14ac:dyDescent="0.2">
      <c r="A66">
        <v>2</v>
      </c>
      <c r="B66">
        <v>7.0970000000000004</v>
      </c>
      <c r="C66">
        <v>27.896999999999998</v>
      </c>
      <c r="D66">
        <v>3</v>
      </c>
      <c r="E66">
        <v>72</v>
      </c>
      <c r="F66">
        <v>197.98</v>
      </c>
      <c r="G66">
        <v>45417</v>
      </c>
      <c r="H66">
        <f>AVERAGE(B72:B74)</f>
        <v>8.4510000000000005</v>
      </c>
      <c r="I66">
        <f>AVERAGE(F72:F74)</f>
        <v>353.63933333333335</v>
      </c>
      <c r="L66">
        <v>4</v>
      </c>
      <c r="M66">
        <v>6.2069999999999999</v>
      </c>
      <c r="N66">
        <v>5.3999999999999999E-2</v>
      </c>
      <c r="O66">
        <v>0</v>
      </c>
      <c r="P66">
        <v>3</v>
      </c>
      <c r="Q66">
        <v>0.33600000000000002</v>
      </c>
      <c r="R66">
        <v>77</v>
      </c>
      <c r="S66">
        <f t="shared" si="8"/>
        <v>0.45635400000000004</v>
      </c>
      <c r="T66">
        <f t="shared" si="9"/>
        <v>353.18297933333338</v>
      </c>
      <c r="U66">
        <f t="shared" si="10"/>
        <v>41.791856506133399</v>
      </c>
      <c r="V66">
        <f t="shared" si="11"/>
        <v>1.8238059817753007</v>
      </c>
    </row>
    <row r="67" spans="1:22" x14ac:dyDescent="0.2">
      <c r="A67">
        <v>2</v>
      </c>
      <c r="B67">
        <v>9.1020000000000003</v>
      </c>
      <c r="C67">
        <v>31.512</v>
      </c>
      <c r="D67">
        <v>3</v>
      </c>
      <c r="E67">
        <v>81</v>
      </c>
      <c r="F67">
        <v>286.82400000000001</v>
      </c>
      <c r="G67">
        <v>65798</v>
      </c>
      <c r="H67">
        <f>AVERAGE(B75:B77)</f>
        <v>9.5553333333333335</v>
      </c>
      <c r="I67">
        <f>AVERAGE(F75:F77)</f>
        <v>354.94266666666664</v>
      </c>
      <c r="L67">
        <v>5</v>
      </c>
      <c r="M67">
        <v>11.77</v>
      </c>
      <c r="N67">
        <v>7.2999999999999995E-2</v>
      </c>
      <c r="O67">
        <v>0</v>
      </c>
      <c r="P67">
        <v>4</v>
      </c>
      <c r="Q67">
        <v>0.86299999999999999</v>
      </c>
      <c r="R67">
        <v>198</v>
      </c>
      <c r="S67">
        <f t="shared" si="8"/>
        <v>0.69753933333333329</v>
      </c>
      <c r="T67">
        <f t="shared" si="9"/>
        <v>354.2451273333333</v>
      </c>
      <c r="U67">
        <f t="shared" si="10"/>
        <v>37.073026651782598</v>
      </c>
      <c r="V67">
        <f t="shared" si="11"/>
        <v>1.617875189634449</v>
      </c>
    </row>
    <row r="68" spans="1:22" x14ac:dyDescent="0.2">
      <c r="A68">
        <v>2</v>
      </c>
      <c r="B68">
        <v>7.8120000000000003</v>
      </c>
      <c r="C68">
        <v>36.826999999999998</v>
      </c>
      <c r="D68">
        <v>8</v>
      </c>
      <c r="E68">
        <v>89</v>
      </c>
      <c r="F68">
        <v>287.678</v>
      </c>
      <c r="G68">
        <v>65994</v>
      </c>
      <c r="H68">
        <f>AVERAGE(B78:B80)</f>
        <v>8.7983333333333338</v>
      </c>
      <c r="I68">
        <f>AVERAGE(F78:F80)</f>
        <v>280.01766666666668</v>
      </c>
      <c r="L68">
        <v>6</v>
      </c>
      <c r="M68">
        <v>12.145</v>
      </c>
      <c r="N68">
        <v>8.3000000000000004E-2</v>
      </c>
      <c r="O68">
        <v>0</v>
      </c>
      <c r="P68">
        <v>4</v>
      </c>
      <c r="Q68">
        <v>1.0069999999999999</v>
      </c>
      <c r="R68">
        <v>231</v>
      </c>
      <c r="S68">
        <f t="shared" si="8"/>
        <v>0.7302616666666667</v>
      </c>
      <c r="T68">
        <f t="shared" si="9"/>
        <v>279.28740500000004</v>
      </c>
      <c r="U68">
        <f t="shared" si="10"/>
        <v>31.743217086569427</v>
      </c>
      <c r="V68">
        <f t="shared" si="11"/>
        <v>1.3852811060159715</v>
      </c>
    </row>
    <row r="69" spans="1:22" x14ac:dyDescent="0.2">
      <c r="A69">
        <v>3</v>
      </c>
      <c r="B69">
        <v>7.6070000000000002</v>
      </c>
      <c r="C69">
        <v>21.625</v>
      </c>
      <c r="D69">
        <v>1</v>
      </c>
      <c r="E69">
        <v>65</v>
      </c>
      <c r="F69">
        <v>164.49700000000001</v>
      </c>
      <c r="G69">
        <v>37736</v>
      </c>
      <c r="H69">
        <f>AVERAGE(B81:B83)</f>
        <v>12.050333333333334</v>
      </c>
      <c r="I69">
        <f>AVERAGE(F81:F83)</f>
        <v>300.72499999999997</v>
      </c>
      <c r="L69">
        <v>7</v>
      </c>
      <c r="M69">
        <v>9.6950000000000003</v>
      </c>
      <c r="N69">
        <v>7.4999999999999997E-2</v>
      </c>
      <c r="O69">
        <v>0</v>
      </c>
      <c r="P69">
        <v>4</v>
      </c>
      <c r="Q69">
        <v>0.72399999999999998</v>
      </c>
      <c r="R69">
        <v>166</v>
      </c>
      <c r="S69">
        <f t="shared" si="8"/>
        <v>0.903775</v>
      </c>
      <c r="T69">
        <f t="shared" si="9"/>
        <v>299.82122499999997</v>
      </c>
      <c r="U69">
        <f t="shared" si="10"/>
        <v>24.880741196647392</v>
      </c>
      <c r="V69">
        <f t="shared" si="11"/>
        <v>1.0858011205792932</v>
      </c>
    </row>
    <row r="70" spans="1:22" x14ac:dyDescent="0.2">
      <c r="A70">
        <v>3</v>
      </c>
      <c r="B70">
        <v>7.0620000000000003</v>
      </c>
      <c r="C70">
        <v>35.554000000000002</v>
      </c>
      <c r="D70">
        <v>4</v>
      </c>
      <c r="E70">
        <v>81</v>
      </c>
      <c r="F70">
        <v>251.07400000000001</v>
      </c>
      <c r="G70">
        <v>57597</v>
      </c>
      <c r="H70">
        <f>AVERAGE(B84:B86)</f>
        <v>8.990333333333334</v>
      </c>
      <c r="I70">
        <f>AVERAGE(F84:F86)</f>
        <v>308.7166666666667</v>
      </c>
      <c r="L70">
        <v>8</v>
      </c>
      <c r="M70">
        <v>9.4510000000000005</v>
      </c>
      <c r="N70">
        <v>6.9000000000000006E-2</v>
      </c>
      <c r="O70">
        <v>0</v>
      </c>
      <c r="P70">
        <v>4</v>
      </c>
      <c r="Q70">
        <v>0.65</v>
      </c>
      <c r="R70">
        <v>149</v>
      </c>
      <c r="S70">
        <f t="shared" si="8"/>
        <v>0.62033300000000013</v>
      </c>
      <c r="T70">
        <f t="shared" si="9"/>
        <v>308.09633366666668</v>
      </c>
      <c r="U70">
        <f t="shared" si="10"/>
        <v>34.269734195988285</v>
      </c>
      <c r="V70">
        <f t="shared" si="11"/>
        <v>1.4955388787602741</v>
      </c>
    </row>
    <row r="71" spans="1:22" x14ac:dyDescent="0.2">
      <c r="A71">
        <v>3</v>
      </c>
      <c r="B71">
        <v>8.0909999999999993</v>
      </c>
      <c r="C71">
        <v>33.886000000000003</v>
      </c>
      <c r="D71">
        <v>7</v>
      </c>
      <c r="E71">
        <v>72</v>
      </c>
      <c r="F71">
        <v>274.15600000000001</v>
      </c>
      <c r="G71">
        <v>62892</v>
      </c>
      <c r="T71" t="s">
        <v>16</v>
      </c>
      <c r="U71">
        <f>AVERAGE(U63:U70)</f>
        <v>32.330702684181887</v>
      </c>
    </row>
    <row r="72" spans="1:22" x14ac:dyDescent="0.2">
      <c r="A72">
        <v>4</v>
      </c>
      <c r="B72">
        <v>8.3960000000000008</v>
      </c>
      <c r="C72">
        <v>40.518000000000001</v>
      </c>
      <c r="D72">
        <v>8</v>
      </c>
      <c r="E72">
        <v>107</v>
      </c>
      <c r="F72">
        <v>340.18</v>
      </c>
      <c r="G72">
        <v>78038</v>
      </c>
      <c r="T72" t="s">
        <v>17</v>
      </c>
      <c r="U72">
        <f>STDEV(U63:U70)</f>
        <v>5.4709997670382249</v>
      </c>
    </row>
    <row r="73" spans="1:22" x14ac:dyDescent="0.2">
      <c r="A73">
        <v>4</v>
      </c>
      <c r="B73">
        <v>8.0340000000000007</v>
      </c>
      <c r="C73">
        <v>44.063000000000002</v>
      </c>
      <c r="D73">
        <v>7</v>
      </c>
      <c r="E73">
        <v>108</v>
      </c>
      <c r="F73">
        <v>353.99799999999999</v>
      </c>
      <c r="G73">
        <v>81208</v>
      </c>
      <c r="T73" t="s">
        <v>18</v>
      </c>
      <c r="U73">
        <f>U72/SQRT(8)</f>
        <v>1.9342905175713752</v>
      </c>
    </row>
    <row r="74" spans="1:22" x14ac:dyDescent="0.2">
      <c r="A74">
        <v>4</v>
      </c>
      <c r="B74">
        <v>8.923</v>
      </c>
      <c r="C74">
        <v>41.1</v>
      </c>
      <c r="D74">
        <v>5</v>
      </c>
      <c r="E74">
        <v>135</v>
      </c>
      <c r="F74">
        <v>366.74</v>
      </c>
      <c r="G74">
        <v>84131</v>
      </c>
    </row>
    <row r="75" spans="1:22" x14ac:dyDescent="0.2">
      <c r="A75">
        <v>5</v>
      </c>
      <c r="B75">
        <v>10.083</v>
      </c>
      <c r="C75">
        <v>37.597000000000001</v>
      </c>
      <c r="D75">
        <v>1</v>
      </c>
      <c r="E75">
        <v>103</v>
      </c>
      <c r="F75">
        <v>379.08100000000002</v>
      </c>
      <c r="G75">
        <v>86962</v>
      </c>
    </row>
    <row r="76" spans="1:22" x14ac:dyDescent="0.2">
      <c r="A76">
        <v>5</v>
      </c>
      <c r="B76">
        <v>10.404999999999999</v>
      </c>
      <c r="C76">
        <v>41.795999999999999</v>
      </c>
      <c r="D76">
        <v>8</v>
      </c>
      <c r="E76">
        <v>95</v>
      </c>
      <c r="F76">
        <v>434.89499999999998</v>
      </c>
      <c r="G76">
        <v>99766</v>
      </c>
    </row>
    <row r="77" spans="1:22" x14ac:dyDescent="0.2">
      <c r="A77">
        <v>5</v>
      </c>
      <c r="B77">
        <v>8.1780000000000008</v>
      </c>
      <c r="C77">
        <v>30.675000000000001</v>
      </c>
      <c r="D77">
        <v>5</v>
      </c>
      <c r="E77">
        <v>70</v>
      </c>
      <c r="F77">
        <v>250.852</v>
      </c>
      <c r="G77">
        <v>57546</v>
      </c>
    </row>
    <row r="78" spans="1:22" x14ac:dyDescent="0.2">
      <c r="A78">
        <v>6</v>
      </c>
      <c r="B78">
        <v>9.8079999999999998</v>
      </c>
      <c r="C78">
        <v>31.257000000000001</v>
      </c>
      <c r="D78">
        <v>2</v>
      </c>
      <c r="E78">
        <v>85</v>
      </c>
      <c r="F78">
        <v>306.57100000000003</v>
      </c>
      <c r="G78">
        <v>70328</v>
      </c>
    </row>
    <row r="79" spans="1:22" x14ac:dyDescent="0.2">
      <c r="A79">
        <v>6</v>
      </c>
      <c r="B79">
        <v>8.2650000000000006</v>
      </c>
      <c r="C79">
        <v>34.244</v>
      </c>
      <c r="D79">
        <v>5</v>
      </c>
      <c r="E79">
        <v>81</v>
      </c>
      <c r="F79">
        <v>283.02199999999999</v>
      </c>
      <c r="G79">
        <v>64926</v>
      </c>
    </row>
    <row r="80" spans="1:22" x14ac:dyDescent="0.2">
      <c r="A80">
        <v>6</v>
      </c>
      <c r="B80">
        <v>8.3219999999999992</v>
      </c>
      <c r="C80">
        <v>30.097000000000001</v>
      </c>
      <c r="D80">
        <v>4</v>
      </c>
      <c r="E80">
        <v>74</v>
      </c>
      <c r="F80">
        <v>250.46</v>
      </c>
      <c r="G80">
        <v>57456</v>
      </c>
    </row>
    <row r="81" spans="1:22" x14ac:dyDescent="0.2">
      <c r="A81">
        <v>7</v>
      </c>
      <c r="B81">
        <v>9.6080000000000005</v>
      </c>
      <c r="C81">
        <v>27.404</v>
      </c>
      <c r="D81">
        <v>3</v>
      </c>
      <c r="E81">
        <v>88</v>
      </c>
      <c r="F81">
        <v>263.28399999999999</v>
      </c>
      <c r="G81">
        <v>60398</v>
      </c>
    </row>
    <row r="82" spans="1:22" x14ac:dyDescent="0.2">
      <c r="A82">
        <v>7</v>
      </c>
      <c r="B82">
        <v>12.114000000000001</v>
      </c>
      <c r="C82">
        <v>27.847999999999999</v>
      </c>
      <c r="D82">
        <v>1</v>
      </c>
      <c r="E82">
        <v>72</v>
      </c>
      <c r="F82">
        <v>337.351</v>
      </c>
      <c r="G82">
        <v>77389</v>
      </c>
    </row>
    <row r="83" spans="1:22" x14ac:dyDescent="0.2">
      <c r="A83">
        <v>7</v>
      </c>
      <c r="B83">
        <v>14.429</v>
      </c>
      <c r="C83">
        <v>20.898</v>
      </c>
      <c r="D83">
        <v>1</v>
      </c>
      <c r="E83">
        <v>66</v>
      </c>
      <c r="F83">
        <v>301.54000000000002</v>
      </c>
      <c r="G83">
        <v>69174</v>
      </c>
    </row>
    <row r="84" spans="1:22" x14ac:dyDescent="0.2">
      <c r="A84">
        <v>8</v>
      </c>
      <c r="B84">
        <v>7.4370000000000003</v>
      </c>
      <c r="C84">
        <v>31.103000000000002</v>
      </c>
      <c r="D84">
        <v>6</v>
      </c>
      <c r="E84">
        <v>82</v>
      </c>
      <c r="F84">
        <v>231.30099999999999</v>
      </c>
      <c r="G84">
        <v>53061</v>
      </c>
    </row>
    <row r="85" spans="1:22" x14ac:dyDescent="0.2">
      <c r="A85">
        <v>8</v>
      </c>
      <c r="B85">
        <v>9.1110000000000007</v>
      </c>
      <c r="C85">
        <v>40.331000000000003</v>
      </c>
      <c r="D85">
        <v>6</v>
      </c>
      <c r="E85">
        <v>92</v>
      </c>
      <c r="F85">
        <v>367.43700000000001</v>
      </c>
      <c r="G85">
        <v>84291</v>
      </c>
    </row>
    <row r="86" spans="1:22" x14ac:dyDescent="0.2">
      <c r="A86">
        <v>8</v>
      </c>
      <c r="B86">
        <v>10.423</v>
      </c>
      <c r="C86">
        <v>31.413</v>
      </c>
      <c r="D86">
        <v>0</v>
      </c>
      <c r="E86">
        <v>75</v>
      </c>
      <c r="F86">
        <v>327.41199999999998</v>
      </c>
      <c r="G86">
        <v>75109</v>
      </c>
    </row>
    <row r="90" spans="1:22" x14ac:dyDescent="0.2">
      <c r="A90" s="1" t="s">
        <v>21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22" x14ac:dyDescent="0.2">
      <c r="A91" s="1" t="s">
        <v>1</v>
      </c>
      <c r="B91" s="1"/>
      <c r="C91" s="1"/>
      <c r="D91" s="1"/>
      <c r="E91" s="2"/>
      <c r="F91" s="2"/>
      <c r="G91" s="2"/>
      <c r="H91" s="2"/>
      <c r="I91" s="2"/>
      <c r="J91" s="2"/>
      <c r="L91" s="1" t="s">
        <v>2</v>
      </c>
      <c r="M91" s="1"/>
      <c r="N91" s="1"/>
      <c r="O91" s="1"/>
      <c r="P91" s="1"/>
      <c r="Q91" s="1"/>
      <c r="R91" s="1"/>
    </row>
    <row r="92" spans="1:22" x14ac:dyDescent="0.2">
      <c r="A92" t="s">
        <v>3</v>
      </c>
      <c r="B92" t="s">
        <v>4</v>
      </c>
      <c r="C92" t="s">
        <v>5</v>
      </c>
      <c r="D92" t="s">
        <v>6</v>
      </c>
      <c r="E92" t="s">
        <v>7</v>
      </c>
      <c r="F92" t="s">
        <v>8</v>
      </c>
      <c r="G92" t="s">
        <v>9</v>
      </c>
      <c r="H92" t="s">
        <v>10</v>
      </c>
      <c r="I92" t="s">
        <v>11</v>
      </c>
      <c r="L92" t="s">
        <v>3</v>
      </c>
      <c r="M92" t="s">
        <v>4</v>
      </c>
      <c r="N92" t="s">
        <v>5</v>
      </c>
      <c r="O92" t="s">
        <v>6</v>
      </c>
      <c r="P92" t="s">
        <v>7</v>
      </c>
      <c r="Q92" t="s">
        <v>8</v>
      </c>
      <c r="R92" t="s">
        <v>9</v>
      </c>
      <c r="S92" t="s">
        <v>12</v>
      </c>
      <c r="T92" t="s">
        <v>13</v>
      </c>
      <c r="U92" t="s">
        <v>14</v>
      </c>
      <c r="V92" t="s">
        <v>15</v>
      </c>
    </row>
    <row r="93" spans="1:22" x14ac:dyDescent="0.2">
      <c r="A93">
        <v>1</v>
      </c>
      <c r="B93">
        <v>10.029999999999999</v>
      </c>
      <c r="C93">
        <v>17.225999999999999</v>
      </c>
      <c r="D93">
        <v>0</v>
      </c>
      <c r="E93">
        <v>60</v>
      </c>
      <c r="F93">
        <v>172.78800000000001</v>
      </c>
      <c r="G93">
        <v>39638</v>
      </c>
      <c r="H93">
        <f>AVERAGE(B93:B95)</f>
        <v>10.126333333333333</v>
      </c>
      <c r="I93">
        <f>AVERAGE(F93:F95)</f>
        <v>215.78099999999998</v>
      </c>
      <c r="L93">
        <v>1</v>
      </c>
      <c r="M93">
        <v>74.353999999999999</v>
      </c>
      <c r="N93">
        <v>3.1E-2</v>
      </c>
      <c r="O93">
        <v>0</v>
      </c>
      <c r="P93">
        <v>5</v>
      </c>
      <c r="Q93">
        <v>2.3279999999999998</v>
      </c>
      <c r="R93">
        <v>534</v>
      </c>
      <c r="S93">
        <f>N93*H93</f>
        <v>0.31391633333333335</v>
      </c>
      <c r="T93">
        <f>I93-S93</f>
        <v>215.46708366666664</v>
      </c>
      <c r="U93">
        <f>T93/H93</f>
        <v>21.277897593732511</v>
      </c>
      <c r="V93">
        <f>U93/$U$13</f>
        <v>0.92857221849803029</v>
      </c>
    </row>
    <row r="94" spans="1:22" x14ac:dyDescent="0.2">
      <c r="A94">
        <v>1</v>
      </c>
      <c r="B94">
        <v>8.9060000000000006</v>
      </c>
      <c r="C94">
        <v>26.443999999999999</v>
      </c>
      <c r="D94">
        <v>1</v>
      </c>
      <c r="E94">
        <v>73</v>
      </c>
      <c r="F94">
        <v>235.50299999999999</v>
      </c>
      <c r="G94">
        <v>54025</v>
      </c>
      <c r="H94">
        <f>AVERAGE(B96:B98)</f>
        <v>11.950000000000001</v>
      </c>
      <c r="I94">
        <f>AVERAGE(F96:F98)</f>
        <v>226.69033333333334</v>
      </c>
      <c r="L94">
        <v>2</v>
      </c>
      <c r="M94">
        <v>26.626000000000001</v>
      </c>
      <c r="N94">
        <v>0.09</v>
      </c>
      <c r="O94">
        <v>0</v>
      </c>
      <c r="P94">
        <v>5</v>
      </c>
      <c r="Q94">
        <v>2.3980000000000001</v>
      </c>
      <c r="R94">
        <v>550</v>
      </c>
      <c r="S94">
        <f t="shared" ref="S94:S100" si="12">N94*H94</f>
        <v>1.0755000000000001</v>
      </c>
      <c r="T94">
        <f t="shared" ref="T94:T100" si="13">I94-S94</f>
        <v>225.61483333333334</v>
      </c>
      <c r="U94">
        <f t="shared" ref="U94:U100" si="14">T94/H94</f>
        <v>18.879902370990237</v>
      </c>
      <c r="V94">
        <f t="shared" ref="V94:V100" si="15">U94/$U$13</f>
        <v>0.82392316968479795</v>
      </c>
    </row>
    <row r="95" spans="1:22" x14ac:dyDescent="0.2">
      <c r="A95">
        <v>1</v>
      </c>
      <c r="B95">
        <v>11.443</v>
      </c>
      <c r="C95">
        <v>20.890999999999998</v>
      </c>
      <c r="D95">
        <v>2</v>
      </c>
      <c r="E95">
        <v>72</v>
      </c>
      <c r="F95">
        <v>239.05199999999999</v>
      </c>
      <c r="G95">
        <v>54839</v>
      </c>
      <c r="H95">
        <f>AVERAGE(B99:B101)</f>
        <v>9.5916666666666668</v>
      </c>
      <c r="I95">
        <f>AVERAGE(F99:F101)</f>
        <v>165.571</v>
      </c>
      <c r="L95">
        <v>3</v>
      </c>
      <c r="M95">
        <v>11.468999999999999</v>
      </c>
      <c r="N95">
        <v>7.9000000000000001E-2</v>
      </c>
      <c r="O95">
        <v>0</v>
      </c>
      <c r="P95">
        <v>4</v>
      </c>
      <c r="Q95">
        <v>0.91100000000000003</v>
      </c>
      <c r="R95">
        <v>209</v>
      </c>
      <c r="S95">
        <f t="shared" si="12"/>
        <v>0.75774166666666665</v>
      </c>
      <c r="T95">
        <f t="shared" si="13"/>
        <v>164.81325833333332</v>
      </c>
      <c r="U95">
        <f t="shared" si="14"/>
        <v>17.182963509991311</v>
      </c>
      <c r="V95">
        <f t="shared" si="15"/>
        <v>0.74986837757613445</v>
      </c>
    </row>
    <row r="96" spans="1:22" x14ac:dyDescent="0.2">
      <c r="A96">
        <v>2</v>
      </c>
      <c r="B96">
        <v>13.496</v>
      </c>
      <c r="C96">
        <v>19.716999999999999</v>
      </c>
      <c r="D96">
        <v>0</v>
      </c>
      <c r="E96">
        <v>50</v>
      </c>
      <c r="F96">
        <v>266.10000000000002</v>
      </c>
      <c r="G96">
        <v>61044</v>
      </c>
      <c r="H96">
        <f>AVERAGE(B102:B104)</f>
        <v>10.867333333333335</v>
      </c>
      <c r="I96">
        <f>AVERAGE(F102:F104)</f>
        <v>299.51900000000001</v>
      </c>
      <c r="L96">
        <v>4</v>
      </c>
      <c r="M96">
        <v>22.907</v>
      </c>
      <c r="N96">
        <v>0.114</v>
      </c>
      <c r="O96">
        <v>0</v>
      </c>
      <c r="P96">
        <v>10</v>
      </c>
      <c r="Q96">
        <v>2.6019999999999999</v>
      </c>
      <c r="R96">
        <v>597</v>
      </c>
      <c r="S96">
        <f t="shared" si="12"/>
        <v>1.2388760000000001</v>
      </c>
      <c r="T96">
        <f t="shared" si="13"/>
        <v>298.280124</v>
      </c>
      <c r="U96">
        <f t="shared" si="14"/>
        <v>27.44740727562726</v>
      </c>
      <c r="V96">
        <f t="shared" si="15"/>
        <v>1.1978110033509819</v>
      </c>
    </row>
    <row r="97" spans="1:22" x14ac:dyDescent="0.2">
      <c r="A97">
        <v>2</v>
      </c>
      <c r="B97">
        <v>9.5030000000000001</v>
      </c>
      <c r="C97">
        <v>21.663</v>
      </c>
      <c r="D97">
        <v>2</v>
      </c>
      <c r="E97">
        <v>54</v>
      </c>
      <c r="F97">
        <v>205.86500000000001</v>
      </c>
      <c r="G97">
        <v>47226</v>
      </c>
      <c r="H97">
        <f>AVERAGE(B105:B107)</f>
        <v>9.6440000000000001</v>
      </c>
      <c r="I97">
        <f>AVERAGE(F105:F107)</f>
        <v>167.70400000000001</v>
      </c>
      <c r="L97">
        <v>5</v>
      </c>
      <c r="M97">
        <v>19.734000000000002</v>
      </c>
      <c r="N97">
        <v>6.8000000000000005E-2</v>
      </c>
      <c r="O97">
        <v>0</v>
      </c>
      <c r="P97">
        <v>5</v>
      </c>
      <c r="Q97">
        <v>1.351</v>
      </c>
      <c r="R97">
        <v>310</v>
      </c>
      <c r="S97">
        <f t="shared" si="12"/>
        <v>0.65579200000000004</v>
      </c>
      <c r="T97">
        <f t="shared" si="13"/>
        <v>167.04820800000002</v>
      </c>
      <c r="U97">
        <f t="shared" si="14"/>
        <v>17.321464952301952</v>
      </c>
      <c r="V97">
        <f t="shared" si="15"/>
        <v>0.75591261155108558</v>
      </c>
    </row>
    <row r="98" spans="1:22" x14ac:dyDescent="0.2">
      <c r="A98">
        <v>2</v>
      </c>
      <c r="B98">
        <v>12.851000000000001</v>
      </c>
      <c r="C98">
        <v>16.193999999999999</v>
      </c>
      <c r="D98">
        <v>0</v>
      </c>
      <c r="E98">
        <v>56</v>
      </c>
      <c r="F98">
        <v>208.10599999999999</v>
      </c>
      <c r="G98">
        <v>47740</v>
      </c>
      <c r="H98">
        <f>AVERAGE(B108:B110)</f>
        <v>11.002666666666665</v>
      </c>
      <c r="I98">
        <f>AVERAGE(F108:F110)</f>
        <v>147.03166666666667</v>
      </c>
      <c r="L98">
        <v>6</v>
      </c>
      <c r="M98">
        <v>15.125999999999999</v>
      </c>
      <c r="N98">
        <v>8.3000000000000004E-2</v>
      </c>
      <c r="O98">
        <v>0</v>
      </c>
      <c r="P98">
        <v>4</v>
      </c>
      <c r="Q98">
        <v>1.26</v>
      </c>
      <c r="R98">
        <v>289</v>
      </c>
      <c r="S98">
        <f t="shared" si="12"/>
        <v>0.91322133333333322</v>
      </c>
      <c r="T98">
        <f t="shared" si="13"/>
        <v>146.11844533333334</v>
      </c>
      <c r="U98">
        <f t="shared" si="14"/>
        <v>13.280275569558897</v>
      </c>
      <c r="V98">
        <f t="shared" si="15"/>
        <v>0.5795542014227405</v>
      </c>
    </row>
    <row r="99" spans="1:22" x14ac:dyDescent="0.2">
      <c r="A99">
        <v>3</v>
      </c>
      <c r="B99">
        <v>9.3290000000000006</v>
      </c>
      <c r="C99">
        <v>18.815999999999999</v>
      </c>
      <c r="D99">
        <v>0</v>
      </c>
      <c r="E99">
        <v>48</v>
      </c>
      <c r="F99">
        <v>175.53</v>
      </c>
      <c r="G99">
        <v>40267</v>
      </c>
      <c r="H99">
        <f>AVERAGE(B111:B113)</f>
        <v>11.739333333333335</v>
      </c>
      <c r="I99">
        <f>AVERAGE(F111:F113)</f>
        <v>171.12266666666667</v>
      </c>
      <c r="L99">
        <v>7</v>
      </c>
      <c r="M99">
        <v>7.6289999999999996</v>
      </c>
      <c r="N99">
        <v>7.5999999999999998E-2</v>
      </c>
      <c r="O99">
        <v>0</v>
      </c>
      <c r="P99">
        <v>4</v>
      </c>
      <c r="Q99">
        <v>0.57999999999999996</v>
      </c>
      <c r="R99">
        <v>133</v>
      </c>
      <c r="S99">
        <f t="shared" si="12"/>
        <v>0.89218933333333339</v>
      </c>
      <c r="T99">
        <f t="shared" si="13"/>
        <v>170.23047733333334</v>
      </c>
      <c r="U99">
        <f t="shared" si="14"/>
        <v>14.500864103583394</v>
      </c>
      <c r="V99">
        <f t="shared" si="15"/>
        <v>0.63282095853159304</v>
      </c>
    </row>
    <row r="100" spans="1:22" x14ac:dyDescent="0.2">
      <c r="A100">
        <v>3</v>
      </c>
      <c r="B100">
        <v>8.6660000000000004</v>
      </c>
      <c r="C100">
        <v>16.187000000000001</v>
      </c>
      <c r="D100">
        <v>0</v>
      </c>
      <c r="E100">
        <v>48</v>
      </c>
      <c r="F100">
        <v>140.27799999999999</v>
      </c>
      <c r="G100">
        <v>32180</v>
      </c>
      <c r="H100">
        <f>AVERAGE(B114:B116)</f>
        <v>11.079666666666666</v>
      </c>
      <c r="I100">
        <f>AVERAGE(F114:F116)</f>
        <v>245.82266666666669</v>
      </c>
      <c r="L100">
        <v>8</v>
      </c>
      <c r="M100">
        <v>20.898</v>
      </c>
      <c r="N100">
        <v>7.1999999999999995E-2</v>
      </c>
      <c r="O100">
        <v>0</v>
      </c>
      <c r="P100">
        <v>4</v>
      </c>
      <c r="Q100">
        <v>1.508</v>
      </c>
      <c r="R100">
        <v>346</v>
      </c>
      <c r="S100">
        <f t="shared" si="12"/>
        <v>0.79773599999999989</v>
      </c>
      <c r="T100">
        <f t="shared" si="13"/>
        <v>245.02493066666671</v>
      </c>
      <c r="U100">
        <f t="shared" si="14"/>
        <v>22.114828725292583</v>
      </c>
      <c r="V100">
        <f t="shared" si="15"/>
        <v>0.96509608060138563</v>
      </c>
    </row>
    <row r="101" spans="1:22" x14ac:dyDescent="0.2">
      <c r="A101">
        <v>3</v>
      </c>
      <c r="B101">
        <v>10.78</v>
      </c>
      <c r="C101">
        <v>16.780999999999999</v>
      </c>
      <c r="D101">
        <v>0</v>
      </c>
      <c r="E101">
        <v>47</v>
      </c>
      <c r="F101">
        <v>180.905</v>
      </c>
      <c r="G101">
        <v>41500</v>
      </c>
      <c r="T101" t="s">
        <v>16</v>
      </c>
      <c r="U101">
        <f>AVERAGE(U93:U100)</f>
        <v>19.000700512634765</v>
      </c>
    </row>
    <row r="102" spans="1:22" x14ac:dyDescent="0.2">
      <c r="A102">
        <v>4</v>
      </c>
      <c r="B102">
        <v>10.125999999999999</v>
      </c>
      <c r="C102">
        <v>28.395</v>
      </c>
      <c r="D102">
        <v>2</v>
      </c>
      <c r="E102">
        <v>78</v>
      </c>
      <c r="F102">
        <v>287.53899999999999</v>
      </c>
      <c r="G102">
        <v>65962</v>
      </c>
      <c r="T102" t="s">
        <v>17</v>
      </c>
      <c r="U102">
        <f>STDEV(U93:U100)</f>
        <v>4.5566381328703054</v>
      </c>
    </row>
    <row r="103" spans="1:22" x14ac:dyDescent="0.2">
      <c r="A103">
        <v>4</v>
      </c>
      <c r="B103">
        <v>11.132999999999999</v>
      </c>
      <c r="C103">
        <v>29.324999999999999</v>
      </c>
      <c r="D103">
        <v>2</v>
      </c>
      <c r="E103">
        <v>74</v>
      </c>
      <c r="F103">
        <v>326.483</v>
      </c>
      <c r="G103">
        <v>74896</v>
      </c>
      <c r="T103" t="s">
        <v>18</v>
      </c>
      <c r="U103">
        <f>U102/SQRT(8)</f>
        <v>1.6110148615829007</v>
      </c>
    </row>
    <row r="104" spans="1:22" x14ac:dyDescent="0.2">
      <c r="A104">
        <v>4</v>
      </c>
      <c r="B104">
        <v>11.343</v>
      </c>
      <c r="C104">
        <v>25.085999999999999</v>
      </c>
      <c r="D104">
        <v>1</v>
      </c>
      <c r="E104">
        <v>84</v>
      </c>
      <c r="F104">
        <v>284.53500000000003</v>
      </c>
      <c r="G104">
        <v>65273</v>
      </c>
    </row>
    <row r="105" spans="1:22" x14ac:dyDescent="0.2">
      <c r="A105">
        <v>5</v>
      </c>
      <c r="B105">
        <v>10.196</v>
      </c>
      <c r="C105">
        <v>12.656000000000001</v>
      </c>
      <c r="D105">
        <v>0</v>
      </c>
      <c r="E105">
        <v>40</v>
      </c>
      <c r="F105">
        <v>129.04</v>
      </c>
      <c r="G105">
        <v>29602</v>
      </c>
    </row>
    <row r="106" spans="1:22" x14ac:dyDescent="0.2">
      <c r="A106">
        <v>5</v>
      </c>
      <c r="B106">
        <v>9.1890000000000001</v>
      </c>
      <c r="C106">
        <v>18.504999999999999</v>
      </c>
      <c r="D106">
        <v>1</v>
      </c>
      <c r="E106">
        <v>68</v>
      </c>
      <c r="F106">
        <v>170.04599999999999</v>
      </c>
      <c r="G106">
        <v>39009</v>
      </c>
    </row>
    <row r="107" spans="1:22" x14ac:dyDescent="0.2">
      <c r="A107">
        <v>5</v>
      </c>
      <c r="B107">
        <v>9.5470000000000006</v>
      </c>
      <c r="C107">
        <v>21.372</v>
      </c>
      <c r="D107">
        <v>3</v>
      </c>
      <c r="E107">
        <v>63</v>
      </c>
      <c r="F107">
        <v>204.02600000000001</v>
      </c>
      <c r="G107">
        <v>46804</v>
      </c>
    </row>
    <row r="108" spans="1:22" x14ac:dyDescent="0.2">
      <c r="A108">
        <v>6</v>
      </c>
      <c r="B108">
        <v>10.449</v>
      </c>
      <c r="C108">
        <v>9.5389999999999997</v>
      </c>
      <c r="D108">
        <v>0</v>
      </c>
      <c r="E108">
        <v>32</v>
      </c>
      <c r="F108">
        <v>99.668000000000006</v>
      </c>
      <c r="G108">
        <v>22864</v>
      </c>
    </row>
    <row r="109" spans="1:22" x14ac:dyDescent="0.2">
      <c r="A109">
        <v>6</v>
      </c>
      <c r="B109">
        <v>10.789</v>
      </c>
      <c r="C109">
        <v>14.792</v>
      </c>
      <c r="D109">
        <v>0</v>
      </c>
      <c r="E109">
        <v>46</v>
      </c>
      <c r="F109">
        <v>159.589</v>
      </c>
      <c r="G109">
        <v>36610</v>
      </c>
    </row>
    <row r="110" spans="1:22" x14ac:dyDescent="0.2">
      <c r="A110">
        <v>6</v>
      </c>
      <c r="B110">
        <v>11.77</v>
      </c>
      <c r="C110">
        <v>15.45</v>
      </c>
      <c r="D110">
        <v>0</v>
      </c>
      <c r="E110">
        <v>46</v>
      </c>
      <c r="F110">
        <v>181.83799999999999</v>
      </c>
      <c r="G110">
        <v>41714</v>
      </c>
    </row>
    <row r="111" spans="1:22" x14ac:dyDescent="0.2">
      <c r="A111">
        <v>7</v>
      </c>
      <c r="B111">
        <v>10.641</v>
      </c>
      <c r="C111">
        <v>12.515000000000001</v>
      </c>
      <c r="D111">
        <v>0</v>
      </c>
      <c r="E111">
        <v>37</v>
      </c>
      <c r="F111">
        <v>133.16300000000001</v>
      </c>
      <c r="G111">
        <v>30548</v>
      </c>
    </row>
    <row r="112" spans="1:22" x14ac:dyDescent="0.2">
      <c r="A112">
        <v>7</v>
      </c>
      <c r="B112">
        <v>11.516999999999999</v>
      </c>
      <c r="C112">
        <v>16.829000000000001</v>
      </c>
      <c r="D112">
        <v>0</v>
      </c>
      <c r="E112">
        <v>48</v>
      </c>
      <c r="F112">
        <v>193.81200000000001</v>
      </c>
      <c r="G112">
        <v>44461</v>
      </c>
    </row>
    <row r="113" spans="1:22" x14ac:dyDescent="0.2">
      <c r="A113">
        <v>7</v>
      </c>
      <c r="B113">
        <v>13.06</v>
      </c>
      <c r="C113">
        <v>14.272</v>
      </c>
      <c r="D113">
        <v>0</v>
      </c>
      <c r="E113">
        <v>42</v>
      </c>
      <c r="F113">
        <v>186.393</v>
      </c>
      <c r="G113">
        <v>42759</v>
      </c>
    </row>
    <row r="114" spans="1:22" x14ac:dyDescent="0.2">
      <c r="A114">
        <v>8</v>
      </c>
      <c r="B114">
        <v>10.462</v>
      </c>
      <c r="C114">
        <v>20.332000000000001</v>
      </c>
      <c r="D114">
        <v>1</v>
      </c>
      <c r="E114">
        <v>55</v>
      </c>
      <c r="F114">
        <v>212.71799999999999</v>
      </c>
      <c r="G114">
        <v>48798</v>
      </c>
    </row>
    <row r="115" spans="1:22" x14ac:dyDescent="0.2">
      <c r="A115">
        <v>8</v>
      </c>
      <c r="B115">
        <v>9.625</v>
      </c>
      <c r="C115">
        <v>23.649000000000001</v>
      </c>
      <c r="D115">
        <v>1</v>
      </c>
      <c r="E115">
        <v>65</v>
      </c>
      <c r="F115">
        <v>227.626</v>
      </c>
      <c r="G115">
        <v>52218</v>
      </c>
    </row>
    <row r="116" spans="1:22" x14ac:dyDescent="0.2">
      <c r="A116">
        <v>8</v>
      </c>
      <c r="B116">
        <v>13.151999999999999</v>
      </c>
      <c r="C116">
        <v>22.591999999999999</v>
      </c>
      <c r="D116">
        <v>0</v>
      </c>
      <c r="E116">
        <v>58</v>
      </c>
      <c r="F116">
        <v>297.12400000000002</v>
      </c>
      <c r="G116">
        <v>68161</v>
      </c>
    </row>
    <row r="120" spans="1:22" x14ac:dyDescent="0.2">
      <c r="A120" s="1" t="s">
        <v>22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22" x14ac:dyDescent="0.2">
      <c r="A121" s="1" t="s">
        <v>1</v>
      </c>
      <c r="B121" s="1"/>
      <c r="C121" s="1"/>
      <c r="D121" s="1"/>
      <c r="E121" s="2"/>
      <c r="F121" s="2"/>
      <c r="G121" s="2"/>
      <c r="H121" s="2"/>
      <c r="I121" s="2"/>
      <c r="J121" s="2"/>
      <c r="L121" s="1" t="s">
        <v>2</v>
      </c>
      <c r="M121" s="1"/>
      <c r="N121" s="1"/>
      <c r="O121" s="1"/>
      <c r="P121" s="1"/>
      <c r="Q121" s="1"/>
      <c r="R121" s="1"/>
    </row>
    <row r="122" spans="1:22" x14ac:dyDescent="0.2">
      <c r="A122" t="s">
        <v>3</v>
      </c>
      <c r="B122" t="s">
        <v>4</v>
      </c>
      <c r="C122" t="s">
        <v>5</v>
      </c>
      <c r="D122" t="s">
        <v>6</v>
      </c>
      <c r="E122" t="s">
        <v>7</v>
      </c>
      <c r="F122" t="s">
        <v>8</v>
      </c>
      <c r="G122" t="s">
        <v>9</v>
      </c>
      <c r="H122" t="s">
        <v>10</v>
      </c>
      <c r="I122" t="s">
        <v>11</v>
      </c>
      <c r="L122" t="s">
        <v>3</v>
      </c>
      <c r="M122" t="s">
        <v>4</v>
      </c>
      <c r="N122" t="s">
        <v>5</v>
      </c>
      <c r="O122" t="s">
        <v>6</v>
      </c>
      <c r="P122" t="s">
        <v>7</v>
      </c>
      <c r="Q122" t="s">
        <v>8</v>
      </c>
      <c r="R122" t="s">
        <v>9</v>
      </c>
      <c r="S122" t="s">
        <v>12</v>
      </c>
      <c r="T122" t="s">
        <v>13</v>
      </c>
      <c r="U122" t="s">
        <v>14</v>
      </c>
      <c r="V122" t="s">
        <v>23</v>
      </c>
    </row>
    <row r="123" spans="1:22" x14ac:dyDescent="0.2">
      <c r="A123">
        <v>1</v>
      </c>
      <c r="B123">
        <v>7.2750000000000004</v>
      </c>
      <c r="C123">
        <v>24.547000000000001</v>
      </c>
      <c r="D123">
        <v>2</v>
      </c>
      <c r="E123">
        <v>66</v>
      </c>
      <c r="F123">
        <v>178.59</v>
      </c>
      <c r="G123">
        <v>40969</v>
      </c>
      <c r="H123">
        <f>AVERAGE(B129:B131)</f>
        <v>9.1630000000000003</v>
      </c>
      <c r="I123">
        <f>AVERAGE(F129:F131)</f>
        <v>263.40333333333336</v>
      </c>
      <c r="L123">
        <v>1</v>
      </c>
      <c r="M123">
        <v>10.061</v>
      </c>
      <c r="N123">
        <v>0.247</v>
      </c>
      <c r="O123">
        <v>0</v>
      </c>
      <c r="P123">
        <v>15</v>
      </c>
      <c r="Q123">
        <v>2.4849999999999999</v>
      </c>
      <c r="R123">
        <v>570</v>
      </c>
      <c r="S123">
        <f t="shared" ref="S123:S130" si="16">N123*H123</f>
        <v>2.263261</v>
      </c>
      <c r="T123">
        <f t="shared" ref="T123:T130" si="17">I123-S123</f>
        <v>261.14007233333336</v>
      </c>
      <c r="U123">
        <f t="shared" ref="U123:U130" si="18">T123/H123</f>
        <v>28.499407653970682</v>
      </c>
      <c r="V123">
        <f>(U123/$U$103)</f>
        <v>17.690344349752692</v>
      </c>
    </row>
    <row r="124" spans="1:22" x14ac:dyDescent="0.2">
      <c r="A124">
        <v>1</v>
      </c>
      <c r="B124">
        <v>7.6849999999999996</v>
      </c>
      <c r="C124">
        <v>31.617999999999999</v>
      </c>
      <c r="D124">
        <v>3</v>
      </c>
      <c r="E124">
        <v>81</v>
      </c>
      <c r="F124">
        <v>242.988</v>
      </c>
      <c r="G124">
        <v>55742</v>
      </c>
      <c r="H124">
        <f>AVERAGE(B132:B134)</f>
        <v>9.1006666666666671</v>
      </c>
      <c r="I124">
        <f>AVERAGE(F132:F134)</f>
        <v>275.52033333333333</v>
      </c>
      <c r="L124">
        <v>2</v>
      </c>
      <c r="M124">
        <v>3.9580000000000002</v>
      </c>
      <c r="N124">
        <v>0.13200000000000001</v>
      </c>
      <c r="O124">
        <v>0</v>
      </c>
      <c r="P124">
        <v>4</v>
      </c>
      <c r="Q124">
        <v>0.52300000000000002</v>
      </c>
      <c r="R124">
        <v>120</v>
      </c>
      <c r="S124">
        <f t="shared" si="16"/>
        <v>1.2012880000000001</v>
      </c>
      <c r="T124">
        <f t="shared" si="17"/>
        <v>274.31904533333335</v>
      </c>
      <c r="U124">
        <f t="shared" si="18"/>
        <v>30.142741777159184</v>
      </c>
      <c r="V124">
        <f t="shared" ref="V124:V130" si="19">(U124/$U$103)</f>
        <v>18.710405779585713</v>
      </c>
    </row>
    <row r="125" spans="1:22" x14ac:dyDescent="0.2">
      <c r="A125">
        <v>1</v>
      </c>
      <c r="B125">
        <v>10.183</v>
      </c>
      <c r="C125">
        <v>25.486000000000001</v>
      </c>
      <c r="D125">
        <v>1</v>
      </c>
      <c r="E125">
        <v>81</v>
      </c>
      <c r="F125">
        <v>259.52199999999999</v>
      </c>
      <c r="G125">
        <v>59535</v>
      </c>
      <c r="H125">
        <f>AVERAGE(B123:B125)</f>
        <v>8.3810000000000002</v>
      </c>
      <c r="I125">
        <f>AVERAGE(F123:F125)</f>
        <v>227.0333333333333</v>
      </c>
      <c r="L125">
        <v>3</v>
      </c>
      <c r="M125">
        <v>4.577</v>
      </c>
      <c r="N125">
        <v>8.8999999999999996E-2</v>
      </c>
      <c r="O125">
        <v>0</v>
      </c>
      <c r="P125">
        <v>3</v>
      </c>
      <c r="Q125">
        <v>0.40500000000000003</v>
      </c>
      <c r="R125">
        <v>93</v>
      </c>
      <c r="S125">
        <f t="shared" si="16"/>
        <v>0.74590899999999993</v>
      </c>
      <c r="T125">
        <f t="shared" si="17"/>
        <v>226.28742433333329</v>
      </c>
      <c r="U125">
        <f t="shared" si="18"/>
        <v>27.000050630394139</v>
      </c>
      <c r="V125">
        <f t="shared" si="19"/>
        <v>16.75965335531745</v>
      </c>
    </row>
    <row r="126" spans="1:22" x14ac:dyDescent="0.2">
      <c r="A126">
        <v>2</v>
      </c>
      <c r="B126">
        <v>9.7210000000000001</v>
      </c>
      <c r="C126">
        <v>24.068000000000001</v>
      </c>
      <c r="D126">
        <v>2</v>
      </c>
      <c r="E126">
        <v>58</v>
      </c>
      <c r="F126">
        <v>233.96</v>
      </c>
      <c r="G126">
        <v>53671</v>
      </c>
      <c r="H126">
        <f>AVERAGE(B126:B128)</f>
        <v>8.9743333333333339</v>
      </c>
      <c r="I126">
        <f>AVERAGE(F126:F128)</f>
        <v>242.154</v>
      </c>
      <c r="L126">
        <v>4</v>
      </c>
      <c r="M126">
        <v>2.79</v>
      </c>
      <c r="N126">
        <v>0.23400000000000001</v>
      </c>
      <c r="O126">
        <v>0</v>
      </c>
      <c r="P126">
        <v>5</v>
      </c>
      <c r="Q126">
        <v>0.65400000000000003</v>
      </c>
      <c r="R126">
        <v>150</v>
      </c>
      <c r="S126">
        <f t="shared" si="16"/>
        <v>2.0999940000000001</v>
      </c>
      <c r="T126">
        <f t="shared" si="17"/>
        <v>240.05400599999999</v>
      </c>
      <c r="U126">
        <f t="shared" si="18"/>
        <v>26.748951379861083</v>
      </c>
      <c r="V126">
        <f t="shared" si="19"/>
        <v>16.603789336604216</v>
      </c>
    </row>
    <row r="127" spans="1:22" x14ac:dyDescent="0.2">
      <c r="A127">
        <v>2</v>
      </c>
      <c r="B127">
        <v>9.1460000000000008</v>
      </c>
      <c r="C127">
        <v>30.69</v>
      </c>
      <c r="D127">
        <v>5</v>
      </c>
      <c r="E127">
        <v>78</v>
      </c>
      <c r="F127">
        <v>280.673</v>
      </c>
      <c r="G127">
        <v>64387</v>
      </c>
      <c r="H127">
        <f>AVERAGE(B135:B137)</f>
        <v>8.1470000000000002</v>
      </c>
      <c r="I127">
        <f>AVERAGE(F135:F137)</f>
        <v>267.87433333333331</v>
      </c>
      <c r="L127">
        <v>5</v>
      </c>
      <c r="M127">
        <v>13.025</v>
      </c>
      <c r="N127">
        <v>9.8000000000000004E-2</v>
      </c>
      <c r="O127">
        <v>0</v>
      </c>
      <c r="P127">
        <v>5</v>
      </c>
      <c r="Q127">
        <v>1.2769999999999999</v>
      </c>
      <c r="R127">
        <v>293</v>
      </c>
      <c r="S127">
        <f t="shared" si="16"/>
        <v>0.79840600000000006</v>
      </c>
      <c r="T127">
        <f t="shared" si="17"/>
        <v>267.07592733333331</v>
      </c>
      <c r="U127">
        <f t="shared" si="18"/>
        <v>32.782119471380057</v>
      </c>
      <c r="V127">
        <f t="shared" si="19"/>
        <v>20.348738086233435</v>
      </c>
    </row>
    <row r="128" spans="1:22" x14ac:dyDescent="0.2">
      <c r="A128">
        <v>2</v>
      </c>
      <c r="B128">
        <v>8.0559999999999992</v>
      </c>
      <c r="C128">
        <v>26.295000000000002</v>
      </c>
      <c r="D128">
        <v>4</v>
      </c>
      <c r="E128">
        <v>70</v>
      </c>
      <c r="F128">
        <v>211.82900000000001</v>
      </c>
      <c r="G128">
        <v>48594</v>
      </c>
      <c r="H128">
        <f>AVERAGE(B138:B140)</f>
        <v>8.92</v>
      </c>
      <c r="I128">
        <f>AVERAGE(F138:F140)</f>
        <v>198.85999999999999</v>
      </c>
      <c r="L128">
        <v>6</v>
      </c>
      <c r="M128">
        <v>4.3070000000000004</v>
      </c>
      <c r="N128">
        <v>0.111</v>
      </c>
      <c r="O128">
        <v>0</v>
      </c>
      <c r="P128">
        <v>4</v>
      </c>
      <c r="Q128">
        <v>0.48</v>
      </c>
      <c r="R128">
        <v>110</v>
      </c>
      <c r="S128">
        <f t="shared" si="16"/>
        <v>0.99012</v>
      </c>
      <c r="T128">
        <f t="shared" si="17"/>
        <v>197.86987999999999</v>
      </c>
      <c r="U128">
        <f t="shared" si="18"/>
        <v>22.182721973094171</v>
      </c>
      <c r="V128">
        <f t="shared" si="19"/>
        <v>13.769408651698324</v>
      </c>
    </row>
    <row r="129" spans="1:22" x14ac:dyDescent="0.2">
      <c r="A129">
        <v>3</v>
      </c>
      <c r="B129">
        <v>11.212</v>
      </c>
      <c r="C129">
        <v>25.364000000000001</v>
      </c>
      <c r="D129">
        <v>1</v>
      </c>
      <c r="E129">
        <v>65</v>
      </c>
      <c r="F129">
        <v>284.36900000000003</v>
      </c>
      <c r="G129">
        <v>65235</v>
      </c>
      <c r="H129">
        <f>AVERAGE(B141:B143)</f>
        <v>7.2316666666666665</v>
      </c>
      <c r="I129">
        <f>AVERAGE(F141:F143)</f>
        <v>169.90833333333333</v>
      </c>
      <c r="L129">
        <v>7</v>
      </c>
      <c r="M129">
        <v>2.633</v>
      </c>
      <c r="N129">
        <v>0.23499999999999999</v>
      </c>
      <c r="O129">
        <v>0</v>
      </c>
      <c r="P129">
        <v>5</v>
      </c>
      <c r="Q129">
        <v>0.61899999999999999</v>
      </c>
      <c r="R129">
        <v>142</v>
      </c>
      <c r="S129">
        <f t="shared" si="16"/>
        <v>1.6994416666666665</v>
      </c>
      <c r="T129">
        <f t="shared" si="17"/>
        <v>168.20889166666666</v>
      </c>
      <c r="U129">
        <f t="shared" si="18"/>
        <v>23.260044941230699</v>
      </c>
      <c r="V129">
        <f t="shared" si="19"/>
        <v>14.438131823549144</v>
      </c>
    </row>
    <row r="130" spans="1:22" x14ac:dyDescent="0.2">
      <c r="A130">
        <v>3</v>
      </c>
      <c r="B130">
        <v>7.9160000000000004</v>
      </c>
      <c r="C130">
        <v>28.443000000000001</v>
      </c>
      <c r="D130">
        <v>2</v>
      </c>
      <c r="E130">
        <v>70</v>
      </c>
      <c r="F130">
        <v>225.15899999999999</v>
      </c>
      <c r="G130">
        <v>51652</v>
      </c>
      <c r="H130">
        <f>AVERAGE(B144:B146)</f>
        <v>11.091333333333333</v>
      </c>
      <c r="I130">
        <f>AVERAGE(F144:F146)</f>
        <v>358.26</v>
      </c>
      <c r="L130">
        <v>8</v>
      </c>
      <c r="M130">
        <v>6.8220000000000001</v>
      </c>
      <c r="N130">
        <v>0.23300000000000001</v>
      </c>
      <c r="O130">
        <v>0</v>
      </c>
      <c r="P130">
        <v>5</v>
      </c>
      <c r="Q130">
        <v>1.587</v>
      </c>
      <c r="R130">
        <v>364</v>
      </c>
      <c r="S130">
        <f t="shared" si="16"/>
        <v>2.5842806666666669</v>
      </c>
      <c r="T130">
        <f t="shared" si="17"/>
        <v>355.67571933333335</v>
      </c>
      <c r="U130">
        <f t="shared" si="18"/>
        <v>32.067895594157605</v>
      </c>
      <c r="V130">
        <f t="shared" si="19"/>
        <v>19.905400228679039</v>
      </c>
    </row>
    <row r="131" spans="1:22" x14ac:dyDescent="0.2">
      <c r="A131">
        <v>3</v>
      </c>
      <c r="B131">
        <v>8.3610000000000007</v>
      </c>
      <c r="C131">
        <v>33.570999999999998</v>
      </c>
      <c r="D131">
        <v>2</v>
      </c>
      <c r="E131">
        <v>79</v>
      </c>
      <c r="F131">
        <v>280.68200000000002</v>
      </c>
      <c r="G131">
        <v>64389</v>
      </c>
      <c r="T131" t="s">
        <v>16</v>
      </c>
      <c r="U131">
        <f>AVERAGE(U123:U130)</f>
        <v>27.835491677655952</v>
      </c>
    </row>
    <row r="132" spans="1:22" x14ac:dyDescent="0.2">
      <c r="A132">
        <v>4</v>
      </c>
      <c r="B132">
        <v>8.7100000000000009</v>
      </c>
      <c r="C132">
        <v>27.634</v>
      </c>
      <c r="D132">
        <v>6</v>
      </c>
      <c r="E132">
        <v>62</v>
      </c>
      <c r="F132">
        <v>240.68199999999999</v>
      </c>
      <c r="G132">
        <v>55213</v>
      </c>
      <c r="T132" t="s">
        <v>17</v>
      </c>
      <c r="U132">
        <f>STDEV(U123:U130)</f>
        <v>3.834311385748864</v>
      </c>
    </row>
    <row r="133" spans="1:22" x14ac:dyDescent="0.2">
      <c r="A133">
        <v>4</v>
      </c>
      <c r="B133">
        <v>8.5050000000000008</v>
      </c>
      <c r="C133">
        <v>36.381</v>
      </c>
      <c r="D133">
        <v>1</v>
      </c>
      <c r="E133">
        <v>87</v>
      </c>
      <c r="F133">
        <v>309.41300000000001</v>
      </c>
      <c r="G133">
        <v>70980</v>
      </c>
      <c r="T133" t="s">
        <v>18</v>
      </c>
      <c r="U133">
        <f>U132/SQRT(10)</f>
        <v>1.2125157237282893</v>
      </c>
    </row>
    <row r="134" spans="1:22" x14ac:dyDescent="0.2">
      <c r="A134">
        <v>4</v>
      </c>
      <c r="B134">
        <v>10.087</v>
      </c>
      <c r="C134">
        <v>27.408000000000001</v>
      </c>
      <c r="D134">
        <v>0</v>
      </c>
      <c r="E134">
        <v>81</v>
      </c>
      <c r="F134">
        <v>276.46600000000001</v>
      </c>
      <c r="G134">
        <v>63422</v>
      </c>
    </row>
    <row r="135" spans="1:22" x14ac:dyDescent="0.2">
      <c r="A135">
        <v>5</v>
      </c>
      <c r="B135">
        <v>8.1080000000000005</v>
      </c>
      <c r="C135">
        <v>35.686999999999998</v>
      </c>
      <c r="D135">
        <v>2</v>
      </c>
      <c r="E135">
        <v>93</v>
      </c>
      <c r="F135">
        <v>289.35199999999998</v>
      </c>
      <c r="G135">
        <v>66378</v>
      </c>
    </row>
    <row r="136" spans="1:22" x14ac:dyDescent="0.2">
      <c r="A136">
        <v>5</v>
      </c>
      <c r="B136">
        <v>9.6159999999999997</v>
      </c>
      <c r="C136">
        <v>34.968000000000004</v>
      </c>
      <c r="D136">
        <v>3</v>
      </c>
      <c r="E136">
        <v>89</v>
      </c>
      <c r="F136">
        <v>336.26499999999999</v>
      </c>
      <c r="G136">
        <v>77140</v>
      </c>
    </row>
    <row r="137" spans="1:22" x14ac:dyDescent="0.2">
      <c r="A137">
        <v>5</v>
      </c>
      <c r="B137">
        <v>6.7169999999999996</v>
      </c>
      <c r="C137">
        <v>26.498999999999999</v>
      </c>
      <c r="D137">
        <v>2</v>
      </c>
      <c r="E137">
        <v>70</v>
      </c>
      <c r="F137">
        <v>178.006</v>
      </c>
      <c r="G137">
        <v>40835</v>
      </c>
    </row>
    <row r="138" spans="1:22" x14ac:dyDescent="0.2">
      <c r="A138">
        <v>6</v>
      </c>
      <c r="B138">
        <v>6.7779999999999996</v>
      </c>
      <c r="C138">
        <v>17.968</v>
      </c>
      <c r="D138">
        <v>2</v>
      </c>
      <c r="E138">
        <v>50</v>
      </c>
      <c r="F138">
        <v>121.79900000000001</v>
      </c>
      <c r="G138">
        <v>27941</v>
      </c>
    </row>
    <row r="139" spans="1:22" x14ac:dyDescent="0.2">
      <c r="A139">
        <v>6</v>
      </c>
      <c r="B139">
        <v>9.01</v>
      </c>
      <c r="C139">
        <v>25.672999999999998</v>
      </c>
      <c r="D139">
        <v>0</v>
      </c>
      <c r="E139">
        <v>72</v>
      </c>
      <c r="F139">
        <v>231.327</v>
      </c>
      <c r="G139">
        <v>53067</v>
      </c>
    </row>
    <row r="140" spans="1:22" x14ac:dyDescent="0.2">
      <c r="A140">
        <v>6</v>
      </c>
      <c r="B140">
        <v>10.972</v>
      </c>
      <c r="C140">
        <v>22.189</v>
      </c>
      <c r="D140">
        <v>1</v>
      </c>
      <c r="E140">
        <v>61</v>
      </c>
      <c r="F140">
        <v>243.45400000000001</v>
      </c>
      <c r="G140">
        <v>55849</v>
      </c>
    </row>
    <row r="141" spans="1:22" x14ac:dyDescent="0.2">
      <c r="A141">
        <v>7</v>
      </c>
      <c r="B141">
        <v>6.4729999999999999</v>
      </c>
      <c r="C141">
        <v>20.097999999999999</v>
      </c>
      <c r="D141">
        <v>2</v>
      </c>
      <c r="E141">
        <v>58</v>
      </c>
      <c r="F141">
        <v>130.09899999999999</v>
      </c>
      <c r="G141">
        <v>29845</v>
      </c>
    </row>
    <row r="142" spans="1:22" x14ac:dyDescent="0.2">
      <c r="A142">
        <v>7</v>
      </c>
      <c r="B142">
        <v>7.5060000000000002</v>
      </c>
      <c r="C142">
        <v>26.835999999999999</v>
      </c>
      <c r="D142">
        <v>2</v>
      </c>
      <c r="E142">
        <v>69</v>
      </c>
      <c r="F142">
        <v>201.441</v>
      </c>
      <c r="G142">
        <v>46211</v>
      </c>
    </row>
    <row r="143" spans="1:22" x14ac:dyDescent="0.2">
      <c r="A143">
        <v>7</v>
      </c>
      <c r="B143">
        <v>7.7160000000000002</v>
      </c>
      <c r="C143">
        <v>23.094000000000001</v>
      </c>
      <c r="D143">
        <v>5</v>
      </c>
      <c r="E143">
        <v>53</v>
      </c>
      <c r="F143">
        <v>178.185</v>
      </c>
      <c r="G143">
        <v>40876</v>
      </c>
    </row>
    <row r="144" spans="1:22" x14ac:dyDescent="0.2">
      <c r="A144">
        <v>8</v>
      </c>
      <c r="B144">
        <v>7.8289999999999997</v>
      </c>
      <c r="C144">
        <v>27.763999999999999</v>
      </c>
      <c r="D144">
        <v>3</v>
      </c>
      <c r="E144">
        <v>69</v>
      </c>
      <c r="F144">
        <v>217.36500000000001</v>
      </c>
      <c r="G144">
        <v>49864</v>
      </c>
    </row>
    <row r="145" spans="1:22" x14ac:dyDescent="0.2">
      <c r="A145">
        <v>8</v>
      </c>
      <c r="B145">
        <v>10.593</v>
      </c>
      <c r="C145">
        <v>34.228999999999999</v>
      </c>
      <c r="D145">
        <v>3</v>
      </c>
      <c r="E145">
        <v>75</v>
      </c>
      <c r="F145">
        <v>362.58100000000002</v>
      </c>
      <c r="G145">
        <v>83177</v>
      </c>
    </row>
    <row r="146" spans="1:22" x14ac:dyDescent="0.2">
      <c r="A146">
        <v>8</v>
      </c>
      <c r="B146">
        <v>14.852</v>
      </c>
      <c r="C146">
        <v>33.317999999999998</v>
      </c>
      <c r="D146">
        <v>1</v>
      </c>
      <c r="E146">
        <v>84</v>
      </c>
      <c r="F146">
        <v>494.834</v>
      </c>
      <c r="G146">
        <v>113516</v>
      </c>
    </row>
    <row r="157" spans="1:22" x14ac:dyDescent="0.2">
      <c r="A157" s="1" t="s">
        <v>24</v>
      </c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</row>
    <row r="158" spans="1:22" x14ac:dyDescent="0.2">
      <c r="A158" s="1" t="s">
        <v>1</v>
      </c>
      <c r="B158" s="1"/>
      <c r="C158" s="1"/>
      <c r="D158" s="1"/>
      <c r="E158" s="2"/>
      <c r="F158" s="2"/>
      <c r="G158" s="2"/>
      <c r="H158" s="2"/>
      <c r="I158" s="2"/>
      <c r="J158" s="2"/>
      <c r="L158" s="1" t="s">
        <v>2</v>
      </c>
      <c r="M158" s="1"/>
      <c r="N158" s="1"/>
      <c r="O158" s="1"/>
      <c r="P158" s="1"/>
      <c r="Q158" s="1"/>
      <c r="R158" s="1"/>
    </row>
    <row r="159" spans="1:22" x14ac:dyDescent="0.2">
      <c r="A159" t="s">
        <v>3</v>
      </c>
      <c r="B159" t="s">
        <v>4</v>
      </c>
      <c r="C159" t="s">
        <v>5</v>
      </c>
      <c r="D159" t="s">
        <v>6</v>
      </c>
      <c r="E159" t="s">
        <v>7</v>
      </c>
      <c r="F159" t="s">
        <v>8</v>
      </c>
      <c r="G159" t="s">
        <v>9</v>
      </c>
      <c r="H159" t="s">
        <v>10</v>
      </c>
      <c r="I159" t="s">
        <v>11</v>
      </c>
      <c r="L159" t="s">
        <v>3</v>
      </c>
      <c r="M159" t="s">
        <v>4</v>
      </c>
      <c r="N159" t="s">
        <v>5</v>
      </c>
      <c r="O159" t="s">
        <v>6</v>
      </c>
      <c r="P159" t="s">
        <v>7</v>
      </c>
      <c r="Q159" t="s">
        <v>8</v>
      </c>
      <c r="R159" t="s">
        <v>9</v>
      </c>
      <c r="S159" t="s">
        <v>12</v>
      </c>
      <c r="T159" t="s">
        <v>13</v>
      </c>
      <c r="U159" t="s">
        <v>14</v>
      </c>
      <c r="V159" t="s">
        <v>23</v>
      </c>
    </row>
    <row r="160" spans="1:22" x14ac:dyDescent="0.2">
      <c r="A160">
        <v>1</v>
      </c>
      <c r="B160">
        <v>7.7590000000000003</v>
      </c>
      <c r="C160">
        <v>26.751999999999999</v>
      </c>
      <c r="D160">
        <v>5</v>
      </c>
      <c r="E160">
        <v>65</v>
      </c>
      <c r="F160">
        <v>207.57400000000001</v>
      </c>
      <c r="G160">
        <v>48594</v>
      </c>
      <c r="H160">
        <f>AVERAGE(B160:B162)</f>
        <v>6.557666666666667</v>
      </c>
      <c r="I160">
        <f>AVERAGE(F160:F162)</f>
        <v>194.33099999999999</v>
      </c>
      <c r="L160">
        <v>1</v>
      </c>
      <c r="M160">
        <v>5.3179999999999996</v>
      </c>
      <c r="N160">
        <v>0.13700000000000001</v>
      </c>
      <c r="O160">
        <v>0</v>
      </c>
      <c r="P160">
        <v>5</v>
      </c>
      <c r="Q160">
        <v>0.72799999999999998</v>
      </c>
      <c r="R160">
        <v>167</v>
      </c>
      <c r="S160">
        <f t="shared" ref="S160:S167" si="20">N160*H160</f>
        <v>0.89840033333333347</v>
      </c>
      <c r="T160">
        <f t="shared" ref="T160:T167" si="21">I160-S160</f>
        <v>193.43259966666665</v>
      </c>
      <c r="U160">
        <f t="shared" ref="U160:U167" si="22">T160/H160</f>
        <v>29.497168657550954</v>
      </c>
      <c r="V160">
        <f>(U160/$U$103)</f>
        <v>18.309681282870692</v>
      </c>
    </row>
    <row r="161" spans="1:22" x14ac:dyDescent="0.2">
      <c r="A161">
        <v>1</v>
      </c>
      <c r="B161">
        <v>5.7279999999999998</v>
      </c>
      <c r="C161">
        <v>34.552999999999997</v>
      </c>
      <c r="D161">
        <v>5</v>
      </c>
      <c r="E161">
        <v>83</v>
      </c>
      <c r="F161">
        <v>197.91399999999999</v>
      </c>
      <c r="G161">
        <v>40741</v>
      </c>
      <c r="H161">
        <f>AVERAGE(B163:B165)</f>
        <v>8.5176666666666652</v>
      </c>
      <c r="I161">
        <f>AVERAGE(F163:F165)</f>
        <v>224.13900000000001</v>
      </c>
      <c r="L161">
        <v>2</v>
      </c>
      <c r="M161">
        <v>4.7300000000000004</v>
      </c>
      <c r="N161">
        <v>0.11</v>
      </c>
      <c r="O161">
        <v>0</v>
      </c>
      <c r="P161">
        <v>4</v>
      </c>
      <c r="Q161">
        <v>0.51900000000000002</v>
      </c>
      <c r="R161">
        <v>119</v>
      </c>
      <c r="S161">
        <f t="shared" si="20"/>
        <v>0.93694333333333313</v>
      </c>
      <c r="T161">
        <f t="shared" si="21"/>
        <v>223.20205666666666</v>
      </c>
      <c r="U161">
        <f t="shared" si="22"/>
        <v>26.204601025319928</v>
      </c>
      <c r="V161">
        <f t="shared" ref="V161:V167" si="23">(U161/$U$103)</f>
        <v>16.26589651666691</v>
      </c>
    </row>
    <row r="162" spans="1:22" x14ac:dyDescent="0.2">
      <c r="A162">
        <v>1</v>
      </c>
      <c r="B162">
        <v>6.1859999999999999</v>
      </c>
      <c r="C162">
        <v>28.696000000000002</v>
      </c>
      <c r="D162">
        <v>5</v>
      </c>
      <c r="E162">
        <v>69</v>
      </c>
      <c r="F162">
        <v>177.505</v>
      </c>
      <c r="G162">
        <v>65491</v>
      </c>
      <c r="H162">
        <f>AVERAGE(B166:B168)</f>
        <v>8.6033333333333335</v>
      </c>
      <c r="I162">
        <f>AVERAGE(F166:F168)</f>
        <v>235.75166666666667</v>
      </c>
      <c r="L162">
        <v>3</v>
      </c>
      <c r="M162">
        <v>4.577</v>
      </c>
      <c r="N162">
        <v>0.11799999999999999</v>
      </c>
      <c r="O162">
        <v>0</v>
      </c>
      <c r="P162">
        <v>3</v>
      </c>
      <c r="Q162">
        <v>0.54100000000000004</v>
      </c>
      <c r="R162">
        <v>124</v>
      </c>
      <c r="S162">
        <f t="shared" si="20"/>
        <v>1.0151933333333334</v>
      </c>
      <c r="T162">
        <f t="shared" si="21"/>
        <v>234.73647333333332</v>
      </c>
      <c r="U162">
        <f t="shared" si="22"/>
        <v>27.284363425029056</v>
      </c>
      <c r="V162">
        <f t="shared" si="23"/>
        <v>16.936133908920517</v>
      </c>
    </row>
    <row r="163" spans="1:22" x14ac:dyDescent="0.2">
      <c r="A163">
        <v>2</v>
      </c>
      <c r="B163">
        <v>6.282</v>
      </c>
      <c r="C163">
        <v>31.3</v>
      </c>
      <c r="D163">
        <v>6</v>
      </c>
      <c r="E163">
        <v>87</v>
      </c>
      <c r="F163">
        <v>196.61099999999999</v>
      </c>
      <c r="G163">
        <v>50974</v>
      </c>
      <c r="H163">
        <f>AVERAGE(B169:B171)</f>
        <v>9.0730000000000004</v>
      </c>
      <c r="I163">
        <f>AVERAGE(F169:F171)</f>
        <v>274.96233333333333</v>
      </c>
      <c r="L163">
        <v>4</v>
      </c>
      <c r="M163">
        <v>9.5380000000000003</v>
      </c>
      <c r="N163">
        <v>0.14000000000000001</v>
      </c>
      <c r="O163">
        <v>0</v>
      </c>
      <c r="P163">
        <v>4</v>
      </c>
      <c r="Q163">
        <v>1.3380000000000001</v>
      </c>
      <c r="R163">
        <v>307</v>
      </c>
      <c r="S163">
        <f t="shared" si="20"/>
        <v>1.2702200000000001</v>
      </c>
      <c r="T163">
        <f t="shared" si="21"/>
        <v>273.69211333333334</v>
      </c>
      <c r="U163">
        <f t="shared" si="22"/>
        <v>30.165558617142437</v>
      </c>
      <c r="V163">
        <f t="shared" si="23"/>
        <v>18.724568802241404</v>
      </c>
    </row>
    <row r="164" spans="1:22" x14ac:dyDescent="0.2">
      <c r="A164">
        <v>2</v>
      </c>
      <c r="B164">
        <v>9.5939999999999994</v>
      </c>
      <c r="C164">
        <v>28.506</v>
      </c>
      <c r="D164">
        <v>2</v>
      </c>
      <c r="E164">
        <v>70</v>
      </c>
      <c r="F164">
        <v>273.50200000000001</v>
      </c>
      <c r="G164">
        <v>77585</v>
      </c>
      <c r="H164">
        <f>AVERAGE(B172:B174)</f>
        <v>10.222333333333333</v>
      </c>
      <c r="I164">
        <f>AVERAGE(F172:F174)</f>
        <v>297.48899999999998</v>
      </c>
      <c r="L164">
        <v>5</v>
      </c>
      <c r="M164">
        <v>3.278</v>
      </c>
      <c r="N164">
        <v>9.7000000000000003E-2</v>
      </c>
      <c r="O164">
        <v>0</v>
      </c>
      <c r="P164">
        <v>3</v>
      </c>
      <c r="Q164">
        <v>0.318</v>
      </c>
      <c r="R164">
        <v>73</v>
      </c>
      <c r="S164">
        <f t="shared" si="20"/>
        <v>0.99156633333333333</v>
      </c>
      <c r="T164">
        <f t="shared" si="21"/>
        <v>296.49743366666667</v>
      </c>
      <c r="U164">
        <f t="shared" si="22"/>
        <v>29.004868457951545</v>
      </c>
      <c r="V164">
        <f t="shared" si="23"/>
        <v>18.004097385826004</v>
      </c>
    </row>
    <row r="165" spans="1:22" x14ac:dyDescent="0.2">
      <c r="A165">
        <v>2</v>
      </c>
      <c r="B165">
        <v>9.6769999999999996</v>
      </c>
      <c r="C165">
        <v>20.905000000000001</v>
      </c>
      <c r="D165">
        <v>0</v>
      </c>
      <c r="E165">
        <v>55</v>
      </c>
      <c r="F165">
        <v>202.304</v>
      </c>
      <c r="G165">
        <v>67714</v>
      </c>
      <c r="H165">
        <f>AVERAGE(B175:B177)</f>
        <v>8.4423333333333339</v>
      </c>
      <c r="I165">
        <f>AVERAGE(F175:F177)</f>
        <v>244.06899999999999</v>
      </c>
      <c r="L165">
        <v>6</v>
      </c>
      <c r="M165">
        <v>6.4690000000000003</v>
      </c>
      <c r="N165">
        <v>9.0999999999999998E-2</v>
      </c>
      <c r="O165">
        <v>0</v>
      </c>
      <c r="P165">
        <v>3</v>
      </c>
      <c r="Q165">
        <v>0.58799999999999997</v>
      </c>
      <c r="R165">
        <v>135</v>
      </c>
      <c r="S165">
        <f t="shared" si="20"/>
        <v>0.76825233333333331</v>
      </c>
      <c r="T165">
        <f t="shared" si="21"/>
        <v>243.30074766666667</v>
      </c>
      <c r="U165">
        <f t="shared" si="22"/>
        <v>28.819135428593988</v>
      </c>
      <c r="V165">
        <f t="shared" si="23"/>
        <v>17.888807928362485</v>
      </c>
    </row>
    <row r="166" spans="1:22" x14ac:dyDescent="0.2">
      <c r="A166">
        <v>3</v>
      </c>
      <c r="B166">
        <v>8.0730000000000004</v>
      </c>
      <c r="C166">
        <v>28.158000000000001</v>
      </c>
      <c r="D166">
        <v>3</v>
      </c>
      <c r="E166">
        <v>67</v>
      </c>
      <c r="F166">
        <v>227.321</v>
      </c>
      <c r="G166">
        <v>45103</v>
      </c>
      <c r="H166">
        <f>AVERAGE(B178:B180)</f>
        <v>11.312333333333333</v>
      </c>
      <c r="I166">
        <f>AVERAGE(F178:F180)</f>
        <v>341.72266666666661</v>
      </c>
      <c r="L166">
        <v>7</v>
      </c>
      <c r="M166">
        <v>3.1909999999999998</v>
      </c>
      <c r="N166">
        <v>0.28299999999999997</v>
      </c>
      <c r="O166">
        <v>0</v>
      </c>
      <c r="P166">
        <v>6</v>
      </c>
      <c r="Q166">
        <v>0.90200000000000002</v>
      </c>
      <c r="R166">
        <v>207</v>
      </c>
      <c r="S166">
        <f t="shared" si="20"/>
        <v>3.2013903333333329</v>
      </c>
      <c r="T166">
        <f t="shared" si="21"/>
        <v>338.52127633333328</v>
      </c>
      <c r="U166">
        <f t="shared" si="22"/>
        <v>29.924973598137722</v>
      </c>
      <c r="V166">
        <f t="shared" si="23"/>
        <v>18.575231248167988</v>
      </c>
    </row>
    <row r="167" spans="1:22" x14ac:dyDescent="0.2">
      <c r="A167">
        <v>3</v>
      </c>
      <c r="B167">
        <v>9.032</v>
      </c>
      <c r="C167">
        <v>30.984999999999999</v>
      </c>
      <c r="D167">
        <v>2</v>
      </c>
      <c r="E167">
        <v>78</v>
      </c>
      <c r="F167">
        <v>279.858</v>
      </c>
      <c r="G167">
        <v>62742</v>
      </c>
      <c r="H167">
        <f>AVERAGE(B181:B183)</f>
        <v>9.4186666666666667</v>
      </c>
      <c r="I167">
        <f>AVERAGE(F181:F183)</f>
        <v>293.33766666666662</v>
      </c>
      <c r="L167">
        <v>8</v>
      </c>
      <c r="M167">
        <v>9.5030000000000001</v>
      </c>
      <c r="N167">
        <v>0.27200000000000002</v>
      </c>
      <c r="O167">
        <v>0</v>
      </c>
      <c r="P167">
        <v>6</v>
      </c>
      <c r="Q167">
        <v>2.581</v>
      </c>
      <c r="R167">
        <v>592</v>
      </c>
      <c r="S167">
        <f t="shared" si="20"/>
        <v>2.5618773333333333</v>
      </c>
      <c r="T167">
        <f t="shared" si="21"/>
        <v>290.77578933333331</v>
      </c>
      <c r="U167">
        <f t="shared" si="22"/>
        <v>30.872287938844845</v>
      </c>
      <c r="V167">
        <f t="shared" si="23"/>
        <v>19.163254588794615</v>
      </c>
    </row>
    <row r="168" spans="1:22" x14ac:dyDescent="0.2">
      <c r="A168">
        <v>3</v>
      </c>
      <c r="B168">
        <v>8.7050000000000001</v>
      </c>
      <c r="C168">
        <v>22.983000000000001</v>
      </c>
      <c r="D168">
        <v>1</v>
      </c>
      <c r="E168">
        <v>72</v>
      </c>
      <c r="F168">
        <v>200.07599999999999</v>
      </c>
      <c r="G168">
        <v>46409</v>
      </c>
      <c r="T168" t="s">
        <v>16</v>
      </c>
      <c r="U168">
        <f>AVERAGE(U160:U167)</f>
        <v>28.971619643571309</v>
      </c>
    </row>
    <row r="169" spans="1:22" x14ac:dyDescent="0.2">
      <c r="A169">
        <v>4</v>
      </c>
      <c r="B169">
        <v>8.3000000000000007</v>
      </c>
      <c r="C169">
        <v>30.585000000000001</v>
      </c>
      <c r="D169">
        <v>3</v>
      </c>
      <c r="E169">
        <v>65</v>
      </c>
      <c r="F169">
        <v>253.851</v>
      </c>
      <c r="G169">
        <v>52148</v>
      </c>
      <c r="T169" t="s">
        <v>17</v>
      </c>
      <c r="U169">
        <f>STDEV(U160:U167)</f>
        <v>1.5469185161976839</v>
      </c>
    </row>
    <row r="170" spans="1:22" x14ac:dyDescent="0.2">
      <c r="A170">
        <v>4</v>
      </c>
      <c r="B170">
        <v>7.4370000000000003</v>
      </c>
      <c r="C170">
        <v>33.670999999999999</v>
      </c>
      <c r="D170">
        <v>1</v>
      </c>
      <c r="E170">
        <v>96</v>
      </c>
      <c r="F170">
        <v>250.40299999999999</v>
      </c>
      <c r="G170">
        <v>64200</v>
      </c>
      <c r="T170" t="s">
        <v>18</v>
      </c>
      <c r="U170">
        <f>U169/SQRT(10)</f>
        <v>0.48917858658727531</v>
      </c>
    </row>
    <row r="171" spans="1:22" x14ac:dyDescent="0.2">
      <c r="A171">
        <v>4</v>
      </c>
      <c r="B171">
        <v>11.481999999999999</v>
      </c>
      <c r="C171">
        <v>27.925000000000001</v>
      </c>
      <c r="D171">
        <v>1</v>
      </c>
      <c r="E171">
        <v>77</v>
      </c>
      <c r="F171">
        <v>320.63299999999998</v>
      </c>
      <c r="G171">
        <v>45898</v>
      </c>
    </row>
    <row r="172" spans="1:22" x14ac:dyDescent="0.2">
      <c r="A172">
        <v>5</v>
      </c>
      <c r="B172">
        <v>8.7840000000000007</v>
      </c>
      <c r="C172">
        <v>31.486999999999998</v>
      </c>
      <c r="D172">
        <v>3</v>
      </c>
      <c r="E172">
        <v>82</v>
      </c>
      <c r="F172">
        <v>276.57499999999999</v>
      </c>
      <c r="G172">
        <v>58234</v>
      </c>
    </row>
    <row r="173" spans="1:22" x14ac:dyDescent="0.2">
      <c r="A173">
        <v>5</v>
      </c>
      <c r="B173">
        <v>11.238</v>
      </c>
      <c r="C173">
        <v>28.681999999999999</v>
      </c>
      <c r="D173">
        <v>1</v>
      </c>
      <c r="E173">
        <v>72</v>
      </c>
      <c r="F173">
        <v>322.32</v>
      </c>
      <c r="G173">
        <v>57443</v>
      </c>
    </row>
    <row r="174" spans="1:22" x14ac:dyDescent="0.2">
      <c r="A174">
        <v>5</v>
      </c>
      <c r="B174">
        <v>10.645</v>
      </c>
      <c r="C174">
        <v>27.577999999999999</v>
      </c>
      <c r="D174">
        <v>1</v>
      </c>
      <c r="E174">
        <v>70</v>
      </c>
      <c r="F174">
        <v>293.572</v>
      </c>
      <c r="G174">
        <v>73554</v>
      </c>
    </row>
    <row r="175" spans="1:22" x14ac:dyDescent="0.2">
      <c r="A175">
        <v>6</v>
      </c>
      <c r="B175">
        <v>7.65</v>
      </c>
      <c r="C175">
        <v>25.347999999999999</v>
      </c>
      <c r="D175">
        <v>3</v>
      </c>
      <c r="E175">
        <v>69</v>
      </c>
      <c r="F175">
        <v>193.917</v>
      </c>
      <c r="G175">
        <v>63447</v>
      </c>
    </row>
    <row r="176" spans="1:22" x14ac:dyDescent="0.2">
      <c r="A176">
        <v>6</v>
      </c>
      <c r="B176">
        <v>7.7640000000000002</v>
      </c>
      <c r="C176">
        <v>33.116999999999997</v>
      </c>
      <c r="D176">
        <v>6</v>
      </c>
      <c r="E176">
        <v>73</v>
      </c>
      <c r="F176">
        <v>257.10700000000003</v>
      </c>
      <c r="G176">
        <v>73941</v>
      </c>
    </row>
    <row r="177" spans="1:22" x14ac:dyDescent="0.2">
      <c r="A177">
        <v>6</v>
      </c>
      <c r="B177">
        <v>9.9130000000000003</v>
      </c>
      <c r="C177">
        <v>28.366</v>
      </c>
      <c r="D177">
        <v>3</v>
      </c>
      <c r="E177">
        <v>63</v>
      </c>
      <c r="F177">
        <v>281.18299999999999</v>
      </c>
      <c r="G177">
        <v>67346</v>
      </c>
    </row>
    <row r="178" spans="1:22" x14ac:dyDescent="0.2">
      <c r="A178">
        <v>7</v>
      </c>
      <c r="B178">
        <v>10.737</v>
      </c>
      <c r="C178">
        <v>38.704999999999998</v>
      </c>
      <c r="D178">
        <v>5</v>
      </c>
      <c r="E178">
        <v>102</v>
      </c>
      <c r="F178">
        <v>415.55799999999999</v>
      </c>
      <c r="G178">
        <v>44485</v>
      </c>
    </row>
    <row r="179" spans="1:22" x14ac:dyDescent="0.2">
      <c r="A179">
        <v>7</v>
      </c>
      <c r="B179">
        <v>11.343</v>
      </c>
      <c r="C179">
        <v>26.177</v>
      </c>
      <c r="D179">
        <v>2</v>
      </c>
      <c r="E179">
        <v>68</v>
      </c>
      <c r="F179">
        <v>296.91500000000002</v>
      </c>
      <c r="G179">
        <v>58981</v>
      </c>
    </row>
    <row r="180" spans="1:22" x14ac:dyDescent="0.2">
      <c r="A180">
        <v>7</v>
      </c>
      <c r="B180">
        <v>11.856999999999999</v>
      </c>
      <c r="C180">
        <v>26.372</v>
      </c>
      <c r="D180">
        <v>2</v>
      </c>
      <c r="E180">
        <v>69</v>
      </c>
      <c r="F180">
        <v>312.69499999999999</v>
      </c>
      <c r="G180">
        <v>64504</v>
      </c>
    </row>
    <row r="181" spans="1:22" x14ac:dyDescent="0.2">
      <c r="A181">
        <v>8</v>
      </c>
      <c r="B181">
        <v>7.28</v>
      </c>
      <c r="C181">
        <v>27.042000000000002</v>
      </c>
      <c r="D181">
        <v>2</v>
      </c>
      <c r="E181">
        <v>68</v>
      </c>
      <c r="F181">
        <v>196.85900000000001</v>
      </c>
      <c r="G181">
        <v>95330</v>
      </c>
    </row>
    <row r="182" spans="1:22" x14ac:dyDescent="0.2">
      <c r="A182">
        <v>8</v>
      </c>
      <c r="B182">
        <v>9.1150000000000002</v>
      </c>
      <c r="C182">
        <v>36.084000000000003</v>
      </c>
      <c r="D182">
        <v>6</v>
      </c>
      <c r="E182">
        <v>92</v>
      </c>
      <c r="F182">
        <v>328.90699999999998</v>
      </c>
      <c r="G182">
        <v>68113</v>
      </c>
    </row>
    <row r="183" spans="1:22" x14ac:dyDescent="0.2">
      <c r="A183">
        <v>8</v>
      </c>
      <c r="B183">
        <v>11.861000000000001</v>
      </c>
      <c r="C183">
        <v>29.866</v>
      </c>
      <c r="D183">
        <v>0</v>
      </c>
      <c r="E183">
        <v>91</v>
      </c>
      <c r="F183">
        <v>354.24700000000001</v>
      </c>
      <c r="G183">
        <v>71733</v>
      </c>
    </row>
    <row r="190" spans="1:22" x14ac:dyDescent="0.2">
      <c r="A190" s="1" t="s">
        <v>25</v>
      </c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</row>
    <row r="191" spans="1:22" x14ac:dyDescent="0.2">
      <c r="A191" s="1" t="s">
        <v>1</v>
      </c>
      <c r="B191" s="1"/>
      <c r="C191" s="1"/>
      <c r="D191" s="1"/>
      <c r="E191" s="2"/>
      <c r="F191" s="2"/>
      <c r="G191" s="2"/>
      <c r="H191" s="2"/>
      <c r="I191" s="2"/>
      <c r="J191" s="2"/>
      <c r="L191" s="1" t="s">
        <v>2</v>
      </c>
      <c r="M191" s="1"/>
      <c r="N191" s="1"/>
      <c r="O191" s="1"/>
      <c r="P191" s="1"/>
      <c r="Q191" s="1"/>
      <c r="R191" s="1"/>
    </row>
    <row r="192" spans="1:22" x14ac:dyDescent="0.2">
      <c r="A192" t="s">
        <v>3</v>
      </c>
      <c r="B192" t="s">
        <v>4</v>
      </c>
      <c r="C192" t="s">
        <v>5</v>
      </c>
      <c r="D192" t="s">
        <v>6</v>
      </c>
      <c r="E192" t="s">
        <v>7</v>
      </c>
      <c r="F192" t="s">
        <v>8</v>
      </c>
      <c r="G192" t="s">
        <v>9</v>
      </c>
      <c r="H192" t="s">
        <v>10</v>
      </c>
      <c r="I192" t="s">
        <v>11</v>
      </c>
      <c r="L192" t="s">
        <v>3</v>
      </c>
      <c r="M192" t="s">
        <v>4</v>
      </c>
      <c r="N192" t="s">
        <v>5</v>
      </c>
      <c r="O192" t="s">
        <v>6</v>
      </c>
      <c r="P192" t="s">
        <v>7</v>
      </c>
      <c r="Q192" t="s">
        <v>8</v>
      </c>
      <c r="R192" t="s">
        <v>9</v>
      </c>
      <c r="S192" t="s">
        <v>12</v>
      </c>
      <c r="T192" t="s">
        <v>13</v>
      </c>
      <c r="U192" t="s">
        <v>14</v>
      </c>
      <c r="V192" t="s">
        <v>23</v>
      </c>
    </row>
    <row r="193" spans="1:22" x14ac:dyDescent="0.2">
      <c r="A193">
        <v>1</v>
      </c>
      <c r="B193">
        <v>7.2009999999999996</v>
      </c>
      <c r="C193">
        <v>31.443000000000001</v>
      </c>
      <c r="D193">
        <v>5</v>
      </c>
      <c r="E193">
        <v>82</v>
      </c>
      <c r="F193">
        <v>226.43199999999999</v>
      </c>
      <c r="G193">
        <v>51944</v>
      </c>
      <c r="H193">
        <f>AVERAGE(B193:B195)</f>
        <v>7.4859999999999998</v>
      </c>
      <c r="I193">
        <f>AVERAGE(F193:F195)</f>
        <v>236.6933333333333</v>
      </c>
      <c r="L193">
        <v>1</v>
      </c>
      <c r="M193">
        <v>4.9480000000000004</v>
      </c>
      <c r="N193">
        <v>9.0999999999999998E-2</v>
      </c>
      <c r="O193">
        <v>0</v>
      </c>
      <c r="P193">
        <v>4</v>
      </c>
      <c r="Q193">
        <v>0.44900000000000001</v>
      </c>
      <c r="R193">
        <v>103</v>
      </c>
      <c r="S193">
        <f t="shared" ref="S193:S200" si="24">N193*H193</f>
        <v>0.681226</v>
      </c>
      <c r="T193">
        <f t="shared" ref="T193:T200" si="25">I193-S193</f>
        <v>236.01210733333329</v>
      </c>
      <c r="U193">
        <f t="shared" ref="U193:U200" si="26">T193/H193</f>
        <v>31.527131623474926</v>
      </c>
      <c r="V193">
        <f>(U193/$U$103)</f>
        <v>19.569733573095643</v>
      </c>
    </row>
    <row r="194" spans="1:22" x14ac:dyDescent="0.2">
      <c r="A194">
        <v>1</v>
      </c>
      <c r="B194">
        <v>8.548</v>
      </c>
      <c r="C194">
        <v>35.073</v>
      </c>
      <c r="D194">
        <v>5</v>
      </c>
      <c r="E194">
        <v>89</v>
      </c>
      <c r="F194">
        <v>299.81400000000002</v>
      </c>
      <c r="G194">
        <v>68778</v>
      </c>
      <c r="H194">
        <f>AVERAGE(B196:B198)</f>
        <v>7.1663333333333332</v>
      </c>
      <c r="I194">
        <f>AVERAGE(F196:F198)</f>
        <v>221.72066666666669</v>
      </c>
      <c r="L194">
        <v>2</v>
      </c>
      <c r="M194">
        <v>12.79</v>
      </c>
      <c r="N194">
        <v>9.1999999999999998E-2</v>
      </c>
      <c r="O194">
        <v>0</v>
      </c>
      <c r="P194">
        <v>4</v>
      </c>
      <c r="Q194">
        <v>1.181</v>
      </c>
      <c r="R194">
        <v>271</v>
      </c>
      <c r="S194">
        <f t="shared" si="24"/>
        <v>0.65930266666666659</v>
      </c>
      <c r="T194">
        <f t="shared" si="25"/>
        <v>221.06136400000003</v>
      </c>
      <c r="U194">
        <f t="shared" si="26"/>
        <v>30.847206474719759</v>
      </c>
      <c r="V194">
        <f t="shared" ref="V194:V200" si="27">(U194/$U$103)</f>
        <v>19.147685853382427</v>
      </c>
    </row>
    <row r="195" spans="1:22" x14ac:dyDescent="0.2">
      <c r="A195">
        <v>1</v>
      </c>
      <c r="B195">
        <v>6.7089999999999996</v>
      </c>
      <c r="C195">
        <v>27.402000000000001</v>
      </c>
      <c r="D195">
        <v>3</v>
      </c>
      <c r="E195">
        <v>79</v>
      </c>
      <c r="F195">
        <v>183.834</v>
      </c>
      <c r="G195">
        <v>42172</v>
      </c>
      <c r="H195">
        <f>AVERAGE(B199:B201)</f>
        <v>7.5106666666666664</v>
      </c>
      <c r="I195">
        <f>AVERAGE(F199:F201)</f>
        <v>205.41533333333334</v>
      </c>
      <c r="L195">
        <v>3</v>
      </c>
      <c r="M195">
        <v>4.2549999999999999</v>
      </c>
      <c r="N195">
        <v>7.0000000000000007E-2</v>
      </c>
      <c r="O195">
        <v>0</v>
      </c>
      <c r="P195">
        <v>3</v>
      </c>
      <c r="Q195">
        <v>0.29599999999999999</v>
      </c>
      <c r="R195">
        <v>68</v>
      </c>
      <c r="S195">
        <f t="shared" si="24"/>
        <v>0.5257466666666667</v>
      </c>
      <c r="T195">
        <f t="shared" si="25"/>
        <v>204.88958666666667</v>
      </c>
      <c r="U195">
        <f t="shared" si="26"/>
        <v>27.27981359843778</v>
      </c>
      <c r="V195">
        <f t="shared" si="27"/>
        <v>16.933309709901764</v>
      </c>
    </row>
    <row r="196" spans="1:22" x14ac:dyDescent="0.2">
      <c r="A196">
        <v>2</v>
      </c>
      <c r="B196">
        <v>6.4470000000000001</v>
      </c>
      <c r="C196">
        <v>32.595999999999997</v>
      </c>
      <c r="D196">
        <v>7</v>
      </c>
      <c r="E196">
        <v>91</v>
      </c>
      <c r="F196">
        <v>210.15</v>
      </c>
      <c r="G196">
        <v>48209</v>
      </c>
      <c r="H196">
        <f>AVERAGE(B202:B204)</f>
        <v>10.478</v>
      </c>
      <c r="I196">
        <f>AVERAGE(F202:F204)</f>
        <v>247.97499999999999</v>
      </c>
      <c r="L196">
        <v>4</v>
      </c>
      <c r="M196">
        <v>2.6850000000000001</v>
      </c>
      <c r="N196">
        <v>0.13300000000000001</v>
      </c>
      <c r="O196">
        <v>0</v>
      </c>
      <c r="P196">
        <v>5</v>
      </c>
      <c r="Q196">
        <v>0.35699999999999998</v>
      </c>
      <c r="R196">
        <v>82</v>
      </c>
      <c r="S196">
        <f t="shared" si="24"/>
        <v>1.3935740000000001</v>
      </c>
      <c r="T196">
        <f t="shared" si="25"/>
        <v>246.58142599999999</v>
      </c>
      <c r="U196">
        <f t="shared" si="26"/>
        <v>23.533253101736971</v>
      </c>
      <c r="V196">
        <f t="shared" si="27"/>
        <v>14.607719433832163</v>
      </c>
    </row>
    <row r="197" spans="1:22" x14ac:dyDescent="0.2">
      <c r="A197">
        <v>2</v>
      </c>
      <c r="B197">
        <v>7.8639999999999999</v>
      </c>
      <c r="C197">
        <v>33.822000000000003</v>
      </c>
      <c r="D197">
        <v>6</v>
      </c>
      <c r="E197">
        <v>92</v>
      </c>
      <c r="F197">
        <v>265.96899999999999</v>
      </c>
      <c r="G197">
        <v>61014</v>
      </c>
      <c r="H197">
        <f>AVERAGE(B205:B207)</f>
        <v>9.6936666666666671</v>
      </c>
      <c r="I197">
        <f>AVERAGE(F205:F207)</f>
        <v>256.577</v>
      </c>
      <c r="L197">
        <v>5</v>
      </c>
      <c r="M197">
        <v>4.1669999999999998</v>
      </c>
      <c r="N197">
        <v>0.17499999999999999</v>
      </c>
      <c r="O197">
        <v>0</v>
      </c>
      <c r="P197">
        <v>5</v>
      </c>
      <c r="Q197">
        <v>0.72799999999999998</v>
      </c>
      <c r="R197">
        <v>167</v>
      </c>
      <c r="S197">
        <f t="shared" si="24"/>
        <v>1.6963916666666667</v>
      </c>
      <c r="T197">
        <f t="shared" si="25"/>
        <v>254.88060833333333</v>
      </c>
      <c r="U197">
        <f t="shared" si="26"/>
        <v>26.293518964272202</v>
      </c>
      <c r="V197">
        <f t="shared" si="27"/>
        <v>16.321090258867965</v>
      </c>
    </row>
    <row r="198" spans="1:22" x14ac:dyDescent="0.2">
      <c r="A198">
        <v>2</v>
      </c>
      <c r="B198">
        <v>7.1879999999999997</v>
      </c>
      <c r="C198">
        <v>26.298999999999999</v>
      </c>
      <c r="D198">
        <v>2</v>
      </c>
      <c r="E198">
        <v>69</v>
      </c>
      <c r="F198">
        <v>189.04300000000001</v>
      </c>
      <c r="G198">
        <v>43367</v>
      </c>
      <c r="H198">
        <f>AVERAGE(B208:B210)</f>
        <v>7.3220000000000001</v>
      </c>
      <c r="I198">
        <f>AVERAGE(F208:F210)</f>
        <v>227.60866666666666</v>
      </c>
      <c r="L198">
        <v>6</v>
      </c>
      <c r="M198">
        <v>3.8530000000000002</v>
      </c>
      <c r="N198">
        <v>6.9000000000000006E-2</v>
      </c>
      <c r="O198">
        <v>0</v>
      </c>
      <c r="P198">
        <v>3</v>
      </c>
      <c r="Q198">
        <v>0.26600000000000001</v>
      </c>
      <c r="R198">
        <v>61</v>
      </c>
      <c r="S198">
        <f t="shared" si="24"/>
        <v>0.50521800000000006</v>
      </c>
      <c r="T198">
        <f t="shared" si="25"/>
        <v>227.10344866666665</v>
      </c>
      <c r="U198">
        <f t="shared" si="26"/>
        <v>31.016586815988344</v>
      </c>
      <c r="V198">
        <f t="shared" si="27"/>
        <v>19.252824760109931</v>
      </c>
    </row>
    <row r="199" spans="1:22" x14ac:dyDescent="0.2">
      <c r="A199">
        <v>3</v>
      </c>
      <c r="B199">
        <v>7.0880000000000001</v>
      </c>
      <c r="C199">
        <v>22.45</v>
      </c>
      <c r="D199">
        <v>3</v>
      </c>
      <c r="E199">
        <v>56</v>
      </c>
      <c r="F199">
        <v>159.12700000000001</v>
      </c>
      <c r="G199">
        <v>36504</v>
      </c>
      <c r="H199">
        <f>AVERAGE(B211:B213)</f>
        <v>8.7806666666666668</v>
      </c>
      <c r="I199">
        <f>AVERAGE(F211:F213)</f>
        <v>263.32800000000003</v>
      </c>
      <c r="L199">
        <v>7</v>
      </c>
      <c r="M199">
        <v>5.6580000000000004</v>
      </c>
      <c r="N199">
        <v>0.16300000000000001</v>
      </c>
      <c r="O199">
        <v>0</v>
      </c>
      <c r="P199">
        <v>4</v>
      </c>
      <c r="Q199">
        <v>0.92</v>
      </c>
      <c r="R199">
        <v>211</v>
      </c>
      <c r="S199">
        <f t="shared" si="24"/>
        <v>1.4312486666666668</v>
      </c>
      <c r="T199">
        <f t="shared" si="25"/>
        <v>261.89675133333338</v>
      </c>
      <c r="U199">
        <f t="shared" si="26"/>
        <v>29.826522435654095</v>
      </c>
      <c r="V199">
        <f t="shared" si="27"/>
        <v>18.5141199792211</v>
      </c>
    </row>
    <row r="200" spans="1:22" x14ac:dyDescent="0.2">
      <c r="A200">
        <v>3</v>
      </c>
      <c r="B200">
        <v>8.3170000000000002</v>
      </c>
      <c r="C200">
        <v>29.516999999999999</v>
      </c>
      <c r="D200">
        <v>1</v>
      </c>
      <c r="E200">
        <v>73</v>
      </c>
      <c r="F200">
        <v>245.499</v>
      </c>
      <c r="G200">
        <v>56318</v>
      </c>
      <c r="H200">
        <f>AVERAGE(B214:B216)</f>
        <v>8.9176666666666673</v>
      </c>
      <c r="I200">
        <f>AVERAGE(F214:F216)</f>
        <v>301.95999999999998</v>
      </c>
      <c r="L200">
        <v>8</v>
      </c>
      <c r="M200">
        <v>7.2539999999999996</v>
      </c>
      <c r="N200">
        <v>6.4000000000000001E-2</v>
      </c>
      <c r="O200">
        <v>0</v>
      </c>
      <c r="P200">
        <v>3</v>
      </c>
      <c r="Q200">
        <v>0.46600000000000003</v>
      </c>
      <c r="R200">
        <v>107</v>
      </c>
      <c r="S200">
        <f t="shared" si="24"/>
        <v>0.57073066666666672</v>
      </c>
      <c r="T200">
        <f t="shared" si="25"/>
        <v>301.38926933333329</v>
      </c>
      <c r="U200">
        <f t="shared" si="26"/>
        <v>33.796875415841207</v>
      </c>
      <c r="V200">
        <f t="shared" si="27"/>
        <v>20.978624233567981</v>
      </c>
    </row>
    <row r="201" spans="1:22" x14ac:dyDescent="0.2">
      <c r="A201">
        <v>3</v>
      </c>
      <c r="B201">
        <v>7.1269999999999998</v>
      </c>
      <c r="C201">
        <v>29.692</v>
      </c>
      <c r="D201">
        <v>3</v>
      </c>
      <c r="E201">
        <v>78</v>
      </c>
      <c r="F201">
        <v>211.62</v>
      </c>
      <c r="G201">
        <v>48546</v>
      </c>
      <c r="T201" t="s">
        <v>16</v>
      </c>
      <c r="U201">
        <f>AVERAGE(U193:U200)</f>
        <v>29.265113553765662</v>
      </c>
    </row>
    <row r="202" spans="1:22" x14ac:dyDescent="0.2">
      <c r="A202">
        <v>4</v>
      </c>
      <c r="B202">
        <v>9.8650000000000002</v>
      </c>
      <c r="C202">
        <v>18.454000000000001</v>
      </c>
      <c r="D202">
        <v>1</v>
      </c>
      <c r="E202">
        <v>47</v>
      </c>
      <c r="F202">
        <v>182.047</v>
      </c>
      <c r="G202">
        <v>41762</v>
      </c>
      <c r="T202" t="s">
        <v>17</v>
      </c>
      <c r="U202">
        <f>STDEV(U193:U200)</f>
        <v>3.3201863633621733</v>
      </c>
    </row>
    <row r="203" spans="1:22" x14ac:dyDescent="0.2">
      <c r="A203">
        <v>4</v>
      </c>
      <c r="B203">
        <v>9.4239999999999995</v>
      </c>
      <c r="C203">
        <v>27.443000000000001</v>
      </c>
      <c r="D203">
        <v>0</v>
      </c>
      <c r="E203">
        <v>69</v>
      </c>
      <c r="F203">
        <v>258.63299999999998</v>
      </c>
      <c r="G203">
        <v>59331</v>
      </c>
      <c r="T203" t="s">
        <v>18</v>
      </c>
      <c r="U203">
        <f>U202/SQRT(10)</f>
        <v>1.0499351164455892</v>
      </c>
    </row>
    <row r="204" spans="1:22" x14ac:dyDescent="0.2">
      <c r="A204">
        <v>4</v>
      </c>
      <c r="B204">
        <v>12.145</v>
      </c>
      <c r="C204">
        <v>24.969000000000001</v>
      </c>
      <c r="D204">
        <v>2</v>
      </c>
      <c r="E204">
        <v>66</v>
      </c>
      <c r="F204">
        <v>303.245</v>
      </c>
      <c r="G204">
        <v>69565</v>
      </c>
    </row>
    <row r="205" spans="1:22" x14ac:dyDescent="0.2">
      <c r="A205">
        <v>5</v>
      </c>
      <c r="B205">
        <v>7.4720000000000004</v>
      </c>
      <c r="C205">
        <v>25.966000000000001</v>
      </c>
      <c r="D205">
        <v>1</v>
      </c>
      <c r="E205">
        <v>62</v>
      </c>
      <c r="F205">
        <v>194.00399999999999</v>
      </c>
      <c r="G205">
        <v>44505</v>
      </c>
    </row>
    <row r="206" spans="1:22" x14ac:dyDescent="0.2">
      <c r="A206">
        <v>5</v>
      </c>
      <c r="B206">
        <v>9.4160000000000004</v>
      </c>
      <c r="C206">
        <v>29.202000000000002</v>
      </c>
      <c r="D206">
        <v>4</v>
      </c>
      <c r="E206">
        <v>69</v>
      </c>
      <c r="F206">
        <v>274.95800000000003</v>
      </c>
      <c r="G206">
        <v>63076</v>
      </c>
    </row>
    <row r="207" spans="1:22" x14ac:dyDescent="0.2">
      <c r="A207">
        <v>5</v>
      </c>
      <c r="B207">
        <v>12.193</v>
      </c>
      <c r="C207">
        <v>24.667999999999999</v>
      </c>
      <c r="D207">
        <v>1</v>
      </c>
      <c r="E207">
        <v>82</v>
      </c>
      <c r="F207">
        <v>300.76900000000001</v>
      </c>
      <c r="G207">
        <v>68997</v>
      </c>
    </row>
    <row r="208" spans="1:22" x14ac:dyDescent="0.2">
      <c r="A208">
        <v>6</v>
      </c>
      <c r="B208">
        <v>5.9939999999999998</v>
      </c>
      <c r="C208">
        <v>33.639000000000003</v>
      </c>
      <c r="D208">
        <v>7</v>
      </c>
      <c r="E208">
        <v>83</v>
      </c>
      <c r="F208">
        <v>201.62799999999999</v>
      </c>
      <c r="G208">
        <v>46254</v>
      </c>
    </row>
    <row r="209" spans="1:7" x14ac:dyDescent="0.2">
      <c r="A209">
        <v>6</v>
      </c>
      <c r="B209">
        <v>7.2539999999999996</v>
      </c>
      <c r="C209">
        <v>32.030999999999999</v>
      </c>
      <c r="D209">
        <v>5</v>
      </c>
      <c r="E209">
        <v>72</v>
      </c>
      <c r="F209">
        <v>232.34299999999999</v>
      </c>
      <c r="G209">
        <v>53300</v>
      </c>
    </row>
    <row r="210" spans="1:7" x14ac:dyDescent="0.2">
      <c r="A210">
        <v>6</v>
      </c>
      <c r="B210">
        <v>8.718</v>
      </c>
      <c r="C210">
        <v>28.544</v>
      </c>
      <c r="D210">
        <v>3</v>
      </c>
      <c r="E210">
        <v>67</v>
      </c>
      <c r="F210">
        <v>248.85499999999999</v>
      </c>
      <c r="G210">
        <v>57088</v>
      </c>
    </row>
    <row r="211" spans="1:7" x14ac:dyDescent="0.2">
      <c r="A211">
        <v>11</v>
      </c>
      <c r="B211">
        <v>7.6680000000000001</v>
      </c>
      <c r="C211">
        <v>30.25</v>
      </c>
      <c r="D211">
        <v>4</v>
      </c>
      <c r="E211">
        <v>70</v>
      </c>
      <c r="F211">
        <v>231.95099999999999</v>
      </c>
      <c r="G211">
        <v>53210</v>
      </c>
    </row>
    <row r="212" spans="1:7" x14ac:dyDescent="0.2">
      <c r="A212">
        <v>7</v>
      </c>
      <c r="B212">
        <v>8.5739999999999998</v>
      </c>
      <c r="C212">
        <v>33.927</v>
      </c>
      <c r="D212">
        <v>1</v>
      </c>
      <c r="E212">
        <v>97</v>
      </c>
      <c r="F212">
        <v>290.904</v>
      </c>
      <c r="G212">
        <v>66734</v>
      </c>
    </row>
    <row r="213" spans="1:7" x14ac:dyDescent="0.2">
      <c r="A213">
        <v>7</v>
      </c>
      <c r="B213">
        <v>10.1</v>
      </c>
      <c r="C213">
        <v>26.448</v>
      </c>
      <c r="D213">
        <v>1</v>
      </c>
      <c r="E213">
        <v>72</v>
      </c>
      <c r="F213">
        <v>267.12900000000002</v>
      </c>
      <c r="G213">
        <v>61280</v>
      </c>
    </row>
    <row r="214" spans="1:7" x14ac:dyDescent="0.2">
      <c r="A214">
        <v>8</v>
      </c>
      <c r="B214">
        <v>7.9340000000000002</v>
      </c>
      <c r="C214">
        <v>29.152999999999999</v>
      </c>
      <c r="D214">
        <v>0</v>
      </c>
      <c r="E214">
        <v>79</v>
      </c>
      <c r="F214">
        <v>231.28800000000001</v>
      </c>
      <c r="G214">
        <v>53058</v>
      </c>
    </row>
    <row r="215" spans="1:7" x14ac:dyDescent="0.2">
      <c r="A215">
        <v>8</v>
      </c>
      <c r="B215">
        <v>9.3770000000000007</v>
      </c>
      <c r="C215">
        <v>40.554000000000002</v>
      </c>
      <c r="D215">
        <v>2</v>
      </c>
      <c r="E215">
        <v>134</v>
      </c>
      <c r="F215">
        <v>380.25299999999999</v>
      </c>
      <c r="G215">
        <v>87231</v>
      </c>
    </row>
    <row r="216" spans="1:7" x14ac:dyDescent="0.2">
      <c r="A216">
        <v>8</v>
      </c>
      <c r="B216">
        <v>9.4420000000000002</v>
      </c>
      <c r="C216">
        <v>31.173999999999999</v>
      </c>
      <c r="D216">
        <v>3</v>
      </c>
      <c r="E216">
        <v>77</v>
      </c>
      <c r="F216">
        <v>294.339</v>
      </c>
      <c r="G216">
        <v>67522</v>
      </c>
    </row>
  </sheetData>
  <mergeCells count="21">
    <mergeCell ref="A190:G190"/>
    <mergeCell ref="A191:D191"/>
    <mergeCell ref="L191:R191"/>
    <mergeCell ref="A120:L120"/>
    <mergeCell ref="A121:D121"/>
    <mergeCell ref="L121:R121"/>
    <mergeCell ref="A157:F157"/>
    <mergeCell ref="A158:D158"/>
    <mergeCell ref="L158:R158"/>
    <mergeCell ref="A60:L60"/>
    <mergeCell ref="A61:D61"/>
    <mergeCell ref="L61:R61"/>
    <mergeCell ref="A90:L90"/>
    <mergeCell ref="A91:D91"/>
    <mergeCell ref="L91:R91"/>
    <mergeCell ref="A2:L2"/>
    <mergeCell ref="A3:D3"/>
    <mergeCell ref="L3:R3"/>
    <mergeCell ref="A31:L31"/>
    <mergeCell ref="A32:D32"/>
    <mergeCell ref="L32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2021-07-15T17:11:50Z</dcterms:created>
  <dcterms:modified xsi:type="dcterms:W3CDTF">2021-07-15T17:12:09Z</dcterms:modified>
</cp:coreProperties>
</file>