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360" yWindow="900" windowWidth="28160" windowHeight="15920" tabRatio="500"/>
  </bookViews>
  <sheets>
    <sheet name="Figure 6- figure supplement 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4" i="1" l="1"/>
  <c r="H94" i="1"/>
  <c r="S94" i="1"/>
  <c r="T94" i="1"/>
  <c r="U94" i="1"/>
  <c r="I95" i="1"/>
  <c r="H95" i="1"/>
  <c r="S95" i="1"/>
  <c r="T95" i="1"/>
  <c r="U95" i="1"/>
  <c r="I96" i="1"/>
  <c r="H96" i="1"/>
  <c r="S96" i="1"/>
  <c r="T96" i="1"/>
  <c r="U96" i="1"/>
  <c r="I97" i="1"/>
  <c r="H97" i="1"/>
  <c r="S97" i="1"/>
  <c r="T97" i="1"/>
  <c r="U97" i="1"/>
  <c r="I98" i="1"/>
  <c r="H98" i="1"/>
  <c r="S98" i="1"/>
  <c r="T98" i="1"/>
  <c r="U98" i="1"/>
  <c r="I99" i="1"/>
  <c r="H99" i="1"/>
  <c r="S99" i="1"/>
  <c r="T99" i="1"/>
  <c r="U99" i="1"/>
  <c r="I100" i="1"/>
  <c r="H100" i="1"/>
  <c r="S100" i="1"/>
  <c r="T100" i="1"/>
  <c r="U100" i="1"/>
  <c r="I101" i="1"/>
  <c r="H101" i="1"/>
  <c r="S101" i="1"/>
  <c r="T101" i="1"/>
  <c r="U101" i="1"/>
  <c r="U103" i="1"/>
  <c r="U104" i="1"/>
  <c r="U102" i="1"/>
  <c r="I5" i="1"/>
  <c r="H5" i="1"/>
  <c r="S5" i="1"/>
  <c r="T5" i="1"/>
  <c r="U5" i="1"/>
  <c r="I6" i="1"/>
  <c r="H6" i="1"/>
  <c r="S6" i="1"/>
  <c r="T6" i="1"/>
  <c r="U6" i="1"/>
  <c r="I7" i="1"/>
  <c r="H7" i="1"/>
  <c r="S7" i="1"/>
  <c r="T7" i="1"/>
  <c r="U7" i="1"/>
  <c r="I8" i="1"/>
  <c r="H8" i="1"/>
  <c r="S8" i="1"/>
  <c r="T8" i="1"/>
  <c r="U8" i="1"/>
  <c r="I9" i="1"/>
  <c r="H9" i="1"/>
  <c r="S9" i="1"/>
  <c r="T9" i="1"/>
  <c r="U9" i="1"/>
  <c r="I10" i="1"/>
  <c r="H10" i="1"/>
  <c r="S10" i="1"/>
  <c r="T10" i="1"/>
  <c r="U10" i="1"/>
  <c r="I11" i="1"/>
  <c r="H11" i="1"/>
  <c r="S11" i="1"/>
  <c r="T11" i="1"/>
  <c r="U11" i="1"/>
  <c r="I12" i="1"/>
  <c r="H12" i="1"/>
  <c r="S12" i="1"/>
  <c r="T12" i="1"/>
  <c r="U12" i="1"/>
  <c r="U13" i="1"/>
  <c r="V101" i="1"/>
  <c r="V100" i="1"/>
  <c r="V99" i="1"/>
  <c r="V98" i="1"/>
  <c r="V97" i="1"/>
  <c r="V96" i="1"/>
  <c r="V95" i="1"/>
  <c r="V94" i="1"/>
  <c r="I65" i="1"/>
  <c r="H65" i="1"/>
  <c r="S65" i="1"/>
  <c r="T65" i="1"/>
  <c r="U65" i="1"/>
  <c r="I66" i="1"/>
  <c r="H66" i="1"/>
  <c r="S66" i="1"/>
  <c r="T66" i="1"/>
  <c r="U66" i="1"/>
  <c r="I67" i="1"/>
  <c r="H67" i="1"/>
  <c r="S67" i="1"/>
  <c r="T67" i="1"/>
  <c r="U67" i="1"/>
  <c r="I68" i="1"/>
  <c r="H68" i="1"/>
  <c r="S68" i="1"/>
  <c r="T68" i="1"/>
  <c r="U68" i="1"/>
  <c r="I69" i="1"/>
  <c r="H69" i="1"/>
  <c r="S69" i="1"/>
  <c r="T69" i="1"/>
  <c r="U69" i="1"/>
  <c r="I70" i="1"/>
  <c r="H70" i="1"/>
  <c r="S70" i="1"/>
  <c r="T70" i="1"/>
  <c r="U70" i="1"/>
  <c r="I71" i="1"/>
  <c r="H71" i="1"/>
  <c r="S71" i="1"/>
  <c r="T71" i="1"/>
  <c r="U71" i="1"/>
  <c r="I72" i="1"/>
  <c r="H72" i="1"/>
  <c r="S72" i="1"/>
  <c r="T72" i="1"/>
  <c r="U72" i="1"/>
  <c r="U74" i="1"/>
  <c r="U75" i="1"/>
  <c r="U73" i="1"/>
  <c r="V72" i="1"/>
  <c r="V71" i="1"/>
  <c r="V70" i="1"/>
  <c r="V69" i="1"/>
  <c r="V68" i="1"/>
  <c r="V67" i="1"/>
  <c r="V66" i="1"/>
  <c r="V65" i="1"/>
  <c r="I36" i="1"/>
  <c r="H36" i="1"/>
  <c r="S36" i="1"/>
  <c r="T36" i="1"/>
  <c r="U36" i="1"/>
  <c r="U45" i="1"/>
  <c r="U46" i="1"/>
  <c r="U44" i="1"/>
  <c r="I43" i="1"/>
  <c r="H43" i="1"/>
  <c r="S43" i="1"/>
  <c r="T43" i="1"/>
  <c r="U43" i="1"/>
  <c r="V43" i="1"/>
  <c r="I42" i="1"/>
  <c r="H42" i="1"/>
  <c r="S42" i="1"/>
  <c r="T42" i="1"/>
  <c r="U42" i="1"/>
  <c r="V42" i="1"/>
  <c r="I41" i="1"/>
  <c r="H41" i="1"/>
  <c r="S41" i="1"/>
  <c r="T41" i="1"/>
  <c r="U41" i="1"/>
  <c r="V41" i="1"/>
  <c r="I40" i="1"/>
  <c r="H40" i="1"/>
  <c r="S40" i="1"/>
  <c r="T40" i="1"/>
  <c r="U40" i="1"/>
  <c r="V40" i="1"/>
  <c r="I39" i="1"/>
  <c r="H39" i="1"/>
  <c r="S39" i="1"/>
  <c r="T39" i="1"/>
  <c r="U39" i="1"/>
  <c r="V39" i="1"/>
  <c r="I38" i="1"/>
  <c r="H38" i="1"/>
  <c r="S38" i="1"/>
  <c r="T38" i="1"/>
  <c r="U38" i="1"/>
  <c r="V38" i="1"/>
  <c r="I37" i="1"/>
  <c r="H37" i="1"/>
  <c r="S37" i="1"/>
  <c r="T37" i="1"/>
  <c r="U37" i="1"/>
  <c r="V37" i="1"/>
  <c r="V36" i="1"/>
  <c r="U14" i="1"/>
  <c r="U15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<sst xmlns="http://schemas.openxmlformats.org/spreadsheetml/2006/main" count="104" uniqueCount="22">
  <si>
    <t xml:space="preserve">sqIs17 (hlh-30::GFP) </t>
  </si>
  <si>
    <t>VNC fluorescence</t>
  </si>
  <si>
    <t>background fluorescence</t>
  </si>
  <si>
    <t>Replicate</t>
  </si>
  <si>
    <t>Area</t>
  </si>
  <si>
    <t>mean</t>
  </si>
  <si>
    <t>min</t>
  </si>
  <si>
    <t>max</t>
  </si>
  <si>
    <t>IntDen</t>
  </si>
  <si>
    <t>RawIntDen</t>
  </si>
  <si>
    <t>Avg Area</t>
  </si>
  <si>
    <t>Avg IntDen</t>
  </si>
  <si>
    <t>total background (TB)</t>
  </si>
  <si>
    <t>IntDen-TB (Adj)</t>
  </si>
  <si>
    <t>RFU</t>
  </si>
  <si>
    <t>normalized RFU</t>
  </si>
  <si>
    <t>Average</t>
  </si>
  <si>
    <t>std dev</t>
  </si>
  <si>
    <t>std error</t>
  </si>
  <si>
    <t xml:space="preserve">ju807; sqIs17 (hlh-30::GFP) </t>
  </si>
  <si>
    <t>sqIs17;n2420 (hlh-30::GFP)</t>
  </si>
  <si>
    <t>ju807; sqIs17;n2420 (hlh-30::GFP)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</si>
</sst>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7"/>
  <sheetViews>
    <sheetView tabSelected="1" topLeftCell="A66" workbookViewId="0">
      <selection activeCell="G97" sqref="G97"/>
    </sheetView>
  </sheetViews>
  <sheetFormatPr baseColWidth="10" defaultRowHeight="16" x14ac:dyDescent="0.2"/>
  <sheetData>
    <row r="2" spans="1:22" x14ac:dyDescent="0.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2" x14ac:dyDescent="0.2">
      <c r="A3" s="8" t="s">
        <v>1</v>
      </c>
      <c r="B3" s="8"/>
      <c r="C3" s="8"/>
      <c r="D3" s="8"/>
      <c r="E3" s="1"/>
      <c r="F3" s="1"/>
      <c r="G3" s="1"/>
      <c r="H3" s="1"/>
      <c r="I3" s="1"/>
      <c r="J3" s="1"/>
      <c r="L3" s="8" t="s">
        <v>2</v>
      </c>
      <c r="M3" s="8"/>
      <c r="N3" s="8"/>
      <c r="O3" s="8"/>
      <c r="P3" s="8"/>
      <c r="Q3" s="8"/>
      <c r="R3" s="8"/>
    </row>
    <row r="4" spans="1:22" x14ac:dyDescent="0.2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L4" s="2" t="s">
        <v>3</v>
      </c>
      <c r="M4" s="2" t="s">
        <v>4</v>
      </c>
      <c r="N4" s="2" t="s">
        <v>5</v>
      </c>
      <c r="O4" s="2" t="s">
        <v>6</v>
      </c>
      <c r="P4" s="2" t="s">
        <v>7</v>
      </c>
      <c r="Q4" s="2" t="s">
        <v>8</v>
      </c>
      <c r="R4" s="2" t="s">
        <v>9</v>
      </c>
      <c r="S4" s="2" t="s">
        <v>12</v>
      </c>
      <c r="T4" s="2" t="s">
        <v>13</v>
      </c>
      <c r="U4" s="2" t="s">
        <v>14</v>
      </c>
      <c r="V4" s="2" t="s">
        <v>15</v>
      </c>
    </row>
    <row r="5" spans="1:22" x14ac:dyDescent="0.2">
      <c r="A5">
        <v>1</v>
      </c>
      <c r="B5">
        <v>7.1319999999999997</v>
      </c>
      <c r="C5">
        <v>63.86</v>
      </c>
      <c r="D5">
        <v>17</v>
      </c>
      <c r="E5">
        <v>111</v>
      </c>
      <c r="F5">
        <v>455.423</v>
      </c>
      <c r="G5">
        <v>104475</v>
      </c>
      <c r="H5">
        <f>AVERAGE(B5:B7)</f>
        <v>7.3933333333333335</v>
      </c>
      <c r="I5">
        <f>AVERAGE(F5:F7)</f>
        <v>441.08266666666668</v>
      </c>
      <c r="L5" s="2">
        <v>1</v>
      </c>
      <c r="M5" s="2">
        <v>9.3680000000000003</v>
      </c>
      <c r="N5" s="2">
        <v>0.20100000000000001</v>
      </c>
      <c r="O5" s="2">
        <v>0</v>
      </c>
      <c r="P5" s="2">
        <v>5</v>
      </c>
      <c r="Q5" s="2">
        <v>1.879</v>
      </c>
      <c r="R5" s="2">
        <v>431</v>
      </c>
      <c r="S5" s="2">
        <f>N5*H5</f>
        <v>1.4860600000000002</v>
      </c>
      <c r="T5" s="2">
        <f>I5-S5</f>
        <v>439.59660666666667</v>
      </c>
      <c r="U5" s="2">
        <f>T5/H5</f>
        <v>59.458513074842202</v>
      </c>
      <c r="V5" s="2">
        <f>U5/$U$13</f>
        <v>1.0200158085669919</v>
      </c>
    </row>
    <row r="6" spans="1:22" x14ac:dyDescent="0.2">
      <c r="A6">
        <v>1</v>
      </c>
      <c r="B6">
        <v>6.556</v>
      </c>
      <c r="C6">
        <v>58.966000000000001</v>
      </c>
      <c r="D6">
        <v>23</v>
      </c>
      <c r="E6">
        <v>105</v>
      </c>
      <c r="F6">
        <v>386.59199999999998</v>
      </c>
      <c r="G6">
        <v>88685</v>
      </c>
      <c r="H6">
        <f>AVERAGE(B8:B10)</f>
        <v>7.0240000000000009</v>
      </c>
      <c r="I6">
        <f>AVERAGE(F8:F10)</f>
        <v>414.33500000000004</v>
      </c>
      <c r="L6" s="2">
        <v>2</v>
      </c>
      <c r="M6" s="2">
        <v>9.1020000000000003</v>
      </c>
      <c r="N6" s="2">
        <v>0.189</v>
      </c>
      <c r="O6" s="2">
        <v>0</v>
      </c>
      <c r="P6" s="2">
        <v>6</v>
      </c>
      <c r="Q6" s="2">
        <v>1.722</v>
      </c>
      <c r="R6" s="2">
        <v>395</v>
      </c>
      <c r="S6" s="2">
        <f t="shared" ref="S6:S12" si="0">N6*H6</f>
        <v>1.3275360000000003</v>
      </c>
      <c r="T6" s="2">
        <f t="shared" ref="T6:T12" si="1">I6-S6</f>
        <v>413.00746400000003</v>
      </c>
      <c r="U6" s="2">
        <f t="shared" ref="U6:U12" si="2">T6/H6</f>
        <v>58.799468109339401</v>
      </c>
      <c r="V6" s="2">
        <f t="shared" ref="V6:V12" si="3">U6/$U$13</f>
        <v>1.0087098365773597</v>
      </c>
    </row>
    <row r="7" spans="1:22" x14ac:dyDescent="0.2">
      <c r="A7">
        <v>1</v>
      </c>
      <c r="B7">
        <v>8.4920000000000009</v>
      </c>
      <c r="C7">
        <v>56.670999999999999</v>
      </c>
      <c r="D7">
        <v>8</v>
      </c>
      <c r="E7">
        <v>126</v>
      </c>
      <c r="F7">
        <v>481.233</v>
      </c>
      <c r="G7">
        <v>110396</v>
      </c>
      <c r="H7">
        <f>AVERAGE(B11:B13)</f>
        <v>12.182333333333332</v>
      </c>
      <c r="I7">
        <f>AVERAGE(F11:F13)</f>
        <v>664.37133333333338</v>
      </c>
      <c r="L7" s="2">
        <v>3</v>
      </c>
      <c r="M7" s="2">
        <v>14.834</v>
      </c>
      <c r="N7" s="2">
        <v>0.90200000000000002</v>
      </c>
      <c r="O7" s="2">
        <v>0</v>
      </c>
      <c r="P7" s="2">
        <v>8</v>
      </c>
      <c r="Q7" s="2">
        <v>13.387</v>
      </c>
      <c r="R7" s="2">
        <v>3071</v>
      </c>
      <c r="S7" s="2">
        <f t="shared" si="0"/>
        <v>10.988464666666665</v>
      </c>
      <c r="T7" s="2">
        <f t="shared" si="1"/>
        <v>653.3828686666667</v>
      </c>
      <c r="U7" s="2">
        <f t="shared" si="2"/>
        <v>53.633639040140103</v>
      </c>
      <c r="V7" s="2">
        <f t="shared" si="3"/>
        <v>0.92008960303223797</v>
      </c>
    </row>
    <row r="8" spans="1:22" x14ac:dyDescent="0.2">
      <c r="A8">
        <v>2</v>
      </c>
      <c r="B8">
        <v>5.798</v>
      </c>
      <c r="C8">
        <v>69.977999999999994</v>
      </c>
      <c r="D8">
        <v>16</v>
      </c>
      <c r="E8">
        <v>121</v>
      </c>
      <c r="F8">
        <v>405.71100000000001</v>
      </c>
      <c r="G8">
        <v>93071</v>
      </c>
      <c r="H8">
        <f>AVERAGE(B14:B16)</f>
        <v>10.731999999999999</v>
      </c>
      <c r="I8">
        <f>AVERAGE(F14:F16)</f>
        <v>739.87333333333333</v>
      </c>
      <c r="L8" s="2">
        <v>4</v>
      </c>
      <c r="M8" s="2">
        <v>6.992</v>
      </c>
      <c r="N8" s="2">
        <v>0.85</v>
      </c>
      <c r="O8" s="2">
        <v>0</v>
      </c>
      <c r="P8" s="2">
        <v>10</v>
      </c>
      <c r="Q8" s="2">
        <v>5.9459999999999997</v>
      </c>
      <c r="R8" s="2">
        <v>1364</v>
      </c>
      <c r="S8" s="2">
        <f t="shared" si="0"/>
        <v>9.1221999999999994</v>
      </c>
      <c r="T8" s="2">
        <f t="shared" si="1"/>
        <v>730.75113333333331</v>
      </c>
      <c r="U8" s="2">
        <f t="shared" si="2"/>
        <v>68.09086221890918</v>
      </c>
      <c r="V8" s="2">
        <f t="shared" si="3"/>
        <v>1.1681044864815369</v>
      </c>
    </row>
    <row r="9" spans="1:22" x14ac:dyDescent="0.2">
      <c r="A9">
        <v>2</v>
      </c>
      <c r="B9">
        <v>5.54</v>
      </c>
      <c r="C9">
        <v>52.390999999999998</v>
      </c>
      <c r="D9">
        <v>8</v>
      </c>
      <c r="E9">
        <v>118</v>
      </c>
      <c r="F9">
        <v>290.27199999999999</v>
      </c>
      <c r="G9">
        <v>66589</v>
      </c>
      <c r="H9">
        <f>AVERAGE(B17:B19)</f>
        <v>7.3216666666666663</v>
      </c>
      <c r="I9">
        <f>AVERAGE(F17:F19)</f>
        <v>541.44166666666661</v>
      </c>
      <c r="L9" s="2">
        <v>5</v>
      </c>
      <c r="M9" s="2">
        <v>15.744999999999999</v>
      </c>
      <c r="N9" s="2">
        <v>0.57399999999999995</v>
      </c>
      <c r="O9" s="2">
        <v>0</v>
      </c>
      <c r="P9" s="2">
        <v>7</v>
      </c>
      <c r="Q9" s="2">
        <v>9.0410000000000004</v>
      </c>
      <c r="R9" s="2">
        <v>2074</v>
      </c>
      <c r="S9" s="2">
        <f t="shared" si="0"/>
        <v>4.2026366666666659</v>
      </c>
      <c r="T9" s="2">
        <f t="shared" si="1"/>
        <v>537.23902999999996</v>
      </c>
      <c r="U9" s="2">
        <f t="shared" si="2"/>
        <v>73.376603232415206</v>
      </c>
      <c r="V9" s="2">
        <f t="shared" si="3"/>
        <v>1.2587818195487221</v>
      </c>
    </row>
    <row r="10" spans="1:22" x14ac:dyDescent="0.2">
      <c r="A10">
        <v>2</v>
      </c>
      <c r="B10">
        <v>9.734</v>
      </c>
      <c r="C10">
        <v>56.197000000000003</v>
      </c>
      <c r="D10">
        <v>10</v>
      </c>
      <c r="E10">
        <v>135</v>
      </c>
      <c r="F10">
        <v>547.02200000000005</v>
      </c>
      <c r="G10">
        <v>125488</v>
      </c>
      <c r="H10">
        <f>AVERAGE(B20:B22)</f>
        <v>7.2636666666666665</v>
      </c>
      <c r="I10">
        <f>AVERAGE(F20:F22)</f>
        <v>328.91399999999999</v>
      </c>
      <c r="L10" s="2">
        <v>6</v>
      </c>
      <c r="M10" s="2">
        <v>97.366</v>
      </c>
      <c r="N10" s="2">
        <v>0.56999999999999995</v>
      </c>
      <c r="O10" s="2">
        <v>0</v>
      </c>
      <c r="P10" s="2">
        <v>14</v>
      </c>
      <c r="Q10" s="2">
        <v>55.453000000000003</v>
      </c>
      <c r="R10" s="2">
        <v>12721</v>
      </c>
      <c r="S10" s="2">
        <f t="shared" si="0"/>
        <v>4.1402899999999994</v>
      </c>
      <c r="T10" s="2">
        <f t="shared" si="1"/>
        <v>324.77370999999999</v>
      </c>
      <c r="U10" s="2">
        <f t="shared" si="2"/>
        <v>44.71208893579918</v>
      </c>
      <c r="V10" s="2">
        <f t="shared" si="3"/>
        <v>0.76703965824307641</v>
      </c>
    </row>
    <row r="11" spans="1:22" x14ac:dyDescent="0.2">
      <c r="A11">
        <v>3</v>
      </c>
      <c r="B11">
        <v>12.411</v>
      </c>
      <c r="C11">
        <v>51.738</v>
      </c>
      <c r="D11">
        <v>1</v>
      </c>
      <c r="E11">
        <v>130</v>
      </c>
      <c r="F11">
        <v>642.09500000000003</v>
      </c>
      <c r="G11">
        <v>147298</v>
      </c>
      <c r="H11">
        <f>AVERAGE(B23:B25)</f>
        <v>7.9206666666666665</v>
      </c>
      <c r="I11">
        <f>AVERAGE(F23:F25)</f>
        <v>513.72199999999998</v>
      </c>
      <c r="L11" s="2">
        <v>7</v>
      </c>
      <c r="M11" s="2">
        <v>6.8220000000000001</v>
      </c>
      <c r="N11" s="2">
        <v>0.26600000000000001</v>
      </c>
      <c r="O11" s="2">
        <v>0</v>
      </c>
      <c r="P11" s="2">
        <v>6</v>
      </c>
      <c r="Q11" s="2">
        <v>1.8180000000000001</v>
      </c>
      <c r="R11" s="2">
        <v>417</v>
      </c>
      <c r="S11" s="2">
        <f t="shared" si="0"/>
        <v>2.1068973333333334</v>
      </c>
      <c r="T11" s="2">
        <f t="shared" si="1"/>
        <v>511.61510266666664</v>
      </c>
      <c r="U11" s="2">
        <f t="shared" si="2"/>
        <v>64.592429425132565</v>
      </c>
      <c r="V11" s="2">
        <f t="shared" si="3"/>
        <v>1.1080885767266189</v>
      </c>
    </row>
    <row r="12" spans="1:22" x14ac:dyDescent="0.2">
      <c r="A12">
        <v>3</v>
      </c>
      <c r="B12">
        <v>10.853999999999999</v>
      </c>
      <c r="C12">
        <v>51.177999999999997</v>
      </c>
      <c r="D12">
        <v>4</v>
      </c>
      <c r="E12">
        <v>132</v>
      </c>
      <c r="F12">
        <v>555.50400000000002</v>
      </c>
      <c r="G12">
        <v>127434</v>
      </c>
      <c r="H12">
        <f>AVERAGE(B26:B28)</f>
        <v>13.342000000000001</v>
      </c>
      <c r="I12">
        <f>AVERAGE(F26:F28)</f>
        <v>586.58699999999999</v>
      </c>
      <c r="L12" s="2">
        <v>8</v>
      </c>
      <c r="M12" s="2">
        <v>11.146000000000001</v>
      </c>
      <c r="N12" s="2">
        <v>0.29499999999999998</v>
      </c>
      <c r="O12" s="2">
        <v>0</v>
      </c>
      <c r="P12" s="2">
        <v>6</v>
      </c>
      <c r="Q12" s="2">
        <v>3.2869999999999999</v>
      </c>
      <c r="R12" s="2">
        <v>754</v>
      </c>
      <c r="S12" s="2">
        <f t="shared" si="0"/>
        <v>3.9358900000000001</v>
      </c>
      <c r="T12" s="2">
        <f t="shared" si="1"/>
        <v>582.65111000000002</v>
      </c>
      <c r="U12" s="2">
        <f t="shared" si="2"/>
        <v>43.670447459151553</v>
      </c>
      <c r="V12" s="2">
        <f t="shared" si="3"/>
        <v>0.74917021082345703</v>
      </c>
    </row>
    <row r="13" spans="1:22" x14ac:dyDescent="0.2">
      <c r="A13">
        <v>3</v>
      </c>
      <c r="B13">
        <v>13.282</v>
      </c>
      <c r="C13">
        <v>59.893000000000001</v>
      </c>
      <c r="D13">
        <v>6</v>
      </c>
      <c r="E13">
        <v>126</v>
      </c>
      <c r="F13">
        <v>795.51499999999999</v>
      </c>
      <c r="G13">
        <v>182493</v>
      </c>
      <c r="L13" s="2"/>
      <c r="M13" s="2"/>
      <c r="N13" s="2"/>
      <c r="O13" s="2"/>
      <c r="P13" s="2"/>
      <c r="Q13" s="2"/>
      <c r="R13" s="2"/>
      <c r="S13" s="2"/>
      <c r="T13" s="2" t="s">
        <v>16</v>
      </c>
      <c r="U13" s="2">
        <f>AVERAGE(U5:U12)</f>
        <v>58.291756436966168</v>
      </c>
      <c r="V13" s="2"/>
    </row>
    <row r="14" spans="1:22" x14ac:dyDescent="0.2">
      <c r="A14">
        <v>4</v>
      </c>
      <c r="B14">
        <v>12.031000000000001</v>
      </c>
      <c r="C14">
        <v>73.36</v>
      </c>
      <c r="D14">
        <v>12</v>
      </c>
      <c r="E14">
        <v>166</v>
      </c>
      <c r="F14">
        <v>882.61500000000001</v>
      </c>
      <c r="G14">
        <v>202474</v>
      </c>
      <c r="L14" s="2"/>
      <c r="M14" s="2"/>
      <c r="N14" s="2"/>
      <c r="O14" s="2"/>
      <c r="P14" s="2"/>
      <c r="Q14" s="2"/>
      <c r="R14" s="2"/>
      <c r="S14" s="2"/>
      <c r="T14" s="2" t="s">
        <v>17</v>
      </c>
      <c r="U14" s="2">
        <f>STDEV(U5:U12)</f>
        <v>10.588273517809153</v>
      </c>
      <c r="V14" s="2"/>
    </row>
    <row r="15" spans="1:22" x14ac:dyDescent="0.2">
      <c r="A15">
        <v>4</v>
      </c>
      <c r="B15">
        <v>10.414</v>
      </c>
      <c r="C15">
        <v>68.789000000000001</v>
      </c>
      <c r="D15">
        <v>12</v>
      </c>
      <c r="E15">
        <v>158</v>
      </c>
      <c r="F15">
        <v>716.375</v>
      </c>
      <c r="G15">
        <v>164338</v>
      </c>
      <c r="L15" s="2"/>
      <c r="M15" s="2"/>
      <c r="N15" s="2"/>
      <c r="O15" s="2"/>
      <c r="P15" s="2"/>
      <c r="Q15" s="2"/>
      <c r="R15" s="2"/>
      <c r="S15" s="2"/>
      <c r="T15" s="2" t="s">
        <v>18</v>
      </c>
      <c r="U15" s="2">
        <f>U14/SQRT(8)</f>
        <v>3.7435200027503961</v>
      </c>
      <c r="V15" s="2"/>
    </row>
    <row r="16" spans="1:22" x14ac:dyDescent="0.2">
      <c r="A16">
        <v>4</v>
      </c>
      <c r="B16">
        <v>9.7509999999999994</v>
      </c>
      <c r="C16">
        <v>63.645000000000003</v>
      </c>
      <c r="D16">
        <v>13</v>
      </c>
      <c r="E16">
        <v>143</v>
      </c>
      <c r="F16">
        <v>620.63</v>
      </c>
      <c r="G16">
        <v>142374</v>
      </c>
    </row>
    <row r="17" spans="1:7" x14ac:dyDescent="0.2">
      <c r="A17">
        <v>5</v>
      </c>
      <c r="B17">
        <v>6.97</v>
      </c>
      <c r="C17">
        <v>119.518</v>
      </c>
      <c r="D17">
        <v>4</v>
      </c>
      <c r="E17">
        <v>255</v>
      </c>
      <c r="F17">
        <v>833.07399999999996</v>
      </c>
      <c r="G17">
        <v>191109</v>
      </c>
    </row>
    <row r="18" spans="1:7" x14ac:dyDescent="0.2">
      <c r="A18">
        <v>5</v>
      </c>
      <c r="B18">
        <v>6.4859999999999998</v>
      </c>
      <c r="C18">
        <v>42.981999999999999</v>
      </c>
      <c r="D18">
        <v>8</v>
      </c>
      <c r="E18">
        <v>117</v>
      </c>
      <c r="F18">
        <v>278.798</v>
      </c>
      <c r="G18">
        <v>63957</v>
      </c>
    </row>
    <row r="19" spans="1:7" x14ac:dyDescent="0.2">
      <c r="A19">
        <v>5</v>
      </c>
      <c r="B19">
        <v>8.5090000000000003</v>
      </c>
      <c r="C19">
        <v>60.223999999999997</v>
      </c>
      <c r="D19">
        <v>12</v>
      </c>
      <c r="E19">
        <v>133</v>
      </c>
      <c r="F19">
        <v>512.45299999999997</v>
      </c>
      <c r="G19">
        <v>117558</v>
      </c>
    </row>
    <row r="20" spans="1:7" x14ac:dyDescent="0.2">
      <c r="A20">
        <v>6</v>
      </c>
      <c r="B20">
        <v>5.9630000000000001</v>
      </c>
      <c r="C20">
        <v>37.863</v>
      </c>
      <c r="D20">
        <v>2</v>
      </c>
      <c r="E20">
        <v>76</v>
      </c>
      <c r="F20">
        <v>225.791</v>
      </c>
      <c r="G20">
        <v>51797</v>
      </c>
    </row>
    <row r="21" spans="1:7" x14ac:dyDescent="0.2">
      <c r="A21">
        <v>6</v>
      </c>
      <c r="B21">
        <v>6.9349999999999996</v>
      </c>
      <c r="C21">
        <v>40.99</v>
      </c>
      <c r="D21">
        <v>4</v>
      </c>
      <c r="E21">
        <v>94</v>
      </c>
      <c r="F21">
        <v>284.28199999999998</v>
      </c>
      <c r="G21">
        <v>65215</v>
      </c>
    </row>
    <row r="22" spans="1:7" x14ac:dyDescent="0.2">
      <c r="A22">
        <v>6</v>
      </c>
      <c r="B22">
        <v>8.8930000000000007</v>
      </c>
      <c r="C22">
        <v>53.601999999999997</v>
      </c>
      <c r="D22">
        <v>3</v>
      </c>
      <c r="E22">
        <v>113</v>
      </c>
      <c r="F22">
        <v>476.66899999999998</v>
      </c>
      <c r="G22">
        <v>109349</v>
      </c>
    </row>
    <row r="23" spans="1:7" x14ac:dyDescent="0.2">
      <c r="A23">
        <v>7</v>
      </c>
      <c r="B23">
        <v>6.3559999999999999</v>
      </c>
      <c r="C23">
        <v>55.154000000000003</v>
      </c>
      <c r="D23">
        <v>8</v>
      </c>
      <c r="E23">
        <v>118</v>
      </c>
      <c r="F23">
        <v>350.541</v>
      </c>
      <c r="G23">
        <v>80415</v>
      </c>
    </row>
    <row r="24" spans="1:7" x14ac:dyDescent="0.2">
      <c r="A24">
        <v>7</v>
      </c>
      <c r="B24">
        <v>7.8120000000000003</v>
      </c>
      <c r="C24">
        <v>51.368000000000002</v>
      </c>
      <c r="D24">
        <v>5</v>
      </c>
      <c r="E24">
        <v>138</v>
      </c>
      <c r="F24">
        <v>401.26900000000001</v>
      </c>
      <c r="G24">
        <v>92052</v>
      </c>
    </row>
    <row r="25" spans="1:7" x14ac:dyDescent="0.2">
      <c r="A25">
        <v>7</v>
      </c>
      <c r="B25">
        <v>9.5939999999999994</v>
      </c>
      <c r="C25">
        <v>82.272000000000006</v>
      </c>
      <c r="D25">
        <v>9</v>
      </c>
      <c r="E25">
        <v>224</v>
      </c>
      <c r="F25">
        <v>789.35599999999999</v>
      </c>
      <c r="G25">
        <v>181080</v>
      </c>
    </row>
    <row r="26" spans="1:7" x14ac:dyDescent="0.2">
      <c r="A26">
        <v>8</v>
      </c>
      <c r="B26">
        <v>15.151999999999999</v>
      </c>
      <c r="C26">
        <v>40.930999999999997</v>
      </c>
      <c r="D26">
        <v>3</v>
      </c>
      <c r="E26">
        <v>149</v>
      </c>
      <c r="F26">
        <v>620.19899999999996</v>
      </c>
      <c r="G26">
        <v>142275</v>
      </c>
    </row>
    <row r="27" spans="1:7" x14ac:dyDescent="0.2">
      <c r="A27">
        <v>8</v>
      </c>
      <c r="B27">
        <v>13.457000000000001</v>
      </c>
      <c r="C27">
        <v>41.999000000000002</v>
      </c>
      <c r="D27">
        <v>7</v>
      </c>
      <c r="E27">
        <v>104</v>
      </c>
      <c r="F27">
        <v>565.16899999999998</v>
      </c>
      <c r="G27">
        <v>129651</v>
      </c>
    </row>
    <row r="28" spans="1:7" x14ac:dyDescent="0.2">
      <c r="A28">
        <v>8</v>
      </c>
      <c r="B28">
        <v>11.417</v>
      </c>
      <c r="C28">
        <v>50.311999999999998</v>
      </c>
      <c r="D28">
        <v>2</v>
      </c>
      <c r="E28">
        <v>118</v>
      </c>
      <c r="F28">
        <v>574.39300000000003</v>
      </c>
      <c r="G28">
        <v>131767</v>
      </c>
    </row>
    <row r="33" spans="1:22" x14ac:dyDescent="0.2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3"/>
      <c r="N33" s="3"/>
      <c r="O33" s="3"/>
      <c r="P33" s="3"/>
      <c r="Q33" s="3"/>
      <c r="R33" s="3"/>
      <c r="S33" s="3"/>
      <c r="T33" s="3"/>
      <c r="U33" s="3"/>
    </row>
    <row r="34" spans="1:22" x14ac:dyDescent="0.2">
      <c r="A34" s="9" t="s">
        <v>1</v>
      </c>
      <c r="B34" s="9"/>
      <c r="C34" s="9"/>
      <c r="D34" s="9"/>
      <c r="E34" s="4"/>
      <c r="F34" s="4"/>
      <c r="G34" s="4"/>
      <c r="H34" s="4"/>
      <c r="I34" s="4"/>
      <c r="J34" s="4"/>
      <c r="K34" s="3"/>
      <c r="L34" s="9" t="s">
        <v>2</v>
      </c>
      <c r="M34" s="9"/>
      <c r="N34" s="9"/>
      <c r="O34" s="9"/>
      <c r="P34" s="9"/>
      <c r="Q34" s="9"/>
      <c r="R34" s="9"/>
      <c r="S34" s="3"/>
      <c r="T34" s="3"/>
      <c r="U34" s="3"/>
    </row>
    <row r="35" spans="1:22" x14ac:dyDescent="0.2">
      <c r="A35" s="5" t="s">
        <v>3</v>
      </c>
      <c r="B35" s="5" t="s">
        <v>4</v>
      </c>
      <c r="C35" s="5" t="s">
        <v>5</v>
      </c>
      <c r="D35" s="5" t="s">
        <v>6</v>
      </c>
      <c r="E35" s="5" t="s">
        <v>7</v>
      </c>
      <c r="F35" s="5" t="s">
        <v>8</v>
      </c>
      <c r="G35" s="5" t="s">
        <v>9</v>
      </c>
      <c r="H35" s="5" t="s">
        <v>10</v>
      </c>
      <c r="I35" s="5" t="s">
        <v>11</v>
      </c>
      <c r="J35" s="5"/>
      <c r="K35" s="5"/>
      <c r="L35" s="5" t="s">
        <v>3</v>
      </c>
      <c r="M35" s="5" t="s">
        <v>4</v>
      </c>
      <c r="N35" s="5" t="s">
        <v>5</v>
      </c>
      <c r="O35" s="5" t="s">
        <v>6</v>
      </c>
      <c r="P35" s="5" t="s">
        <v>7</v>
      </c>
      <c r="Q35" s="5" t="s">
        <v>8</v>
      </c>
      <c r="R35" s="5" t="s">
        <v>9</v>
      </c>
      <c r="S35" s="5" t="s">
        <v>12</v>
      </c>
      <c r="T35" s="5" t="s">
        <v>13</v>
      </c>
      <c r="U35" s="5" t="s">
        <v>14</v>
      </c>
      <c r="V35" t="s">
        <v>15</v>
      </c>
    </row>
    <row r="36" spans="1:22" x14ac:dyDescent="0.2">
      <c r="A36">
        <v>1</v>
      </c>
      <c r="B36">
        <v>10.161</v>
      </c>
      <c r="C36">
        <v>61.878999999999998</v>
      </c>
      <c r="D36">
        <v>16</v>
      </c>
      <c r="E36">
        <v>119</v>
      </c>
      <c r="F36">
        <v>628.76400000000001</v>
      </c>
      <c r="G36">
        <v>144240</v>
      </c>
      <c r="H36">
        <f>AVERAGE(B36:B38)</f>
        <v>10.376333333333333</v>
      </c>
      <c r="I36">
        <f>AVERAGE(F36:F38)</f>
        <v>607.80100000000004</v>
      </c>
      <c r="L36" s="6">
        <v>1</v>
      </c>
      <c r="M36" s="6">
        <v>11.247</v>
      </c>
      <c r="N36" s="6">
        <v>0.68300000000000005</v>
      </c>
      <c r="O36" s="6">
        <v>0</v>
      </c>
      <c r="P36" s="6">
        <v>8</v>
      </c>
      <c r="Q36" s="6">
        <v>7.6760000000000002</v>
      </c>
      <c r="R36" s="6">
        <v>1761</v>
      </c>
      <c r="S36" s="6">
        <f t="shared" ref="S36:S43" si="4">N36*H36</f>
        <v>7.087035666666667</v>
      </c>
      <c r="T36" s="6">
        <f t="shared" ref="T36:T43" si="5">I36-S36</f>
        <v>600.71396433333337</v>
      </c>
      <c r="U36" s="6">
        <f t="shared" ref="U36:U43" si="6">T36/H36</f>
        <v>57.892701114716182</v>
      </c>
      <c r="V36" s="6">
        <f t="shared" ref="V36:V43" si="7">U36/$U$13</f>
        <v>0.9931541722768038</v>
      </c>
    </row>
    <row r="37" spans="1:22" x14ac:dyDescent="0.2">
      <c r="A37">
        <v>1</v>
      </c>
      <c r="B37">
        <v>9.7170000000000005</v>
      </c>
      <c r="C37">
        <v>62.716000000000001</v>
      </c>
      <c r="D37">
        <v>6</v>
      </c>
      <c r="E37">
        <v>125</v>
      </c>
      <c r="F37">
        <v>609.37900000000002</v>
      </c>
      <c r="G37">
        <v>139793</v>
      </c>
      <c r="H37">
        <f>AVERAGE(B39:B41)</f>
        <v>8.5830000000000002</v>
      </c>
      <c r="I37">
        <f>AVERAGE(F39:F41)</f>
        <v>475.43099999999998</v>
      </c>
      <c r="L37" s="6">
        <v>2</v>
      </c>
      <c r="M37" s="6">
        <v>14.272</v>
      </c>
      <c r="N37" s="6">
        <v>0.43099999999999999</v>
      </c>
      <c r="O37" s="6">
        <v>0</v>
      </c>
      <c r="P37" s="6">
        <v>6</v>
      </c>
      <c r="Q37" s="6">
        <v>6.1459999999999999</v>
      </c>
      <c r="R37" s="6">
        <v>1410</v>
      </c>
      <c r="S37" s="6">
        <f t="shared" si="4"/>
        <v>3.6992729999999998</v>
      </c>
      <c r="T37" s="6">
        <f t="shared" si="5"/>
        <v>471.73172699999998</v>
      </c>
      <c r="U37" s="6">
        <f t="shared" si="6"/>
        <v>54.961170569730861</v>
      </c>
      <c r="V37" s="6">
        <f t="shared" si="7"/>
        <v>0.94286351843185856</v>
      </c>
    </row>
    <row r="38" spans="1:22" x14ac:dyDescent="0.2">
      <c r="A38">
        <v>1</v>
      </c>
      <c r="B38">
        <v>11.250999999999999</v>
      </c>
      <c r="C38">
        <v>52.018999999999998</v>
      </c>
      <c r="D38">
        <v>11</v>
      </c>
      <c r="E38">
        <v>105</v>
      </c>
      <c r="F38">
        <v>585.26</v>
      </c>
      <c r="G38">
        <v>134260</v>
      </c>
      <c r="H38">
        <f>AVERAGE(B42:B44)</f>
        <v>12.545666666666667</v>
      </c>
      <c r="I38">
        <f>AVERAGE(F42:F44)</f>
        <v>579.81266666666659</v>
      </c>
      <c r="L38" s="6">
        <v>3</v>
      </c>
      <c r="M38" s="6">
        <v>9.2409999999999997</v>
      </c>
      <c r="N38" s="6">
        <v>0.17399999999999999</v>
      </c>
      <c r="O38" s="6">
        <v>0</v>
      </c>
      <c r="P38" s="6">
        <v>7</v>
      </c>
      <c r="Q38" s="6">
        <v>1.6040000000000001</v>
      </c>
      <c r="R38" s="6">
        <v>368</v>
      </c>
      <c r="S38" s="6">
        <f t="shared" si="4"/>
        <v>2.1829459999999998</v>
      </c>
      <c r="T38" s="6">
        <f t="shared" si="5"/>
        <v>577.62972066666657</v>
      </c>
      <c r="U38" s="6">
        <f t="shared" si="6"/>
        <v>46.042170257990797</v>
      </c>
      <c r="V38" s="6">
        <f t="shared" si="7"/>
        <v>0.78985731554990168</v>
      </c>
    </row>
    <row r="39" spans="1:22" x14ac:dyDescent="0.2">
      <c r="A39">
        <v>2</v>
      </c>
      <c r="B39">
        <v>7.7679999999999998</v>
      </c>
      <c r="C39">
        <v>102.48099999999999</v>
      </c>
      <c r="D39">
        <v>21</v>
      </c>
      <c r="E39">
        <v>244</v>
      </c>
      <c r="F39">
        <v>796.077</v>
      </c>
      <c r="G39">
        <v>182622</v>
      </c>
      <c r="H39">
        <f>AVERAGE(B45:B47)</f>
        <v>5.6683333333333339</v>
      </c>
      <c r="I39">
        <f>AVERAGE(F45:F47)</f>
        <v>310.6756666666667</v>
      </c>
      <c r="L39" s="6">
        <v>4</v>
      </c>
      <c r="M39" s="6">
        <v>3.6970000000000001</v>
      </c>
      <c r="N39" s="6">
        <v>0.59699999999999998</v>
      </c>
      <c r="O39" s="6">
        <v>0</v>
      </c>
      <c r="P39" s="6">
        <v>6</v>
      </c>
      <c r="Q39" s="6">
        <v>2.206</v>
      </c>
      <c r="R39" s="6">
        <v>506</v>
      </c>
      <c r="S39" s="6">
        <f t="shared" si="4"/>
        <v>3.3839950000000001</v>
      </c>
      <c r="T39" s="6">
        <f t="shared" si="5"/>
        <v>307.29167166666667</v>
      </c>
      <c r="U39" s="6">
        <f t="shared" si="6"/>
        <v>54.211997353719489</v>
      </c>
      <c r="V39" s="6">
        <f t="shared" si="7"/>
        <v>0.93001138870024735</v>
      </c>
    </row>
    <row r="40" spans="1:22" x14ac:dyDescent="0.2">
      <c r="A40">
        <v>2</v>
      </c>
      <c r="B40">
        <v>8.9139999999999997</v>
      </c>
      <c r="C40">
        <v>33.593000000000004</v>
      </c>
      <c r="D40">
        <v>5</v>
      </c>
      <c r="E40">
        <v>78</v>
      </c>
      <c r="F40">
        <v>299.46499999999997</v>
      </c>
      <c r="G40">
        <v>68698</v>
      </c>
      <c r="H40">
        <f>AVERAGE(B48:B50)</f>
        <v>9.924666666666667</v>
      </c>
      <c r="I40">
        <f>AVERAGE(F48:F50)</f>
        <v>499.94566666666668</v>
      </c>
      <c r="L40" s="6">
        <v>5</v>
      </c>
      <c r="M40" s="6">
        <v>6.0510000000000002</v>
      </c>
      <c r="N40" s="6">
        <v>0.44500000000000001</v>
      </c>
      <c r="O40" s="6">
        <v>0</v>
      </c>
      <c r="P40" s="6">
        <v>6</v>
      </c>
      <c r="Q40" s="6">
        <v>2.694</v>
      </c>
      <c r="R40" s="6">
        <v>618</v>
      </c>
      <c r="S40" s="6">
        <f t="shared" si="4"/>
        <v>4.4164766666666671</v>
      </c>
      <c r="T40" s="6">
        <f t="shared" si="5"/>
        <v>495.52919000000003</v>
      </c>
      <c r="U40" s="6">
        <f t="shared" si="6"/>
        <v>49.929051185598176</v>
      </c>
      <c r="V40" s="6">
        <f t="shared" si="7"/>
        <v>0.85653708581571031</v>
      </c>
    </row>
    <row r="41" spans="1:22" x14ac:dyDescent="0.2">
      <c r="A41">
        <v>2</v>
      </c>
      <c r="B41">
        <v>9.0670000000000002</v>
      </c>
      <c r="C41">
        <v>36.478000000000002</v>
      </c>
      <c r="D41">
        <v>3</v>
      </c>
      <c r="E41">
        <v>80</v>
      </c>
      <c r="F41">
        <v>330.75099999999998</v>
      </c>
      <c r="G41">
        <v>75875</v>
      </c>
      <c r="H41">
        <f>AVERAGE(B51:B53)</f>
        <v>11.829333333333333</v>
      </c>
      <c r="I41">
        <f>AVERAGE(F51:F53)</f>
        <v>720.23700000000008</v>
      </c>
      <c r="L41" s="6">
        <v>6</v>
      </c>
      <c r="M41" s="6">
        <v>14.071</v>
      </c>
      <c r="N41" s="6">
        <v>0.32400000000000001</v>
      </c>
      <c r="O41" s="6">
        <v>0</v>
      </c>
      <c r="P41" s="6">
        <v>7</v>
      </c>
      <c r="Q41" s="6">
        <v>4.5599999999999996</v>
      </c>
      <c r="R41" s="6">
        <v>1046</v>
      </c>
      <c r="S41" s="6">
        <f t="shared" si="4"/>
        <v>3.8327039999999997</v>
      </c>
      <c r="T41" s="6">
        <f t="shared" si="5"/>
        <v>716.40429600000004</v>
      </c>
      <c r="U41" s="6">
        <f t="shared" si="6"/>
        <v>60.561679666366103</v>
      </c>
      <c r="V41" s="6">
        <f t="shared" si="7"/>
        <v>1.0389407245234499</v>
      </c>
    </row>
    <row r="42" spans="1:22" x14ac:dyDescent="0.2">
      <c r="A42">
        <v>3</v>
      </c>
      <c r="B42">
        <v>11.068</v>
      </c>
      <c r="C42">
        <v>56.351999999999997</v>
      </c>
      <c r="D42">
        <v>11</v>
      </c>
      <c r="E42">
        <v>118</v>
      </c>
      <c r="F42">
        <v>623.69899999999996</v>
      </c>
      <c r="G42">
        <v>143078</v>
      </c>
      <c r="H42">
        <f>AVERAGE(B54:B56)</f>
        <v>8.2096666666666653</v>
      </c>
      <c r="I42">
        <f>AVERAGE(F54:F56)</f>
        <v>471.81733333333335</v>
      </c>
      <c r="L42" s="6">
        <v>7</v>
      </c>
      <c r="M42" s="6">
        <v>4.9000000000000004</v>
      </c>
      <c r="N42" s="6">
        <v>0.105</v>
      </c>
      <c r="O42" s="6">
        <v>0</v>
      </c>
      <c r="P42" s="6">
        <v>3</v>
      </c>
      <c r="Q42" s="6">
        <v>0.51400000000000001</v>
      </c>
      <c r="R42" s="6">
        <v>118</v>
      </c>
      <c r="S42" s="6">
        <f t="shared" si="4"/>
        <v>0.86201499999999986</v>
      </c>
      <c r="T42" s="6">
        <f t="shared" si="5"/>
        <v>470.95531833333337</v>
      </c>
      <c r="U42" s="6">
        <f t="shared" si="6"/>
        <v>57.365948881399987</v>
      </c>
      <c r="V42" s="6">
        <f t="shared" si="7"/>
        <v>0.98411769326993426</v>
      </c>
    </row>
    <row r="43" spans="1:22" x14ac:dyDescent="0.2">
      <c r="A43">
        <v>3</v>
      </c>
      <c r="B43">
        <v>13.513</v>
      </c>
      <c r="C43">
        <v>41.356999999999999</v>
      </c>
      <c r="D43">
        <v>2</v>
      </c>
      <c r="E43">
        <v>97</v>
      </c>
      <c r="F43">
        <v>558.87400000000002</v>
      </c>
      <c r="G43">
        <v>128207</v>
      </c>
      <c r="H43">
        <f>AVERAGE(B57:B59)</f>
        <v>8.2283333333333335</v>
      </c>
      <c r="I43">
        <f>AVERAGE(F57:F59)</f>
        <v>413.79400000000004</v>
      </c>
      <c r="L43" s="6">
        <v>8</v>
      </c>
      <c r="M43" s="6">
        <v>9.3680000000000003</v>
      </c>
      <c r="N43" s="6">
        <v>0.24199999999999999</v>
      </c>
      <c r="O43" s="6">
        <v>0</v>
      </c>
      <c r="P43" s="6">
        <v>5</v>
      </c>
      <c r="Q43" s="6">
        <v>2.2709999999999999</v>
      </c>
      <c r="R43" s="6">
        <v>521</v>
      </c>
      <c r="S43" s="6">
        <f t="shared" si="4"/>
        <v>1.9912566666666667</v>
      </c>
      <c r="T43" s="6">
        <f t="shared" si="5"/>
        <v>411.80274333333335</v>
      </c>
      <c r="U43" s="6">
        <f t="shared" si="6"/>
        <v>50.046920397002232</v>
      </c>
      <c r="V43" s="6">
        <f t="shared" si="7"/>
        <v>0.85855914208247452</v>
      </c>
    </row>
    <row r="44" spans="1:22" x14ac:dyDescent="0.2">
      <c r="A44">
        <v>3</v>
      </c>
      <c r="B44">
        <v>13.055999999999999</v>
      </c>
      <c r="C44">
        <v>42.652999999999999</v>
      </c>
      <c r="D44">
        <v>7</v>
      </c>
      <c r="E44">
        <v>127</v>
      </c>
      <c r="F44">
        <v>556.86500000000001</v>
      </c>
      <c r="G44">
        <v>127746</v>
      </c>
      <c r="T44" t="s">
        <v>16</v>
      </c>
      <c r="U44">
        <f>AVERAGE(U36:U36)</f>
        <v>57.892701114716182</v>
      </c>
    </row>
    <row r="45" spans="1:22" x14ac:dyDescent="0.2">
      <c r="A45">
        <v>4</v>
      </c>
      <c r="B45">
        <v>4.9130000000000003</v>
      </c>
      <c r="C45">
        <v>74.08</v>
      </c>
      <c r="D45">
        <v>25</v>
      </c>
      <c r="E45">
        <v>148</v>
      </c>
      <c r="F45">
        <v>363.93700000000001</v>
      </c>
      <c r="G45">
        <v>83488</v>
      </c>
      <c r="T45" t="s">
        <v>17</v>
      </c>
      <c r="U45" t="e">
        <f>STDEV(U36:U36)</f>
        <v>#DIV/0!</v>
      </c>
    </row>
    <row r="46" spans="1:22" x14ac:dyDescent="0.2">
      <c r="A46">
        <v>4</v>
      </c>
      <c r="B46">
        <v>6.9569999999999999</v>
      </c>
      <c r="C46">
        <v>36.045999999999999</v>
      </c>
      <c r="D46">
        <v>8</v>
      </c>
      <c r="E46">
        <v>84</v>
      </c>
      <c r="F46">
        <v>250.77799999999999</v>
      </c>
      <c r="G46">
        <v>57529</v>
      </c>
      <c r="T46" t="s">
        <v>18</v>
      </c>
      <c r="U46" t="e">
        <f>U45/SQRT(8)</f>
        <v>#DIV/0!</v>
      </c>
    </row>
    <row r="47" spans="1:22" x14ac:dyDescent="0.2">
      <c r="A47">
        <v>4</v>
      </c>
      <c r="B47">
        <v>5.1349999999999998</v>
      </c>
      <c r="C47">
        <v>61.792999999999999</v>
      </c>
      <c r="D47">
        <v>7</v>
      </c>
      <c r="E47">
        <v>142</v>
      </c>
      <c r="F47">
        <v>317.31200000000001</v>
      </c>
      <c r="G47">
        <v>72792</v>
      </c>
    </row>
    <row r="48" spans="1:22" x14ac:dyDescent="0.2">
      <c r="A48">
        <v>5</v>
      </c>
      <c r="B48">
        <v>10.92</v>
      </c>
      <c r="C48">
        <v>64.55</v>
      </c>
      <c r="D48">
        <v>8</v>
      </c>
      <c r="E48">
        <v>141</v>
      </c>
      <c r="F48">
        <v>704.87099999999998</v>
      </c>
      <c r="G48">
        <v>161699</v>
      </c>
    </row>
    <row r="49" spans="1:22" x14ac:dyDescent="0.2">
      <c r="A49">
        <v>5</v>
      </c>
      <c r="B49">
        <v>9.1460000000000008</v>
      </c>
      <c r="C49">
        <v>67.331999999999994</v>
      </c>
      <c r="D49">
        <v>22</v>
      </c>
      <c r="E49">
        <v>118</v>
      </c>
      <c r="F49">
        <v>615.78700000000003</v>
      </c>
      <c r="G49">
        <v>141263</v>
      </c>
    </row>
    <row r="50" spans="1:22" x14ac:dyDescent="0.2">
      <c r="A50">
        <v>5</v>
      </c>
      <c r="B50">
        <v>9.7080000000000002</v>
      </c>
      <c r="C50">
        <v>18.457000000000001</v>
      </c>
      <c r="D50">
        <v>0</v>
      </c>
      <c r="E50">
        <v>52</v>
      </c>
      <c r="F50">
        <v>179.179</v>
      </c>
      <c r="G50">
        <v>41104</v>
      </c>
    </row>
    <row r="51" spans="1:22" x14ac:dyDescent="0.2">
      <c r="A51">
        <v>6</v>
      </c>
      <c r="B51">
        <v>12.302</v>
      </c>
      <c r="C51">
        <v>90.317999999999998</v>
      </c>
      <c r="D51">
        <v>21</v>
      </c>
      <c r="E51">
        <v>186</v>
      </c>
      <c r="F51">
        <v>1111.0530000000001</v>
      </c>
      <c r="G51">
        <v>254878</v>
      </c>
    </row>
    <row r="52" spans="1:22" x14ac:dyDescent="0.2">
      <c r="A52">
        <v>6</v>
      </c>
      <c r="B52">
        <v>11.590999999999999</v>
      </c>
      <c r="C52">
        <v>47.582000000000001</v>
      </c>
      <c r="D52">
        <v>4</v>
      </c>
      <c r="E52">
        <v>108</v>
      </c>
      <c r="F52">
        <v>551.52</v>
      </c>
      <c r="G52">
        <v>126520</v>
      </c>
    </row>
    <row r="53" spans="1:22" x14ac:dyDescent="0.2">
      <c r="A53">
        <v>6</v>
      </c>
      <c r="B53">
        <v>11.595000000000001</v>
      </c>
      <c r="C53">
        <v>42.96</v>
      </c>
      <c r="D53">
        <v>8</v>
      </c>
      <c r="E53">
        <v>103</v>
      </c>
      <c r="F53">
        <v>498.13799999999998</v>
      </c>
      <c r="G53">
        <v>114274</v>
      </c>
    </row>
    <row r="54" spans="1:22" x14ac:dyDescent="0.2">
      <c r="A54">
        <v>7</v>
      </c>
      <c r="B54">
        <v>6.5469999999999997</v>
      </c>
      <c r="C54">
        <v>100.295</v>
      </c>
      <c r="D54">
        <v>30</v>
      </c>
      <c r="E54">
        <v>219</v>
      </c>
      <c r="F54">
        <v>656.67600000000004</v>
      </c>
      <c r="G54">
        <v>150643</v>
      </c>
    </row>
    <row r="55" spans="1:22" x14ac:dyDescent="0.2">
      <c r="A55">
        <v>7</v>
      </c>
      <c r="B55">
        <v>8.1470000000000002</v>
      </c>
      <c r="C55">
        <v>42.534999999999997</v>
      </c>
      <c r="D55">
        <v>16</v>
      </c>
      <c r="E55">
        <v>86</v>
      </c>
      <c r="F55">
        <v>346.54399999999998</v>
      </c>
      <c r="G55">
        <v>79498</v>
      </c>
    </row>
    <row r="56" spans="1:22" x14ac:dyDescent="0.2">
      <c r="A56">
        <v>7</v>
      </c>
      <c r="B56">
        <v>9.9350000000000005</v>
      </c>
      <c r="C56">
        <v>41.494999999999997</v>
      </c>
      <c r="D56">
        <v>8</v>
      </c>
      <c r="E56">
        <v>82</v>
      </c>
      <c r="F56">
        <v>412.23200000000003</v>
      </c>
      <c r="G56">
        <v>94567</v>
      </c>
    </row>
    <row r="57" spans="1:22" x14ac:dyDescent="0.2">
      <c r="A57">
        <v>8</v>
      </c>
      <c r="B57">
        <v>7.2750000000000004</v>
      </c>
      <c r="C57">
        <v>70.108999999999995</v>
      </c>
      <c r="D57">
        <v>15</v>
      </c>
      <c r="E57">
        <v>130</v>
      </c>
      <c r="F57">
        <v>510.07299999999998</v>
      </c>
      <c r="G57">
        <v>117012</v>
      </c>
    </row>
    <row r="58" spans="1:22" x14ac:dyDescent="0.2">
      <c r="A58">
        <v>8</v>
      </c>
      <c r="B58">
        <v>8.3260000000000005</v>
      </c>
      <c r="C58">
        <v>41.654000000000003</v>
      </c>
      <c r="D58">
        <v>10</v>
      </c>
      <c r="E58">
        <v>117</v>
      </c>
      <c r="F58">
        <v>346.81400000000002</v>
      </c>
      <c r="G58">
        <v>79560</v>
      </c>
    </row>
    <row r="59" spans="1:22" x14ac:dyDescent="0.2">
      <c r="A59">
        <v>8</v>
      </c>
      <c r="B59">
        <v>9.0839999999999996</v>
      </c>
      <c r="C59">
        <v>42.323999999999998</v>
      </c>
      <c r="D59">
        <v>9</v>
      </c>
      <c r="E59">
        <v>89</v>
      </c>
      <c r="F59">
        <v>384.495</v>
      </c>
      <c r="G59">
        <v>88204</v>
      </c>
    </row>
    <row r="62" spans="1:22" x14ac:dyDescent="0.2">
      <c r="A62" s="8" t="s">
        <v>20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22" x14ac:dyDescent="0.2">
      <c r="A63" s="8" t="s">
        <v>1</v>
      </c>
      <c r="B63" s="8"/>
      <c r="C63" s="8"/>
      <c r="D63" s="8"/>
      <c r="E63" s="1"/>
      <c r="F63" s="1"/>
      <c r="G63" s="1"/>
      <c r="H63" s="1"/>
      <c r="I63" s="1"/>
      <c r="J63" s="1"/>
      <c r="L63" s="8" t="s">
        <v>2</v>
      </c>
      <c r="M63" s="8"/>
      <c r="N63" s="8"/>
      <c r="O63" s="8"/>
      <c r="P63" s="8"/>
      <c r="Q63" s="8"/>
      <c r="R63" s="8"/>
    </row>
    <row r="64" spans="1:22" x14ac:dyDescent="0.2">
      <c r="A64" t="s">
        <v>3</v>
      </c>
      <c r="B64" t="s">
        <v>4</v>
      </c>
      <c r="C64" t="s">
        <v>5</v>
      </c>
      <c r="D64" t="s">
        <v>6</v>
      </c>
      <c r="E64" t="s">
        <v>7</v>
      </c>
      <c r="F64" t="s">
        <v>8</v>
      </c>
      <c r="G64" t="s">
        <v>9</v>
      </c>
      <c r="H64" t="s">
        <v>10</v>
      </c>
      <c r="I64" t="s">
        <v>11</v>
      </c>
      <c r="L64" t="s">
        <v>3</v>
      </c>
      <c r="M64" t="s">
        <v>4</v>
      </c>
      <c r="N64" t="s">
        <v>5</v>
      </c>
      <c r="O64" t="s">
        <v>6</v>
      </c>
      <c r="P64" t="s">
        <v>7</v>
      </c>
      <c r="Q64" t="s">
        <v>8</v>
      </c>
      <c r="R64" t="s">
        <v>9</v>
      </c>
      <c r="S64" t="s">
        <v>12</v>
      </c>
      <c r="T64" t="s">
        <v>13</v>
      </c>
      <c r="U64" t="s">
        <v>14</v>
      </c>
      <c r="V64" t="s">
        <v>15</v>
      </c>
    </row>
    <row r="65" spans="1:22" x14ac:dyDescent="0.2">
      <c r="A65">
        <v>1</v>
      </c>
      <c r="B65">
        <v>6.569</v>
      </c>
      <c r="C65">
        <v>54.078000000000003</v>
      </c>
      <c r="D65">
        <v>5</v>
      </c>
      <c r="E65">
        <v>153</v>
      </c>
      <c r="F65">
        <v>355.24900000000002</v>
      </c>
      <c r="G65">
        <v>81495</v>
      </c>
      <c r="H65">
        <f>AVERAGE(B65:B67)</f>
        <v>7.4206666666666665</v>
      </c>
      <c r="I65">
        <f>AVERAGE(F65:F67)</f>
        <v>437.01233333333334</v>
      </c>
      <c r="L65" s="6">
        <v>1</v>
      </c>
      <c r="M65" s="6">
        <v>11.704000000000001</v>
      </c>
      <c r="N65" s="6">
        <v>6.3E-2</v>
      </c>
      <c r="O65" s="6">
        <v>0</v>
      </c>
      <c r="P65" s="6">
        <v>4</v>
      </c>
      <c r="Q65" s="6">
        <v>0.74099999999999999</v>
      </c>
      <c r="R65" s="6">
        <v>170</v>
      </c>
      <c r="S65" s="6">
        <f>N65*H65</f>
        <v>0.46750199999999997</v>
      </c>
      <c r="T65" s="6">
        <f>I65-S65</f>
        <v>436.54483133333332</v>
      </c>
      <c r="U65" s="6">
        <f>T65/H65</f>
        <v>58.828249663103044</v>
      </c>
      <c r="V65">
        <f>U65/$U$13</f>
        <v>1.0092035865605973</v>
      </c>
    </row>
    <row r="66" spans="1:22" x14ac:dyDescent="0.2">
      <c r="A66">
        <v>1</v>
      </c>
      <c r="B66">
        <v>7.0049999999999999</v>
      </c>
      <c r="C66">
        <v>49.835999999999999</v>
      </c>
      <c r="D66">
        <v>7</v>
      </c>
      <c r="E66">
        <v>150</v>
      </c>
      <c r="F66">
        <v>349.10700000000003</v>
      </c>
      <c r="G66">
        <v>80086</v>
      </c>
      <c r="H66">
        <f>AVERAGE(B68:B70)</f>
        <v>10.296333333333333</v>
      </c>
      <c r="I66">
        <f>AVERAGE(F68:F70)</f>
        <v>522.02466666666669</v>
      </c>
      <c r="L66" s="6">
        <v>2</v>
      </c>
      <c r="M66" s="6">
        <v>14.285</v>
      </c>
      <c r="N66" s="6">
        <v>0.06</v>
      </c>
      <c r="O66" s="6">
        <v>0</v>
      </c>
      <c r="P66" s="6">
        <v>5</v>
      </c>
      <c r="Q66" s="6">
        <v>0.85</v>
      </c>
      <c r="R66" s="6">
        <v>195</v>
      </c>
      <c r="S66" s="6">
        <f t="shared" ref="S66:S72" si="8">N66*H66</f>
        <v>0.61778</v>
      </c>
      <c r="T66" s="6">
        <f t="shared" ref="T66:T72" si="9">I66-S66</f>
        <v>521.40688666666665</v>
      </c>
      <c r="U66" s="6">
        <f t="shared" ref="U66:U72" si="10">T66/H66</f>
        <v>50.640055035773251</v>
      </c>
      <c r="V66">
        <f t="shared" ref="V66:V72" si="11">U66/$U$13</f>
        <v>0.86873441685588781</v>
      </c>
    </row>
    <row r="67" spans="1:22" x14ac:dyDescent="0.2">
      <c r="A67">
        <v>1</v>
      </c>
      <c r="B67">
        <v>8.6880000000000006</v>
      </c>
      <c r="C67">
        <v>69.831000000000003</v>
      </c>
      <c r="D67">
        <v>13</v>
      </c>
      <c r="E67">
        <v>178</v>
      </c>
      <c r="F67">
        <v>606.68100000000004</v>
      </c>
      <c r="G67">
        <v>139174</v>
      </c>
      <c r="H67">
        <f>AVERAGE(B71:B73)</f>
        <v>8.9610000000000003</v>
      </c>
      <c r="I67">
        <f>AVERAGE(F71:F73)</f>
        <v>597.88166666666666</v>
      </c>
      <c r="L67" s="6">
        <v>3</v>
      </c>
      <c r="M67" s="6">
        <v>9.0579999999999998</v>
      </c>
      <c r="N67" s="6">
        <v>1.5609999999999999</v>
      </c>
      <c r="O67" s="6">
        <v>0</v>
      </c>
      <c r="P67" s="6">
        <v>10</v>
      </c>
      <c r="Q67" s="6">
        <v>14.141</v>
      </c>
      <c r="R67" s="6">
        <v>3244</v>
      </c>
      <c r="S67" s="6">
        <f t="shared" si="8"/>
        <v>13.988121</v>
      </c>
      <c r="T67" s="6">
        <f t="shared" si="9"/>
        <v>583.89354566666668</v>
      </c>
      <c r="U67" s="6">
        <f t="shared" si="10"/>
        <v>65.159418108098052</v>
      </c>
      <c r="V67">
        <f t="shared" si="11"/>
        <v>1.1178153154221426</v>
      </c>
    </row>
    <row r="68" spans="1:22" x14ac:dyDescent="0.2">
      <c r="A68">
        <v>2</v>
      </c>
      <c r="B68">
        <v>9.18</v>
      </c>
      <c r="C68">
        <v>47.89</v>
      </c>
      <c r="D68">
        <v>13</v>
      </c>
      <c r="E68">
        <v>100</v>
      </c>
      <c r="F68">
        <v>439.65100000000001</v>
      </c>
      <c r="G68">
        <v>100857</v>
      </c>
      <c r="H68">
        <f>AVERAGE(B74:B76)</f>
        <v>8.4336666666666673</v>
      </c>
      <c r="I68">
        <f>AVERAGE(F74:F76)</f>
        <v>493.88899999999995</v>
      </c>
      <c r="L68" s="6">
        <v>4</v>
      </c>
      <c r="M68" s="6">
        <v>13.409000000000001</v>
      </c>
      <c r="N68" s="6">
        <v>0.06</v>
      </c>
      <c r="O68" s="6">
        <v>0</v>
      </c>
      <c r="P68" s="6">
        <v>6</v>
      </c>
      <c r="Q68" s="6">
        <v>0.81100000000000005</v>
      </c>
      <c r="R68" s="6">
        <v>186</v>
      </c>
      <c r="S68" s="6">
        <f t="shared" si="8"/>
        <v>0.50602000000000003</v>
      </c>
      <c r="T68" s="6">
        <f t="shared" si="9"/>
        <v>493.38297999999998</v>
      </c>
      <c r="U68" s="6">
        <f t="shared" si="10"/>
        <v>58.501598355796204</v>
      </c>
      <c r="V68">
        <f t="shared" si="11"/>
        <v>1.0035998558227861</v>
      </c>
    </row>
    <row r="69" spans="1:22" x14ac:dyDescent="0.2">
      <c r="A69">
        <v>2</v>
      </c>
      <c r="B69">
        <v>10.471</v>
      </c>
      <c r="C69">
        <v>34.860999999999997</v>
      </c>
      <c r="D69">
        <v>3</v>
      </c>
      <c r="E69">
        <v>93</v>
      </c>
      <c r="F69">
        <v>365.02300000000002</v>
      </c>
      <c r="G69">
        <v>83737</v>
      </c>
      <c r="H69">
        <f>AVERAGE(B77:B79)</f>
        <v>7.2519999999999998</v>
      </c>
      <c r="I69">
        <f>AVERAGE(F77:F79)</f>
        <v>442.78666666666663</v>
      </c>
      <c r="L69" s="6">
        <v>5</v>
      </c>
      <c r="M69" s="6">
        <v>16.521000000000001</v>
      </c>
      <c r="N69" s="6">
        <v>0.188</v>
      </c>
      <c r="O69" s="6">
        <v>0</v>
      </c>
      <c r="P69" s="6">
        <v>7</v>
      </c>
      <c r="Q69" s="6">
        <v>3.0990000000000002</v>
      </c>
      <c r="R69" s="6">
        <v>711</v>
      </c>
      <c r="S69" s="6">
        <f t="shared" si="8"/>
        <v>1.3633759999999999</v>
      </c>
      <c r="T69" s="6">
        <f t="shared" si="9"/>
        <v>441.42329066666662</v>
      </c>
      <c r="U69" s="6">
        <f t="shared" si="10"/>
        <v>60.869179628608194</v>
      </c>
      <c r="V69">
        <f t="shared" si="11"/>
        <v>1.0442159123207948</v>
      </c>
    </row>
    <row r="70" spans="1:22" x14ac:dyDescent="0.2">
      <c r="A70">
        <v>2</v>
      </c>
      <c r="B70">
        <v>11.238</v>
      </c>
      <c r="C70">
        <v>67.753</v>
      </c>
      <c r="D70">
        <v>16</v>
      </c>
      <c r="E70">
        <v>141</v>
      </c>
      <c r="F70">
        <v>761.4</v>
      </c>
      <c r="G70">
        <v>174667</v>
      </c>
      <c r="H70">
        <f>AVERAGE(B80:B82)</f>
        <v>10.936999999999999</v>
      </c>
      <c r="I70">
        <f>AVERAGE(F80:F82)</f>
        <v>520.95233333333329</v>
      </c>
      <c r="L70" s="6">
        <v>6</v>
      </c>
      <c r="M70" s="6">
        <v>26.533999999999999</v>
      </c>
      <c r="N70" s="6">
        <v>0.434</v>
      </c>
      <c r="O70" s="6">
        <v>0</v>
      </c>
      <c r="P70" s="6">
        <v>12</v>
      </c>
      <c r="Q70" s="6">
        <v>11.516999999999999</v>
      </c>
      <c r="R70" s="6">
        <v>2642</v>
      </c>
      <c r="S70" s="6">
        <f t="shared" si="8"/>
        <v>4.746658</v>
      </c>
      <c r="T70" s="6">
        <f t="shared" si="9"/>
        <v>516.20567533333326</v>
      </c>
      <c r="U70" s="6">
        <f t="shared" si="10"/>
        <v>47.198105086708722</v>
      </c>
      <c r="V70">
        <f t="shared" si="11"/>
        <v>0.80968747506770411</v>
      </c>
    </row>
    <row r="71" spans="1:22" x14ac:dyDescent="0.2">
      <c r="A71">
        <v>3</v>
      </c>
      <c r="B71">
        <v>7.04</v>
      </c>
      <c r="C71">
        <v>65.793999999999997</v>
      </c>
      <c r="D71">
        <v>25</v>
      </c>
      <c r="E71">
        <v>113</v>
      </c>
      <c r="F71">
        <v>463.19099999999997</v>
      </c>
      <c r="G71">
        <v>106257</v>
      </c>
      <c r="H71">
        <f>AVERAGE(B83:B85)</f>
        <v>8.9320000000000004</v>
      </c>
      <c r="I71">
        <f>AVERAGE(F83:F85)</f>
        <v>543.10266666666666</v>
      </c>
      <c r="L71" s="6">
        <v>7</v>
      </c>
      <c r="M71" s="6">
        <v>8.9489999999999998</v>
      </c>
      <c r="N71" s="6">
        <v>0.35599999999999998</v>
      </c>
      <c r="O71" s="6">
        <v>0</v>
      </c>
      <c r="P71" s="6">
        <v>6</v>
      </c>
      <c r="Q71" s="6">
        <v>3.1869999999999998</v>
      </c>
      <c r="R71" s="6">
        <v>731</v>
      </c>
      <c r="S71" s="6">
        <f t="shared" si="8"/>
        <v>3.179792</v>
      </c>
      <c r="T71" s="6">
        <f t="shared" si="9"/>
        <v>539.92287466666664</v>
      </c>
      <c r="U71" s="6">
        <f t="shared" si="10"/>
        <v>60.448149873115383</v>
      </c>
      <c r="V71">
        <f t="shared" si="11"/>
        <v>1.0369931113412414</v>
      </c>
    </row>
    <row r="72" spans="1:22" x14ac:dyDescent="0.2">
      <c r="A72">
        <v>3</v>
      </c>
      <c r="B72">
        <v>10.523</v>
      </c>
      <c r="C72">
        <v>52.31</v>
      </c>
      <c r="D72">
        <v>4</v>
      </c>
      <c r="E72">
        <v>133</v>
      </c>
      <c r="F72">
        <v>550.45699999999999</v>
      </c>
      <c r="G72">
        <v>126276</v>
      </c>
      <c r="H72">
        <f>AVERAGE(B86:B88)</f>
        <v>10.406999999999998</v>
      </c>
      <c r="I72">
        <f>AVERAGE(F86:F88)</f>
        <v>440.71066666666667</v>
      </c>
      <c r="L72" s="6">
        <v>8</v>
      </c>
      <c r="M72" s="6">
        <v>33.225000000000001</v>
      </c>
      <c r="N72" s="6">
        <v>0.1</v>
      </c>
      <c r="O72" s="6">
        <v>0</v>
      </c>
      <c r="P72" s="6">
        <v>6</v>
      </c>
      <c r="Q72" s="6">
        <v>3.335</v>
      </c>
      <c r="R72" s="6">
        <v>765</v>
      </c>
      <c r="S72" s="6">
        <f t="shared" si="8"/>
        <v>1.0407</v>
      </c>
      <c r="T72" s="6">
        <f t="shared" si="9"/>
        <v>439.66996666666665</v>
      </c>
      <c r="U72" s="6">
        <f t="shared" si="10"/>
        <v>42.247522500880827</v>
      </c>
      <c r="V72">
        <f t="shared" si="11"/>
        <v>0.72475981310608162</v>
      </c>
    </row>
    <row r="73" spans="1:22" x14ac:dyDescent="0.2">
      <c r="A73">
        <v>3</v>
      </c>
      <c r="B73">
        <v>9.32</v>
      </c>
      <c r="C73">
        <v>83.691999999999993</v>
      </c>
      <c r="D73">
        <v>9</v>
      </c>
      <c r="E73">
        <v>160</v>
      </c>
      <c r="F73">
        <v>779.99699999999996</v>
      </c>
      <c r="G73">
        <v>178933</v>
      </c>
      <c r="T73" t="s">
        <v>16</v>
      </c>
      <c r="U73">
        <f>AVERAGE(U65:U72)</f>
        <v>55.486534781510464</v>
      </c>
    </row>
    <row r="74" spans="1:22" x14ac:dyDescent="0.2">
      <c r="A74">
        <v>4</v>
      </c>
      <c r="B74">
        <v>7.149</v>
      </c>
      <c r="C74">
        <v>60.018000000000001</v>
      </c>
      <c r="D74">
        <v>16</v>
      </c>
      <c r="E74">
        <v>145</v>
      </c>
      <c r="F74">
        <v>429.06700000000001</v>
      </c>
      <c r="G74">
        <v>98429</v>
      </c>
      <c r="T74" t="s">
        <v>17</v>
      </c>
      <c r="U74">
        <f>STDEV(U65:U72)</f>
        <v>7.8819024835561589</v>
      </c>
    </row>
    <row r="75" spans="1:22" x14ac:dyDescent="0.2">
      <c r="A75">
        <v>4</v>
      </c>
      <c r="B75">
        <v>8.5399999999999991</v>
      </c>
      <c r="C75">
        <v>47.003</v>
      </c>
      <c r="D75">
        <v>5</v>
      </c>
      <c r="E75">
        <v>139</v>
      </c>
      <c r="F75">
        <v>401.38200000000001</v>
      </c>
      <c r="G75">
        <v>92078</v>
      </c>
      <c r="T75" t="s">
        <v>18</v>
      </c>
      <c r="U75">
        <f>U74/SQRT(8)</f>
        <v>2.786673347386825</v>
      </c>
    </row>
    <row r="76" spans="1:22" x14ac:dyDescent="0.2">
      <c r="A76">
        <v>4</v>
      </c>
      <c r="B76">
        <v>9.6120000000000001</v>
      </c>
      <c r="C76">
        <v>67.751000000000005</v>
      </c>
      <c r="D76">
        <v>10</v>
      </c>
      <c r="E76">
        <v>175</v>
      </c>
      <c r="F76">
        <v>651.21799999999996</v>
      </c>
      <c r="G76">
        <v>149391</v>
      </c>
    </row>
    <row r="77" spans="1:22" x14ac:dyDescent="0.2">
      <c r="A77">
        <v>5</v>
      </c>
      <c r="B77">
        <v>6.3380000000000001</v>
      </c>
      <c r="C77">
        <v>53.856000000000002</v>
      </c>
      <c r="D77">
        <v>0</v>
      </c>
      <c r="E77">
        <v>107</v>
      </c>
      <c r="F77">
        <v>341.35199999999998</v>
      </c>
      <c r="G77">
        <v>78307</v>
      </c>
    </row>
    <row r="78" spans="1:22" x14ac:dyDescent="0.2">
      <c r="A78">
        <v>5</v>
      </c>
      <c r="B78">
        <v>7.2750000000000004</v>
      </c>
      <c r="C78">
        <v>52.575000000000003</v>
      </c>
      <c r="D78">
        <v>1</v>
      </c>
      <c r="E78">
        <v>181</v>
      </c>
      <c r="F78">
        <v>382.50700000000001</v>
      </c>
      <c r="G78">
        <v>87748</v>
      </c>
    </row>
    <row r="79" spans="1:22" x14ac:dyDescent="0.2">
      <c r="A79">
        <v>5</v>
      </c>
      <c r="B79">
        <v>8.1430000000000007</v>
      </c>
      <c r="C79">
        <v>74.236999999999995</v>
      </c>
      <c r="D79">
        <v>7</v>
      </c>
      <c r="E79">
        <v>155</v>
      </c>
      <c r="F79">
        <v>604.50099999999998</v>
      </c>
      <c r="G79">
        <v>138674</v>
      </c>
    </row>
    <row r="80" spans="1:22" x14ac:dyDescent="0.2">
      <c r="A80">
        <v>6</v>
      </c>
      <c r="B80">
        <v>13.195</v>
      </c>
      <c r="C80">
        <v>37.393000000000001</v>
      </c>
      <c r="D80">
        <v>1</v>
      </c>
      <c r="E80">
        <v>85</v>
      </c>
      <c r="F80">
        <v>493.404</v>
      </c>
      <c r="G80">
        <v>113188</v>
      </c>
    </row>
    <row r="81" spans="1:22" x14ac:dyDescent="0.2">
      <c r="A81">
        <v>6</v>
      </c>
      <c r="B81">
        <v>9.202</v>
      </c>
      <c r="C81">
        <v>45.866999999999997</v>
      </c>
      <c r="D81">
        <v>8</v>
      </c>
      <c r="E81">
        <v>133</v>
      </c>
      <c r="F81">
        <v>422.07499999999999</v>
      </c>
      <c r="G81">
        <v>96825</v>
      </c>
    </row>
    <row r="82" spans="1:22" x14ac:dyDescent="0.2">
      <c r="A82">
        <v>6</v>
      </c>
      <c r="B82">
        <v>10.414</v>
      </c>
      <c r="C82">
        <v>62.164000000000001</v>
      </c>
      <c r="D82">
        <v>6</v>
      </c>
      <c r="E82">
        <v>179</v>
      </c>
      <c r="F82">
        <v>647.37800000000004</v>
      </c>
      <c r="G82">
        <v>148510</v>
      </c>
    </row>
    <row r="83" spans="1:22" x14ac:dyDescent="0.2">
      <c r="A83">
        <v>7</v>
      </c>
      <c r="B83">
        <v>7.1929999999999996</v>
      </c>
      <c r="C83">
        <v>31.242999999999999</v>
      </c>
      <c r="D83">
        <v>3</v>
      </c>
      <c r="E83">
        <v>80</v>
      </c>
      <c r="F83">
        <v>224.71899999999999</v>
      </c>
      <c r="G83">
        <v>51551</v>
      </c>
    </row>
    <row r="84" spans="1:22" x14ac:dyDescent="0.2">
      <c r="A84">
        <v>7</v>
      </c>
      <c r="B84">
        <v>8.74</v>
      </c>
      <c r="C84">
        <v>50.628999999999998</v>
      </c>
      <c r="D84">
        <v>3</v>
      </c>
      <c r="E84">
        <v>145</v>
      </c>
      <c r="F84">
        <v>442.50599999999997</v>
      </c>
      <c r="G84">
        <v>101512</v>
      </c>
    </row>
    <row r="85" spans="1:22" x14ac:dyDescent="0.2">
      <c r="A85">
        <v>7</v>
      </c>
      <c r="B85">
        <v>10.863</v>
      </c>
      <c r="C85">
        <v>88.564999999999998</v>
      </c>
      <c r="D85">
        <v>10</v>
      </c>
      <c r="E85">
        <v>253</v>
      </c>
      <c r="F85">
        <v>962.08299999999997</v>
      </c>
      <c r="G85">
        <v>220704</v>
      </c>
    </row>
    <row r="86" spans="1:22" x14ac:dyDescent="0.2">
      <c r="A86">
        <v>8</v>
      </c>
      <c r="B86">
        <v>10.131</v>
      </c>
      <c r="C86">
        <v>46.624000000000002</v>
      </c>
      <c r="D86">
        <v>4</v>
      </c>
      <c r="E86">
        <v>129</v>
      </c>
      <c r="F86">
        <v>472.33600000000001</v>
      </c>
      <c r="G86">
        <v>108355</v>
      </c>
    </row>
    <row r="87" spans="1:22" x14ac:dyDescent="0.2">
      <c r="A87">
        <v>8</v>
      </c>
      <c r="B87">
        <v>10.266</v>
      </c>
      <c r="C87">
        <v>40.661999999999999</v>
      </c>
      <c r="D87">
        <v>5</v>
      </c>
      <c r="E87">
        <v>118</v>
      </c>
      <c r="F87">
        <v>417.43299999999999</v>
      </c>
      <c r="G87">
        <v>95760</v>
      </c>
    </row>
    <row r="88" spans="1:22" x14ac:dyDescent="0.2">
      <c r="A88">
        <v>8</v>
      </c>
      <c r="B88">
        <v>10.824</v>
      </c>
      <c r="C88">
        <v>39.945999999999998</v>
      </c>
      <c r="D88">
        <v>1</v>
      </c>
      <c r="E88">
        <v>114</v>
      </c>
      <c r="F88">
        <v>432.363</v>
      </c>
      <c r="G88">
        <v>99185</v>
      </c>
    </row>
    <row r="91" spans="1:22" x14ac:dyDescent="0.2">
      <c r="A91" s="9" t="s">
        <v>21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3"/>
      <c r="N91" s="3"/>
      <c r="O91" s="3"/>
      <c r="P91" s="3"/>
      <c r="Q91" s="3"/>
      <c r="R91" s="3"/>
      <c r="S91" s="3"/>
      <c r="T91" s="3"/>
      <c r="U91" s="3"/>
    </row>
    <row r="92" spans="1:22" x14ac:dyDescent="0.2">
      <c r="A92" s="9" t="s">
        <v>1</v>
      </c>
      <c r="B92" s="9"/>
      <c r="C92" s="9"/>
      <c r="D92" s="9"/>
      <c r="E92" s="4"/>
      <c r="F92" s="4"/>
      <c r="G92" s="4"/>
      <c r="H92" s="4"/>
      <c r="I92" s="4"/>
      <c r="J92" s="4"/>
      <c r="K92" s="3"/>
      <c r="L92" s="9" t="s">
        <v>2</v>
      </c>
      <c r="M92" s="9"/>
      <c r="N92" s="9"/>
      <c r="O92" s="9"/>
      <c r="P92" s="9"/>
      <c r="Q92" s="9"/>
      <c r="R92" s="9"/>
      <c r="S92" s="3"/>
      <c r="T92" s="3"/>
      <c r="U92" s="3"/>
    </row>
    <row r="93" spans="1:22" x14ac:dyDescent="0.2">
      <c r="A93" s="5" t="s">
        <v>3</v>
      </c>
      <c r="B93" s="5" t="s">
        <v>4</v>
      </c>
      <c r="C93" s="5" t="s">
        <v>5</v>
      </c>
      <c r="D93" s="5" t="s">
        <v>6</v>
      </c>
      <c r="E93" s="5" t="s">
        <v>7</v>
      </c>
      <c r="F93" s="5" t="s">
        <v>8</v>
      </c>
      <c r="G93" s="5" t="s">
        <v>9</v>
      </c>
      <c r="H93" s="5" t="s">
        <v>10</v>
      </c>
      <c r="I93" s="5" t="s">
        <v>11</v>
      </c>
      <c r="J93" s="5"/>
      <c r="K93" s="5"/>
      <c r="L93" s="7" t="s">
        <v>3</v>
      </c>
      <c r="M93" s="7" t="s">
        <v>4</v>
      </c>
      <c r="N93" s="7" t="s">
        <v>5</v>
      </c>
      <c r="O93" s="7" t="s">
        <v>6</v>
      </c>
      <c r="P93" s="7" t="s">
        <v>7</v>
      </c>
      <c r="Q93" s="7" t="s">
        <v>8</v>
      </c>
      <c r="R93" s="7" t="s">
        <v>9</v>
      </c>
      <c r="S93" s="7" t="s">
        <v>12</v>
      </c>
      <c r="T93" s="7" t="s">
        <v>13</v>
      </c>
      <c r="U93" s="7" t="s">
        <v>14</v>
      </c>
      <c r="V93" t="s">
        <v>15</v>
      </c>
    </row>
    <row r="94" spans="1:22" x14ac:dyDescent="0.2">
      <c r="A94">
        <v>1</v>
      </c>
      <c r="B94">
        <v>6.8310000000000004</v>
      </c>
      <c r="C94">
        <v>28.657</v>
      </c>
      <c r="D94">
        <v>6</v>
      </c>
      <c r="E94">
        <v>73</v>
      </c>
      <c r="F94">
        <v>195.75200000000001</v>
      </c>
      <c r="G94">
        <v>44906</v>
      </c>
      <c r="H94">
        <f>AVERAGE(B94:B96)</f>
        <v>8.6850000000000005</v>
      </c>
      <c r="I94">
        <f>AVERAGE(F94:F96)</f>
        <v>391.73399999999998</v>
      </c>
      <c r="L94" s="6">
        <v>1</v>
      </c>
      <c r="M94" s="6">
        <v>16.443000000000001</v>
      </c>
      <c r="N94" s="6">
        <v>0.34399999999999997</v>
      </c>
      <c r="O94" s="6">
        <v>0</v>
      </c>
      <c r="P94" s="6">
        <v>6</v>
      </c>
      <c r="Q94" s="6">
        <v>5.6630000000000003</v>
      </c>
      <c r="R94" s="6">
        <v>1299</v>
      </c>
      <c r="S94" s="6">
        <f t="shared" ref="S94:S100" si="12">N94*H94</f>
        <v>2.9876399999999999</v>
      </c>
      <c r="T94" s="6">
        <f t="shared" ref="T94:T100" si="13">I94-S94</f>
        <v>388.74635999999998</v>
      </c>
      <c r="U94" s="6">
        <f t="shared" ref="U94:U100" si="14">T94/H94</f>
        <v>44.760663212435226</v>
      </c>
      <c r="V94">
        <f>U94/$U$13</f>
        <v>0.76787295405718647</v>
      </c>
    </row>
    <row r="95" spans="1:22" x14ac:dyDescent="0.2">
      <c r="A95">
        <v>1</v>
      </c>
      <c r="B95">
        <v>8.6660000000000004</v>
      </c>
      <c r="C95">
        <v>26.812999999999999</v>
      </c>
      <c r="D95">
        <v>0</v>
      </c>
      <c r="E95">
        <v>75</v>
      </c>
      <c r="F95">
        <v>232.36500000000001</v>
      </c>
      <c r="G95">
        <v>53305</v>
      </c>
      <c r="H95">
        <f>AVERAGE(B97:B99)</f>
        <v>7.2943333333333333</v>
      </c>
      <c r="I95">
        <f>AVERAGE(F97:F99)</f>
        <v>328.77766666666668</v>
      </c>
      <c r="L95" s="6">
        <v>2</v>
      </c>
      <c r="M95" s="6">
        <v>12.694000000000001</v>
      </c>
      <c r="N95" s="6">
        <v>0.28100000000000003</v>
      </c>
      <c r="O95" s="6">
        <v>0</v>
      </c>
      <c r="P95" s="6">
        <v>10</v>
      </c>
      <c r="Q95" s="6">
        <v>3.57</v>
      </c>
      <c r="R95" s="6">
        <v>819</v>
      </c>
      <c r="S95" s="6">
        <f t="shared" si="12"/>
        <v>2.0497076666666669</v>
      </c>
      <c r="T95" s="6">
        <f t="shared" si="13"/>
        <v>326.727959</v>
      </c>
      <c r="U95" s="6">
        <f t="shared" si="14"/>
        <v>44.792024722387239</v>
      </c>
      <c r="V95">
        <f t="shared" ref="V95:V101" si="15">U95/$U$13</f>
        <v>0.76841096340651749</v>
      </c>
    </row>
    <row r="96" spans="1:22" x14ac:dyDescent="0.2">
      <c r="A96">
        <v>1</v>
      </c>
      <c r="B96">
        <v>10.558</v>
      </c>
      <c r="C96">
        <v>70.760999999999996</v>
      </c>
      <c r="D96">
        <v>0</v>
      </c>
      <c r="E96">
        <v>177</v>
      </c>
      <c r="F96">
        <v>747.08500000000004</v>
      </c>
      <c r="G96">
        <v>171383</v>
      </c>
      <c r="H96">
        <f>AVERAGE(B100:B102)</f>
        <v>10.068333333333333</v>
      </c>
      <c r="I96">
        <f>AVERAGE(F100:F102)</f>
        <v>481.23766666666666</v>
      </c>
      <c r="L96" s="6">
        <v>3</v>
      </c>
      <c r="M96" s="6">
        <v>26.533999999999999</v>
      </c>
      <c r="N96" s="6">
        <v>0.434</v>
      </c>
      <c r="O96" s="6">
        <v>0</v>
      </c>
      <c r="P96" s="6">
        <v>12</v>
      </c>
      <c r="Q96" s="6">
        <v>11.516999999999999</v>
      </c>
      <c r="R96" s="6">
        <v>2642</v>
      </c>
      <c r="S96" s="6">
        <f t="shared" si="12"/>
        <v>4.3696566666666667</v>
      </c>
      <c r="T96" s="6">
        <f t="shared" si="13"/>
        <v>476.86800999999997</v>
      </c>
      <c r="U96" s="6">
        <f t="shared" si="14"/>
        <v>47.363152789273293</v>
      </c>
      <c r="V96">
        <f t="shared" si="15"/>
        <v>0.81251888233097713</v>
      </c>
    </row>
    <row r="97" spans="1:22" x14ac:dyDescent="0.2">
      <c r="A97">
        <v>2</v>
      </c>
      <c r="B97">
        <v>6.6959999999999997</v>
      </c>
      <c r="C97">
        <v>54.298000000000002</v>
      </c>
      <c r="D97">
        <v>10</v>
      </c>
      <c r="E97">
        <v>106</v>
      </c>
      <c r="F97">
        <v>363.55799999999999</v>
      </c>
      <c r="G97">
        <v>83401</v>
      </c>
      <c r="H97">
        <f>AVERAGE(B103:B105)</f>
        <v>7.1909999999999998</v>
      </c>
      <c r="I97">
        <f>AVERAGE(F103:F105)</f>
        <v>372.36466666666666</v>
      </c>
      <c r="L97" s="6">
        <v>4</v>
      </c>
      <c r="M97" s="6">
        <v>14.865</v>
      </c>
      <c r="N97" s="6">
        <v>0.13800000000000001</v>
      </c>
      <c r="O97" s="6">
        <v>0</v>
      </c>
      <c r="P97" s="6">
        <v>5</v>
      </c>
      <c r="Q97" s="6">
        <v>2.0529999999999999</v>
      </c>
      <c r="R97" s="6">
        <v>471</v>
      </c>
      <c r="S97" s="6">
        <f t="shared" si="12"/>
        <v>0.99235800000000007</v>
      </c>
      <c r="T97" s="6">
        <f t="shared" si="13"/>
        <v>371.37230866666664</v>
      </c>
      <c r="U97" s="6">
        <f t="shared" si="14"/>
        <v>51.644042367774531</v>
      </c>
      <c r="V97">
        <f t="shared" si="15"/>
        <v>0.88595790424705856</v>
      </c>
    </row>
    <row r="98" spans="1:22" x14ac:dyDescent="0.2">
      <c r="A98">
        <v>2</v>
      </c>
      <c r="B98">
        <v>6.7130000000000001</v>
      </c>
      <c r="C98">
        <v>48.04</v>
      </c>
      <c r="D98">
        <v>2</v>
      </c>
      <c r="E98">
        <v>93</v>
      </c>
      <c r="F98">
        <v>322.49900000000002</v>
      </c>
      <c r="G98">
        <v>73982</v>
      </c>
      <c r="H98">
        <f>AVERAGE(B106:B108)</f>
        <v>8.9493333333333336</v>
      </c>
      <c r="I98">
        <f>AVERAGE(F106:F108)</f>
        <v>501.01500000000004</v>
      </c>
      <c r="L98" s="6">
        <v>5</v>
      </c>
      <c r="M98" s="6">
        <v>8.9489999999999998</v>
      </c>
      <c r="N98" s="6">
        <v>0.35599999999999998</v>
      </c>
      <c r="O98" s="6">
        <v>0</v>
      </c>
      <c r="P98" s="6">
        <v>6</v>
      </c>
      <c r="Q98" s="6">
        <v>3.1869999999999998</v>
      </c>
      <c r="R98" s="6">
        <v>731</v>
      </c>
      <c r="S98" s="6">
        <f t="shared" si="12"/>
        <v>3.1859626666666667</v>
      </c>
      <c r="T98" s="6">
        <f t="shared" si="13"/>
        <v>497.82903733333336</v>
      </c>
      <c r="U98" s="6">
        <f t="shared" si="14"/>
        <v>55.627499702026221</v>
      </c>
      <c r="V98">
        <f t="shared" si="15"/>
        <v>0.95429445091741327</v>
      </c>
    </row>
    <row r="99" spans="1:22" x14ac:dyDescent="0.2">
      <c r="A99">
        <v>2</v>
      </c>
      <c r="B99">
        <v>8.4740000000000002</v>
      </c>
      <c r="C99">
        <v>35.433999999999997</v>
      </c>
      <c r="D99">
        <v>2</v>
      </c>
      <c r="E99">
        <v>86</v>
      </c>
      <c r="F99">
        <v>300.27600000000001</v>
      </c>
      <c r="G99">
        <v>68884</v>
      </c>
      <c r="H99">
        <f>AVERAGE(B109:B111)</f>
        <v>11.125999999999999</v>
      </c>
      <c r="I99">
        <f>AVERAGE(F109:F111)</f>
        <v>688.4613333333333</v>
      </c>
      <c r="L99" s="6">
        <v>6</v>
      </c>
      <c r="M99" s="6">
        <v>5.1959999999999997</v>
      </c>
      <c r="N99" s="6">
        <v>0.23400000000000001</v>
      </c>
      <c r="O99" s="6">
        <v>0</v>
      </c>
      <c r="P99" s="6">
        <v>8</v>
      </c>
      <c r="Q99" s="6">
        <v>1.216</v>
      </c>
      <c r="R99" s="6">
        <v>279</v>
      </c>
      <c r="S99" s="6">
        <f t="shared" si="12"/>
        <v>2.6034839999999999</v>
      </c>
      <c r="T99" s="6">
        <f t="shared" si="13"/>
        <v>685.85784933333332</v>
      </c>
      <c r="U99" s="6">
        <f t="shared" si="14"/>
        <v>61.644602672418962</v>
      </c>
      <c r="V99">
        <f t="shared" si="15"/>
        <v>1.0575183600631146</v>
      </c>
    </row>
    <row r="100" spans="1:22" x14ac:dyDescent="0.2">
      <c r="A100">
        <v>3</v>
      </c>
      <c r="B100">
        <v>8.7620000000000005</v>
      </c>
      <c r="C100">
        <v>50.069000000000003</v>
      </c>
      <c r="D100">
        <v>5</v>
      </c>
      <c r="E100">
        <v>108</v>
      </c>
      <c r="F100">
        <v>438.697</v>
      </c>
      <c r="G100">
        <v>100638</v>
      </c>
      <c r="H100">
        <f>AVERAGE(B112:B114)</f>
        <v>8.9073333333333338</v>
      </c>
      <c r="I100">
        <f>AVERAGE(F112:F114)</f>
        <v>512.13666666666666</v>
      </c>
      <c r="L100" s="6">
        <v>7</v>
      </c>
      <c r="M100" s="6">
        <v>13.513</v>
      </c>
      <c r="N100" s="6">
        <v>0.81100000000000005</v>
      </c>
      <c r="O100" s="6">
        <v>0</v>
      </c>
      <c r="P100" s="6">
        <v>10</v>
      </c>
      <c r="Q100" s="6">
        <v>10.962999999999999</v>
      </c>
      <c r="R100" s="6">
        <v>2515</v>
      </c>
      <c r="S100" s="6">
        <f t="shared" si="12"/>
        <v>7.2238473333333344</v>
      </c>
      <c r="T100" s="6">
        <f t="shared" si="13"/>
        <v>504.91281933333335</v>
      </c>
      <c r="U100" s="6">
        <f t="shared" si="14"/>
        <v>56.685070653394206</v>
      </c>
      <c r="V100">
        <f t="shared" si="15"/>
        <v>0.97243716981989803</v>
      </c>
    </row>
    <row r="101" spans="1:22" x14ac:dyDescent="0.2">
      <c r="A101">
        <v>3</v>
      </c>
      <c r="B101">
        <v>11.09</v>
      </c>
      <c r="C101">
        <v>37.548999999999999</v>
      </c>
      <c r="D101">
        <v>2</v>
      </c>
      <c r="E101">
        <v>96</v>
      </c>
      <c r="F101">
        <v>416.404</v>
      </c>
      <c r="G101">
        <v>95524</v>
      </c>
      <c r="H101">
        <f>AVERAGE(B115:B117)</f>
        <v>10.793333333333331</v>
      </c>
      <c r="I101">
        <f>AVERAGE(F115:F117)</f>
        <v>600.92700000000002</v>
      </c>
      <c r="L101" s="6">
        <v>8</v>
      </c>
      <c r="M101" s="6">
        <v>9.8260000000000005</v>
      </c>
      <c r="N101" s="6">
        <v>0.14699999999999999</v>
      </c>
      <c r="O101" s="6">
        <v>0</v>
      </c>
      <c r="P101" s="6">
        <v>6</v>
      </c>
      <c r="Q101" s="6">
        <v>1.4470000000000001</v>
      </c>
      <c r="R101" s="6">
        <v>332</v>
      </c>
      <c r="S101" s="6">
        <f>N101*H101</f>
        <v>1.5866199999999997</v>
      </c>
      <c r="T101" s="6">
        <f>I101-S101</f>
        <v>599.34037999999998</v>
      </c>
      <c r="U101" s="6">
        <f>T101/H101</f>
        <v>55.528756639901182</v>
      </c>
      <c r="V101">
        <f t="shared" si="15"/>
        <v>0.9526005053552854</v>
      </c>
    </row>
    <row r="102" spans="1:22" x14ac:dyDescent="0.2">
      <c r="A102">
        <v>3</v>
      </c>
      <c r="B102">
        <v>10.353</v>
      </c>
      <c r="C102">
        <v>56.853999999999999</v>
      </c>
      <c r="D102">
        <v>5</v>
      </c>
      <c r="E102">
        <v>110</v>
      </c>
      <c r="F102">
        <v>588.61199999999997</v>
      </c>
      <c r="G102">
        <v>135029</v>
      </c>
      <c r="T102" t="s">
        <v>16</v>
      </c>
      <c r="U102">
        <f>AVERAGE(U94:U101)</f>
        <v>52.255726594951355</v>
      </c>
    </row>
    <row r="103" spans="1:22" x14ac:dyDescent="0.2">
      <c r="A103">
        <v>4</v>
      </c>
      <c r="B103">
        <v>6.5469999999999997</v>
      </c>
      <c r="C103">
        <v>37.276000000000003</v>
      </c>
      <c r="D103">
        <v>1</v>
      </c>
      <c r="E103">
        <v>78</v>
      </c>
      <c r="F103">
        <v>244.065</v>
      </c>
      <c r="G103">
        <v>55989</v>
      </c>
      <c r="T103" t="s">
        <v>17</v>
      </c>
      <c r="U103">
        <f>STDEV(U94:U101)</f>
        <v>6.1649460562473504</v>
      </c>
    </row>
    <row r="104" spans="1:22" x14ac:dyDescent="0.2">
      <c r="A104">
        <v>4</v>
      </c>
      <c r="B104">
        <v>6.399</v>
      </c>
      <c r="C104">
        <v>50.481999999999999</v>
      </c>
      <c r="D104">
        <v>2</v>
      </c>
      <c r="E104">
        <v>127</v>
      </c>
      <c r="F104">
        <v>323.048</v>
      </c>
      <c r="G104">
        <v>74108</v>
      </c>
      <c r="T104" t="s">
        <v>18</v>
      </c>
      <c r="U104">
        <f>U103/SQRT(8)</f>
        <v>2.1796375810108821</v>
      </c>
    </row>
    <row r="105" spans="1:22" x14ac:dyDescent="0.2">
      <c r="A105">
        <v>4</v>
      </c>
      <c r="B105">
        <v>8.6270000000000007</v>
      </c>
      <c r="C105">
        <v>63.753</v>
      </c>
      <c r="D105">
        <v>2</v>
      </c>
      <c r="E105">
        <v>149</v>
      </c>
      <c r="F105">
        <v>549.98099999999999</v>
      </c>
      <c r="G105">
        <v>126167</v>
      </c>
    </row>
    <row r="106" spans="1:22" x14ac:dyDescent="0.2">
      <c r="A106">
        <v>5</v>
      </c>
      <c r="B106">
        <v>9.1189999999999998</v>
      </c>
      <c r="C106">
        <v>58.329000000000001</v>
      </c>
      <c r="D106">
        <v>6</v>
      </c>
      <c r="E106">
        <v>161</v>
      </c>
      <c r="F106">
        <v>531.92600000000004</v>
      </c>
      <c r="G106">
        <v>122025</v>
      </c>
    </row>
    <row r="107" spans="1:22" x14ac:dyDescent="0.2">
      <c r="A107">
        <v>5</v>
      </c>
      <c r="B107">
        <v>8.74</v>
      </c>
      <c r="C107">
        <v>50.335999999999999</v>
      </c>
      <c r="D107">
        <v>5</v>
      </c>
      <c r="E107">
        <v>124</v>
      </c>
      <c r="F107">
        <v>439.94299999999998</v>
      </c>
      <c r="G107">
        <v>100924</v>
      </c>
    </row>
    <row r="108" spans="1:22" x14ac:dyDescent="0.2">
      <c r="A108">
        <v>5</v>
      </c>
      <c r="B108">
        <v>8.9890000000000008</v>
      </c>
      <c r="C108">
        <v>59.094999999999999</v>
      </c>
      <c r="D108">
        <v>4</v>
      </c>
      <c r="E108">
        <v>129</v>
      </c>
      <c r="F108">
        <v>531.17600000000004</v>
      </c>
      <c r="G108">
        <v>121853</v>
      </c>
    </row>
    <row r="109" spans="1:22" x14ac:dyDescent="0.2">
      <c r="A109">
        <v>6</v>
      </c>
      <c r="B109">
        <v>11.225</v>
      </c>
      <c r="C109">
        <v>73.087000000000003</v>
      </c>
      <c r="D109">
        <v>12</v>
      </c>
      <c r="E109">
        <v>177</v>
      </c>
      <c r="F109">
        <v>820.38800000000003</v>
      </c>
      <c r="G109">
        <v>188199</v>
      </c>
    </row>
    <row r="110" spans="1:22" x14ac:dyDescent="0.2">
      <c r="A110">
        <v>6</v>
      </c>
      <c r="B110">
        <v>11.05</v>
      </c>
      <c r="C110">
        <v>42.817</v>
      </c>
      <c r="D110">
        <v>11</v>
      </c>
      <c r="E110">
        <v>108</v>
      </c>
      <c r="F110">
        <v>473.15100000000001</v>
      </c>
      <c r="G110">
        <v>108542</v>
      </c>
    </row>
    <row r="111" spans="1:22" x14ac:dyDescent="0.2">
      <c r="A111">
        <v>6</v>
      </c>
      <c r="B111">
        <v>11.103</v>
      </c>
      <c r="C111">
        <v>69.518000000000001</v>
      </c>
      <c r="D111">
        <v>17</v>
      </c>
      <c r="E111">
        <v>154</v>
      </c>
      <c r="F111">
        <v>771.84500000000003</v>
      </c>
      <c r="G111">
        <v>177063</v>
      </c>
    </row>
    <row r="112" spans="1:22" x14ac:dyDescent="0.2">
      <c r="A112">
        <v>7</v>
      </c>
      <c r="B112">
        <v>7.5460000000000003</v>
      </c>
      <c r="C112">
        <v>56.084000000000003</v>
      </c>
      <c r="D112">
        <v>7</v>
      </c>
      <c r="E112">
        <v>106</v>
      </c>
      <c r="F112">
        <v>423.19099999999997</v>
      </c>
      <c r="G112">
        <v>97081</v>
      </c>
    </row>
    <row r="113" spans="1:7" x14ac:dyDescent="0.2">
      <c r="A113">
        <v>7</v>
      </c>
      <c r="B113">
        <v>9.0709999999999997</v>
      </c>
      <c r="C113">
        <v>41.844000000000001</v>
      </c>
      <c r="D113">
        <v>7</v>
      </c>
      <c r="E113">
        <v>134</v>
      </c>
      <c r="F113">
        <v>379.58199999999999</v>
      </c>
      <c r="G113">
        <v>87077</v>
      </c>
    </row>
    <row r="114" spans="1:7" x14ac:dyDescent="0.2">
      <c r="A114">
        <v>7</v>
      </c>
      <c r="B114">
        <v>10.105</v>
      </c>
      <c r="C114">
        <v>72.605000000000004</v>
      </c>
      <c r="D114">
        <v>22</v>
      </c>
      <c r="E114">
        <v>169</v>
      </c>
      <c r="F114">
        <v>733.63699999999994</v>
      </c>
      <c r="G114">
        <v>168298</v>
      </c>
    </row>
    <row r="115" spans="1:7" x14ac:dyDescent="0.2">
      <c r="A115">
        <v>8</v>
      </c>
      <c r="B115">
        <v>8.2650000000000006</v>
      </c>
      <c r="C115">
        <v>67.486999999999995</v>
      </c>
      <c r="D115">
        <v>10</v>
      </c>
      <c r="E115">
        <v>162</v>
      </c>
      <c r="F115">
        <v>557.77599999999995</v>
      </c>
      <c r="G115">
        <v>127955</v>
      </c>
    </row>
    <row r="116" spans="1:7" x14ac:dyDescent="0.2">
      <c r="A116">
        <v>8</v>
      </c>
      <c r="B116">
        <v>11.7</v>
      </c>
      <c r="C116">
        <v>37.850999999999999</v>
      </c>
      <c r="D116">
        <v>3</v>
      </c>
      <c r="E116">
        <v>86</v>
      </c>
      <c r="F116">
        <v>442.85500000000002</v>
      </c>
      <c r="G116">
        <v>101592</v>
      </c>
    </row>
    <row r="117" spans="1:7" x14ac:dyDescent="0.2">
      <c r="A117">
        <v>8</v>
      </c>
      <c r="B117">
        <v>12.414999999999999</v>
      </c>
      <c r="C117">
        <v>64.611999999999995</v>
      </c>
      <c r="D117">
        <v>16</v>
      </c>
      <c r="E117">
        <v>184</v>
      </c>
      <c r="F117">
        <v>802.15</v>
      </c>
      <c r="G117">
        <v>184015</v>
      </c>
    </row>
  </sheetData>
  <mergeCells count="12">
    <mergeCell ref="A2:L2"/>
    <mergeCell ref="A3:D3"/>
    <mergeCell ref="L3:R3"/>
    <mergeCell ref="A33:L33"/>
    <mergeCell ref="A34:D34"/>
    <mergeCell ref="L34:R34"/>
    <mergeCell ref="A62:L62"/>
    <mergeCell ref="A63:D63"/>
    <mergeCell ref="L63:R63"/>
    <mergeCell ref="A91:L91"/>
    <mergeCell ref="A92:D92"/>
    <mergeCell ref="L92:R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 figure supplement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2021-07-15T17:12:23Z</dcterms:created>
  <dcterms:modified xsi:type="dcterms:W3CDTF">2021-07-19T18:34:00Z</dcterms:modified>
</cp:coreProperties>
</file>