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38980" yWindow="7960" windowWidth="33040" windowHeight="19020" tabRatio="500" activeTab="2"/>
  </bookViews>
  <sheets>
    <sheet name="E8_5 raw qPCR" sheetId="2" r:id="rId1"/>
    <sheet name="E8_5 processed qPCR " sheetId="3" r:id="rId2"/>
    <sheet name="E9_5 processed qPCR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7" i="4" l="1"/>
  <c r="B54" i="4"/>
  <c r="B71" i="4"/>
  <c r="C37" i="4"/>
  <c r="C54" i="4"/>
  <c r="C71" i="4"/>
  <c r="D37" i="4"/>
  <c r="D54" i="4"/>
  <c r="D71" i="4"/>
  <c r="E37" i="4"/>
  <c r="E54" i="4"/>
  <c r="E71" i="4"/>
  <c r="B33" i="4"/>
  <c r="B50" i="4"/>
  <c r="B67" i="4"/>
  <c r="C33" i="4"/>
  <c r="C50" i="4"/>
  <c r="C67" i="4"/>
  <c r="D33" i="4"/>
  <c r="D50" i="4"/>
  <c r="D67" i="4"/>
  <c r="E33" i="4"/>
  <c r="E50" i="4"/>
  <c r="E67" i="4"/>
  <c r="B39" i="4"/>
  <c r="B56" i="4"/>
  <c r="B73" i="4"/>
  <c r="C39" i="4"/>
  <c r="C56" i="4"/>
  <c r="C73" i="4"/>
  <c r="D39" i="4"/>
  <c r="D56" i="4"/>
  <c r="D73" i="4"/>
  <c r="E39" i="4"/>
  <c r="E56" i="4"/>
  <c r="E73" i="4"/>
  <c r="B38" i="4"/>
  <c r="B55" i="4"/>
  <c r="B72" i="4"/>
  <c r="C38" i="4"/>
  <c r="C55" i="4"/>
  <c r="C72" i="4"/>
  <c r="D38" i="4"/>
  <c r="D55" i="4"/>
  <c r="D72" i="4"/>
  <c r="E38" i="4"/>
  <c r="E55" i="4"/>
  <c r="E72" i="4"/>
  <c r="B36" i="4"/>
  <c r="B53" i="4"/>
  <c r="B70" i="4"/>
  <c r="C36" i="4"/>
  <c r="C53" i="4"/>
  <c r="C70" i="4"/>
  <c r="D36" i="4"/>
  <c r="D53" i="4"/>
  <c r="D70" i="4"/>
  <c r="E36" i="4"/>
  <c r="E53" i="4"/>
  <c r="E70" i="4"/>
  <c r="B35" i="4"/>
  <c r="B52" i="4"/>
  <c r="B69" i="4"/>
  <c r="C35" i="4"/>
  <c r="C52" i="4"/>
  <c r="C69" i="4"/>
  <c r="D35" i="4"/>
  <c r="D52" i="4"/>
  <c r="D69" i="4"/>
  <c r="E35" i="4"/>
  <c r="E52" i="4"/>
  <c r="E69" i="4"/>
  <c r="B34" i="4"/>
  <c r="B51" i="4"/>
  <c r="B68" i="4"/>
  <c r="C34" i="4"/>
  <c r="C51" i="4"/>
  <c r="C68" i="4"/>
  <c r="D34" i="4"/>
  <c r="D51" i="4"/>
  <c r="D68" i="4"/>
  <c r="E34" i="4"/>
  <c r="E51" i="4"/>
  <c r="E68" i="4"/>
  <c r="Q236" i="4"/>
  <c r="Q240" i="4"/>
  <c r="Q244" i="4"/>
  <c r="Q242" i="4"/>
  <c r="Q243" i="4"/>
  <c r="Q239" i="4"/>
  <c r="Q238" i="4"/>
  <c r="Q237" i="4"/>
  <c r="Q219" i="4"/>
  <c r="Q220" i="4"/>
  <c r="Q221" i="4"/>
  <c r="Q222" i="4"/>
  <c r="Q223" i="4"/>
  <c r="Q227" i="4"/>
  <c r="Q225" i="4"/>
  <c r="Q226" i="4"/>
  <c r="G76" i="4"/>
  <c r="F70" i="4"/>
  <c r="J71" i="4"/>
  <c r="F67" i="4"/>
  <c r="J66" i="4"/>
  <c r="F68" i="4"/>
  <c r="J67" i="4"/>
  <c r="F69" i="4"/>
  <c r="J68" i="4"/>
  <c r="J70" i="4"/>
  <c r="P66" i="4"/>
  <c r="F71" i="4"/>
  <c r="J72" i="4"/>
  <c r="P67" i="4"/>
  <c r="F72" i="4"/>
  <c r="J73" i="4"/>
  <c r="P68" i="4"/>
  <c r="F73" i="4"/>
  <c r="J74" i="4"/>
  <c r="P69" i="4"/>
  <c r="P70" i="4"/>
  <c r="M66" i="4"/>
  <c r="M67" i="4"/>
  <c r="M68" i="4"/>
  <c r="M70" i="4"/>
  <c r="P74" i="4"/>
  <c r="P72" i="4"/>
  <c r="P73" i="4"/>
  <c r="M72" i="4"/>
  <c r="M73" i="4"/>
  <c r="N70" i="4"/>
  <c r="Q69" i="4"/>
  <c r="Q68" i="4"/>
  <c r="N68" i="4"/>
  <c r="Q67" i="4"/>
  <c r="N67" i="4"/>
  <c r="Q66" i="4"/>
  <c r="N66" i="4"/>
  <c r="M65" i="4"/>
  <c r="B63" i="4"/>
  <c r="G59" i="4"/>
  <c r="F53" i="4"/>
  <c r="J54" i="4"/>
  <c r="F50" i="4"/>
  <c r="J49" i="4"/>
  <c r="F51" i="4"/>
  <c r="J50" i="4"/>
  <c r="F52" i="4"/>
  <c r="J51" i="4"/>
  <c r="J52" i="4"/>
  <c r="J53" i="4"/>
  <c r="P49" i="4"/>
  <c r="F54" i="4"/>
  <c r="J55" i="4"/>
  <c r="P50" i="4"/>
  <c r="F55" i="4"/>
  <c r="J56" i="4"/>
  <c r="P51" i="4"/>
  <c r="F56" i="4"/>
  <c r="J57" i="4"/>
  <c r="P52" i="4"/>
  <c r="P53" i="4"/>
  <c r="M49" i="4"/>
  <c r="M50" i="4"/>
  <c r="M51" i="4"/>
  <c r="M53" i="4"/>
  <c r="P57" i="4"/>
  <c r="P55" i="4"/>
  <c r="P56" i="4"/>
  <c r="M55" i="4"/>
  <c r="M56" i="4"/>
  <c r="N49" i="4"/>
  <c r="N50" i="4"/>
  <c r="N51" i="4"/>
  <c r="N53" i="4"/>
  <c r="Q52" i="4"/>
  <c r="Q51" i="4"/>
  <c r="Q50" i="4"/>
  <c r="Q49" i="4"/>
  <c r="M48" i="4"/>
  <c r="B46" i="4"/>
  <c r="G42" i="4"/>
  <c r="F37" i="4"/>
  <c r="J37" i="4"/>
  <c r="F33" i="4"/>
  <c r="J32" i="4"/>
  <c r="F34" i="4"/>
  <c r="J33" i="4"/>
  <c r="F35" i="4"/>
  <c r="J34" i="4"/>
  <c r="J35" i="4"/>
  <c r="P32" i="4"/>
  <c r="F38" i="4"/>
  <c r="J38" i="4"/>
  <c r="P33" i="4"/>
  <c r="F39" i="4"/>
  <c r="J39" i="4"/>
  <c r="P34" i="4"/>
  <c r="P35" i="4"/>
  <c r="P36" i="4"/>
  <c r="M32" i="4"/>
  <c r="M33" i="4"/>
  <c r="M34" i="4"/>
  <c r="M36" i="4"/>
  <c r="P40" i="4"/>
  <c r="P38" i="4"/>
  <c r="P39" i="4"/>
  <c r="M38" i="4"/>
  <c r="M39" i="4"/>
  <c r="N36" i="4"/>
  <c r="F36" i="4"/>
  <c r="J36" i="4"/>
  <c r="Q35" i="4"/>
  <c r="Q34" i="4"/>
  <c r="N34" i="4"/>
  <c r="Q33" i="4"/>
  <c r="N33" i="4"/>
  <c r="Q32" i="4"/>
  <c r="N32" i="4"/>
  <c r="M31" i="4"/>
  <c r="B29" i="4"/>
  <c r="G25" i="4"/>
  <c r="F19" i="4"/>
  <c r="J19" i="4"/>
  <c r="F16" i="4"/>
  <c r="J15" i="4"/>
  <c r="F17" i="4"/>
  <c r="J16" i="4"/>
  <c r="F18" i="4"/>
  <c r="J17" i="4"/>
  <c r="J18" i="4"/>
  <c r="P15" i="4"/>
  <c r="F20" i="4"/>
  <c r="J20" i="4"/>
  <c r="P16" i="4"/>
  <c r="F21" i="4"/>
  <c r="J21" i="4"/>
  <c r="P17" i="4"/>
  <c r="F22" i="4"/>
  <c r="J22" i="4"/>
  <c r="P18" i="4"/>
  <c r="P19" i="4"/>
  <c r="M15" i="4"/>
  <c r="M16" i="4"/>
  <c r="M17" i="4"/>
  <c r="M19" i="4"/>
  <c r="P23" i="4"/>
  <c r="F23" i="4"/>
  <c r="P21" i="4"/>
  <c r="P22" i="4"/>
  <c r="M21" i="4"/>
  <c r="M22" i="4"/>
  <c r="N19" i="4"/>
  <c r="Q18" i="4"/>
  <c r="Q17" i="4"/>
  <c r="N17" i="4"/>
  <c r="Q16" i="4"/>
  <c r="N16" i="4"/>
  <c r="Q15" i="4"/>
  <c r="N15" i="4"/>
  <c r="M14" i="4"/>
  <c r="B12" i="4"/>
  <c r="H161" i="3"/>
  <c r="G156" i="3"/>
  <c r="K156" i="3"/>
  <c r="G152" i="3"/>
  <c r="K151" i="3"/>
  <c r="G153" i="3"/>
  <c r="K152" i="3"/>
  <c r="G154" i="3"/>
  <c r="K153" i="3"/>
  <c r="G155" i="3"/>
  <c r="K154" i="3"/>
  <c r="K155" i="3"/>
  <c r="Q151" i="3"/>
  <c r="G157" i="3"/>
  <c r="K157" i="3"/>
  <c r="Q152" i="3"/>
  <c r="G158" i="3"/>
  <c r="K158" i="3"/>
  <c r="Q153" i="3"/>
  <c r="G159" i="3"/>
  <c r="K159" i="3"/>
  <c r="Q154" i="3"/>
  <c r="Q155" i="3"/>
  <c r="N151" i="3"/>
  <c r="N152" i="3"/>
  <c r="N153" i="3"/>
  <c r="N154" i="3"/>
  <c r="N155" i="3"/>
  <c r="Q159" i="3"/>
  <c r="Q157" i="3"/>
  <c r="Q158" i="3"/>
  <c r="N157" i="3"/>
  <c r="N158" i="3"/>
  <c r="N150" i="3"/>
  <c r="C148" i="3"/>
  <c r="H144" i="3"/>
  <c r="G139" i="3"/>
  <c r="K139" i="3"/>
  <c r="G135" i="3"/>
  <c r="K134" i="3"/>
  <c r="G136" i="3"/>
  <c r="K135" i="3"/>
  <c r="G137" i="3"/>
  <c r="K136" i="3"/>
  <c r="G138" i="3"/>
  <c r="K137" i="3"/>
  <c r="K138" i="3"/>
  <c r="Q134" i="3"/>
  <c r="G140" i="3"/>
  <c r="K140" i="3"/>
  <c r="Q135" i="3"/>
  <c r="G141" i="3"/>
  <c r="K141" i="3"/>
  <c r="Q136" i="3"/>
  <c r="G142" i="3"/>
  <c r="K142" i="3"/>
  <c r="Q137" i="3"/>
  <c r="Q138" i="3"/>
  <c r="N134" i="3"/>
  <c r="N135" i="3"/>
  <c r="N136" i="3"/>
  <c r="N137" i="3"/>
  <c r="N138" i="3"/>
  <c r="Q142" i="3"/>
  <c r="Q140" i="3"/>
  <c r="Q141" i="3"/>
  <c r="N140" i="3"/>
  <c r="N141" i="3"/>
  <c r="N133" i="3"/>
  <c r="C131" i="3"/>
  <c r="H127" i="3"/>
  <c r="G122" i="3"/>
  <c r="K122" i="3"/>
  <c r="G118" i="3"/>
  <c r="K117" i="3"/>
  <c r="G119" i="3"/>
  <c r="K118" i="3"/>
  <c r="G120" i="3"/>
  <c r="K119" i="3"/>
  <c r="G121" i="3"/>
  <c r="K120" i="3"/>
  <c r="K121" i="3"/>
  <c r="Q117" i="3"/>
  <c r="G123" i="3"/>
  <c r="K123" i="3"/>
  <c r="Q118" i="3"/>
  <c r="G124" i="3"/>
  <c r="K124" i="3"/>
  <c r="Q119" i="3"/>
  <c r="G125" i="3"/>
  <c r="K125" i="3"/>
  <c r="Q120" i="3"/>
  <c r="Q121" i="3"/>
  <c r="N117" i="3"/>
  <c r="N118" i="3"/>
  <c r="N119" i="3"/>
  <c r="N120" i="3"/>
  <c r="N121" i="3"/>
  <c r="Q125" i="3"/>
  <c r="I125" i="3"/>
  <c r="L125" i="3"/>
  <c r="Q123" i="3"/>
  <c r="Q124" i="3"/>
  <c r="I118" i="3"/>
  <c r="L117" i="3"/>
  <c r="I119" i="3"/>
  <c r="L118" i="3"/>
  <c r="I120" i="3"/>
  <c r="L119" i="3"/>
  <c r="I121" i="3"/>
  <c r="L120" i="3"/>
  <c r="L121" i="3"/>
  <c r="O117" i="3"/>
  <c r="O118" i="3"/>
  <c r="O119" i="3"/>
  <c r="O120" i="3"/>
  <c r="O123" i="3"/>
  <c r="O124" i="3"/>
  <c r="N123" i="3"/>
  <c r="N124" i="3"/>
  <c r="I124" i="3"/>
  <c r="L124" i="3"/>
  <c r="I123" i="3"/>
  <c r="L123" i="3"/>
  <c r="I122" i="3"/>
  <c r="L122" i="3"/>
  <c r="O121" i="3"/>
  <c r="N116" i="3"/>
  <c r="C114" i="3"/>
  <c r="H110" i="3"/>
  <c r="G105" i="3"/>
  <c r="K105" i="3"/>
  <c r="G101" i="3"/>
  <c r="K100" i="3"/>
  <c r="G102" i="3"/>
  <c r="K101" i="3"/>
  <c r="G103" i="3"/>
  <c r="K102" i="3"/>
  <c r="G104" i="3"/>
  <c r="K103" i="3"/>
  <c r="K104" i="3"/>
  <c r="Q100" i="3"/>
  <c r="G106" i="3"/>
  <c r="K106" i="3"/>
  <c r="Q101" i="3"/>
  <c r="G107" i="3"/>
  <c r="K107" i="3"/>
  <c r="Q102" i="3"/>
  <c r="G108" i="3"/>
  <c r="K108" i="3"/>
  <c r="Q103" i="3"/>
  <c r="Q104" i="3"/>
  <c r="N100" i="3"/>
  <c r="N101" i="3"/>
  <c r="N102" i="3"/>
  <c r="N103" i="3"/>
  <c r="N104" i="3"/>
  <c r="Q108" i="3"/>
  <c r="Q106" i="3"/>
  <c r="Q107" i="3"/>
  <c r="N106" i="3"/>
  <c r="N107" i="3"/>
  <c r="N99" i="3"/>
  <c r="C97" i="3"/>
  <c r="H93" i="3"/>
  <c r="G88" i="3"/>
  <c r="K88" i="3"/>
  <c r="G84" i="3"/>
  <c r="K83" i="3"/>
  <c r="G85" i="3"/>
  <c r="K84" i="3"/>
  <c r="G86" i="3"/>
  <c r="K85" i="3"/>
  <c r="G87" i="3"/>
  <c r="K86" i="3"/>
  <c r="K87" i="3"/>
  <c r="Q83" i="3"/>
  <c r="G89" i="3"/>
  <c r="K89" i="3"/>
  <c r="Q84" i="3"/>
  <c r="G90" i="3"/>
  <c r="K90" i="3"/>
  <c r="Q85" i="3"/>
  <c r="G91" i="3"/>
  <c r="K91" i="3"/>
  <c r="Q86" i="3"/>
  <c r="Q87" i="3"/>
  <c r="N83" i="3"/>
  <c r="N84" i="3"/>
  <c r="N85" i="3"/>
  <c r="N86" i="3"/>
  <c r="N87" i="3"/>
  <c r="Q91" i="3"/>
  <c r="Q89" i="3"/>
  <c r="Q90" i="3"/>
  <c r="N89" i="3"/>
  <c r="N90" i="3"/>
  <c r="N82" i="3"/>
  <c r="C80" i="3"/>
  <c r="H76" i="3"/>
  <c r="G71" i="3"/>
  <c r="K71" i="3"/>
  <c r="G67" i="3"/>
  <c r="K66" i="3"/>
  <c r="G68" i="3"/>
  <c r="K67" i="3"/>
  <c r="G69" i="3"/>
  <c r="K68" i="3"/>
  <c r="G70" i="3"/>
  <c r="K69" i="3"/>
  <c r="K70" i="3"/>
  <c r="Q66" i="3"/>
  <c r="G72" i="3"/>
  <c r="K72" i="3"/>
  <c r="Q67" i="3"/>
  <c r="G73" i="3"/>
  <c r="K73" i="3"/>
  <c r="Q68" i="3"/>
  <c r="G74" i="3"/>
  <c r="K74" i="3"/>
  <c r="Q69" i="3"/>
  <c r="Q70" i="3"/>
  <c r="N66" i="3"/>
  <c r="N67" i="3"/>
  <c r="N68" i="3"/>
  <c r="N69" i="3"/>
  <c r="N70" i="3"/>
  <c r="Q74" i="3"/>
  <c r="Q72" i="3"/>
  <c r="Q73" i="3"/>
  <c r="N72" i="3"/>
  <c r="N73" i="3"/>
  <c r="N65" i="3"/>
  <c r="C63" i="3"/>
  <c r="H59" i="3"/>
  <c r="G54" i="3"/>
  <c r="K54" i="3"/>
  <c r="G50" i="3"/>
  <c r="K49" i="3"/>
  <c r="G51" i="3"/>
  <c r="K50" i="3"/>
  <c r="G52" i="3"/>
  <c r="K51" i="3"/>
  <c r="G53" i="3"/>
  <c r="K52" i="3"/>
  <c r="K53" i="3"/>
  <c r="Q49" i="3"/>
  <c r="G55" i="3"/>
  <c r="K55" i="3"/>
  <c r="Q50" i="3"/>
  <c r="G56" i="3"/>
  <c r="K56" i="3"/>
  <c r="Q51" i="3"/>
  <c r="G57" i="3"/>
  <c r="K57" i="3"/>
  <c r="Q52" i="3"/>
  <c r="Q53" i="3"/>
  <c r="N49" i="3"/>
  <c r="N50" i="3"/>
  <c r="N51" i="3"/>
  <c r="N52" i="3"/>
  <c r="N53" i="3"/>
  <c r="Q57" i="3"/>
  <c r="Q55" i="3"/>
  <c r="Q56" i="3"/>
  <c r="N55" i="3"/>
  <c r="N56" i="3"/>
  <c r="N48" i="3"/>
  <c r="C46" i="3"/>
  <c r="H42" i="3"/>
  <c r="G37" i="3"/>
  <c r="K37" i="3"/>
  <c r="G33" i="3"/>
  <c r="K32" i="3"/>
  <c r="G34" i="3"/>
  <c r="K33" i="3"/>
  <c r="G35" i="3"/>
  <c r="K34" i="3"/>
  <c r="G36" i="3"/>
  <c r="K35" i="3"/>
  <c r="K36" i="3"/>
  <c r="Q32" i="3"/>
  <c r="G38" i="3"/>
  <c r="K38" i="3"/>
  <c r="Q33" i="3"/>
  <c r="G39" i="3"/>
  <c r="K39" i="3"/>
  <c r="Q34" i="3"/>
  <c r="G40" i="3"/>
  <c r="K40" i="3"/>
  <c r="Q35" i="3"/>
  <c r="Q36" i="3"/>
  <c r="N32" i="3"/>
  <c r="N33" i="3"/>
  <c r="N34" i="3"/>
  <c r="N35" i="3"/>
  <c r="N36" i="3"/>
  <c r="Q40" i="3"/>
  <c r="Q38" i="3"/>
  <c r="Q39" i="3"/>
  <c r="N38" i="3"/>
  <c r="N39" i="3"/>
  <c r="N31" i="3"/>
  <c r="C29" i="3"/>
  <c r="H25" i="3"/>
  <c r="G20" i="3"/>
  <c r="K20" i="3"/>
  <c r="G16" i="3"/>
  <c r="K15" i="3"/>
  <c r="G17" i="3"/>
  <c r="K16" i="3"/>
  <c r="G18" i="3"/>
  <c r="K17" i="3"/>
  <c r="G19" i="3"/>
  <c r="K18" i="3"/>
  <c r="K19" i="3"/>
  <c r="Q15" i="3"/>
  <c r="G21" i="3"/>
  <c r="K21" i="3"/>
  <c r="Q16" i="3"/>
  <c r="G22" i="3"/>
  <c r="K22" i="3"/>
  <c r="Q17" i="3"/>
  <c r="G23" i="3"/>
  <c r="K23" i="3"/>
  <c r="Q18" i="3"/>
  <c r="Q19" i="3"/>
  <c r="N15" i="3"/>
  <c r="N16" i="3"/>
  <c r="N17" i="3"/>
  <c r="N18" i="3"/>
  <c r="N19" i="3"/>
  <c r="Q23" i="3"/>
  <c r="Q21" i="3"/>
  <c r="Q22" i="3"/>
  <c r="N21" i="3"/>
  <c r="N22" i="3"/>
  <c r="N14" i="3"/>
  <c r="C12" i="3"/>
  <c r="E416" i="2"/>
  <c r="D416" i="2"/>
  <c r="E412" i="2"/>
  <c r="D412" i="2"/>
  <c r="E408" i="2"/>
  <c r="D408" i="2"/>
  <c r="E404" i="2"/>
  <c r="D404" i="2"/>
  <c r="E400" i="2"/>
  <c r="D400" i="2"/>
  <c r="E396" i="2"/>
  <c r="D396" i="2"/>
  <c r="E392" i="2"/>
  <c r="D392" i="2"/>
  <c r="E388" i="2"/>
  <c r="D388" i="2"/>
  <c r="E381" i="2"/>
  <c r="D381" i="2"/>
  <c r="E377" i="2"/>
  <c r="D377" i="2"/>
  <c r="E373" i="2"/>
  <c r="D373" i="2"/>
  <c r="E369" i="2"/>
  <c r="D369" i="2"/>
  <c r="E365" i="2"/>
  <c r="D365" i="2"/>
  <c r="E361" i="2"/>
  <c r="D361" i="2"/>
  <c r="E357" i="2"/>
  <c r="D357" i="2"/>
  <c r="E353" i="2"/>
  <c r="D353" i="2"/>
  <c r="E346" i="2"/>
  <c r="D346" i="2"/>
  <c r="E342" i="2"/>
  <c r="D342" i="2"/>
  <c r="E338" i="2"/>
  <c r="D338" i="2"/>
  <c r="E334" i="2"/>
  <c r="D334" i="2"/>
  <c r="E330" i="2"/>
  <c r="D330" i="2"/>
  <c r="E326" i="2"/>
  <c r="D326" i="2"/>
  <c r="E322" i="2"/>
  <c r="D322" i="2"/>
  <c r="E318" i="2"/>
  <c r="D318" i="2"/>
  <c r="E311" i="2"/>
  <c r="D311" i="2"/>
  <c r="E307" i="2"/>
  <c r="D307" i="2"/>
  <c r="E303" i="2"/>
  <c r="D303" i="2"/>
  <c r="E299" i="2"/>
  <c r="D299" i="2"/>
  <c r="E295" i="2"/>
  <c r="D295" i="2"/>
  <c r="E291" i="2"/>
  <c r="D291" i="2"/>
  <c r="E287" i="2"/>
  <c r="D287" i="2"/>
  <c r="E283" i="2"/>
  <c r="D283" i="2"/>
  <c r="E276" i="2"/>
  <c r="D276" i="2"/>
  <c r="E272" i="2"/>
  <c r="D272" i="2"/>
  <c r="E268" i="2"/>
  <c r="D268" i="2"/>
  <c r="E264" i="2"/>
  <c r="D264" i="2"/>
  <c r="E260" i="2"/>
  <c r="D260" i="2"/>
  <c r="E256" i="2"/>
  <c r="D256" i="2"/>
  <c r="E252" i="2"/>
  <c r="D252" i="2"/>
  <c r="E248" i="2"/>
  <c r="D248" i="2"/>
  <c r="E241" i="2"/>
  <c r="D241" i="2"/>
  <c r="E237" i="2"/>
  <c r="D237" i="2"/>
  <c r="E233" i="2"/>
  <c r="D233" i="2"/>
  <c r="E229" i="2"/>
  <c r="D229" i="2"/>
  <c r="E225" i="2"/>
  <c r="D225" i="2"/>
  <c r="E221" i="2"/>
  <c r="D221" i="2"/>
  <c r="E217" i="2"/>
  <c r="D217" i="2"/>
  <c r="E213" i="2"/>
  <c r="D213" i="2"/>
  <c r="E206" i="2"/>
  <c r="D206" i="2"/>
  <c r="E202" i="2"/>
  <c r="D202" i="2"/>
  <c r="E198" i="2"/>
  <c r="D198" i="2"/>
  <c r="E194" i="2"/>
  <c r="D194" i="2"/>
  <c r="E190" i="2"/>
  <c r="D190" i="2"/>
  <c r="E186" i="2"/>
  <c r="D186" i="2"/>
  <c r="E182" i="2"/>
  <c r="D182" i="2"/>
  <c r="E178" i="2"/>
  <c r="D178" i="2"/>
  <c r="E171" i="2"/>
  <c r="D171" i="2"/>
  <c r="E167" i="2"/>
  <c r="D167" i="2"/>
  <c r="E163" i="2"/>
  <c r="D163" i="2"/>
  <c r="E159" i="2"/>
  <c r="D159" i="2"/>
  <c r="E155" i="2"/>
  <c r="D155" i="2"/>
  <c r="E151" i="2"/>
  <c r="D151" i="2"/>
  <c r="E147" i="2"/>
  <c r="D147" i="2"/>
  <c r="E143" i="2"/>
  <c r="D143" i="2"/>
  <c r="E135" i="2"/>
  <c r="D135" i="2"/>
  <c r="E131" i="2"/>
  <c r="D131" i="2"/>
  <c r="E127" i="2"/>
  <c r="D127" i="2"/>
  <c r="E123" i="2"/>
  <c r="D123" i="2"/>
  <c r="E119" i="2"/>
  <c r="D119" i="2"/>
  <c r="E115" i="2"/>
  <c r="D115" i="2"/>
  <c r="E111" i="2"/>
  <c r="D111" i="2"/>
  <c r="E107" i="2"/>
  <c r="D107" i="2"/>
  <c r="E100" i="2"/>
  <c r="D100" i="2"/>
  <c r="E96" i="2"/>
  <c r="D96" i="2"/>
  <c r="E92" i="2"/>
  <c r="D92" i="2"/>
  <c r="E88" i="2"/>
  <c r="D88" i="2"/>
  <c r="E84" i="2"/>
  <c r="D84" i="2"/>
  <c r="E80" i="2"/>
  <c r="D80" i="2"/>
  <c r="E76" i="2"/>
  <c r="D76" i="2"/>
  <c r="E72" i="2"/>
  <c r="D72" i="2"/>
  <c r="E65" i="2"/>
  <c r="D65" i="2"/>
  <c r="E61" i="2"/>
  <c r="D61" i="2"/>
  <c r="E57" i="2"/>
  <c r="D57" i="2"/>
  <c r="E53" i="2"/>
  <c r="D53" i="2"/>
  <c r="E49" i="2"/>
  <c r="D49" i="2"/>
  <c r="E45" i="2"/>
  <c r="D45" i="2"/>
  <c r="E41" i="2"/>
  <c r="D41" i="2"/>
  <c r="E37" i="2"/>
  <c r="D37" i="2"/>
  <c r="E30" i="2"/>
  <c r="D30" i="2"/>
  <c r="E26" i="2"/>
  <c r="D26" i="2"/>
  <c r="E22" i="2"/>
  <c r="D22" i="2"/>
  <c r="E18" i="2"/>
  <c r="D18" i="2"/>
  <c r="E14" i="2"/>
  <c r="D14" i="2"/>
  <c r="E10" i="2"/>
  <c r="D10" i="2"/>
  <c r="E6" i="2"/>
  <c r="D6" i="2"/>
  <c r="E2" i="2"/>
  <c r="D2" i="2"/>
  <c r="Q25" i="3"/>
  <c r="Q42" i="3"/>
  <c r="Q59" i="3"/>
  <c r="Q76" i="3"/>
  <c r="Q93" i="3"/>
  <c r="Q110" i="3"/>
  <c r="Q127" i="3"/>
  <c r="Q144" i="3"/>
  <c r="Q161" i="3"/>
  <c r="P25" i="4"/>
  <c r="P42" i="4"/>
  <c r="P59" i="4"/>
  <c r="P76" i="4"/>
  <c r="Q229" i="4"/>
  <c r="Q246" i="4"/>
</calcChain>
</file>

<file path=xl/sharedStrings.xml><?xml version="1.0" encoding="utf-8"?>
<sst xmlns="http://schemas.openxmlformats.org/spreadsheetml/2006/main" count="1673" uniqueCount="65">
  <si>
    <t>Sample Name</t>
  </si>
  <si>
    <t>Detector Name</t>
  </si>
  <si>
    <t>Ct</t>
  </si>
  <si>
    <t>Actin</t>
  </si>
  <si>
    <t>SD</t>
  </si>
  <si>
    <t>Ubc</t>
  </si>
  <si>
    <t>Hprt</t>
  </si>
  <si>
    <t>Gli1</t>
  </si>
  <si>
    <t>Ptch1</t>
  </si>
  <si>
    <t>Shh-1</t>
  </si>
  <si>
    <t>Shh-2</t>
  </si>
  <si>
    <t>Six3-1</t>
  </si>
  <si>
    <t>Six3-2</t>
  </si>
  <si>
    <t>Six3-3</t>
  </si>
  <si>
    <t>XIAP-1</t>
  </si>
  <si>
    <t>XIAP-2</t>
  </si>
  <si>
    <t>311-1</t>
  </si>
  <si>
    <t>actin</t>
  </si>
  <si>
    <t>311-2</t>
  </si>
  <si>
    <t>311-3</t>
  </si>
  <si>
    <t>311-4</t>
  </si>
  <si>
    <t>311-10</t>
  </si>
  <si>
    <t>311-7</t>
  </si>
  <si>
    <t>311-8</t>
  </si>
  <si>
    <t>311-9</t>
  </si>
  <si>
    <t>hprt</t>
  </si>
  <si>
    <t>Xiap-1</t>
  </si>
  <si>
    <t>Xiap-2</t>
  </si>
  <si>
    <t>average CT values of your technical replicates</t>
  </si>
  <si>
    <t>delta delta CT</t>
  </si>
  <si>
    <t>endogenous controls</t>
  </si>
  <si>
    <t>target gene</t>
  </si>
  <si>
    <t xml:space="preserve">delta CT </t>
  </si>
  <si>
    <t>geomean</t>
  </si>
  <si>
    <t>c1</t>
  </si>
  <si>
    <t>k1</t>
  </si>
  <si>
    <t>c2</t>
  </si>
  <si>
    <t>k2</t>
  </si>
  <si>
    <t>c3</t>
  </si>
  <si>
    <t>k3</t>
  </si>
  <si>
    <t>c4</t>
  </si>
  <si>
    <t>k4</t>
  </si>
  <si>
    <t>mean</t>
  </si>
  <si>
    <t>average</t>
  </si>
  <si>
    <t>set to 1</t>
  </si>
  <si>
    <t>STD</t>
  </si>
  <si>
    <t>SE</t>
  </si>
  <si>
    <t xml:space="preserve"> FC</t>
  </si>
  <si>
    <t>average CT</t>
  </si>
  <si>
    <t>t-test</t>
  </si>
  <si>
    <t>Pde12</t>
  </si>
  <si>
    <t>Sra1</t>
  </si>
  <si>
    <t>Embryo</t>
  </si>
  <si>
    <t>genotype</t>
  </si>
  <si>
    <t>ptch1</t>
  </si>
  <si>
    <t>Tctn2+/+</t>
  </si>
  <si>
    <t>Tctn2-/-</t>
  </si>
  <si>
    <t>Genotype</t>
  </si>
  <si>
    <t>tctn2+/+ (c1)</t>
  </si>
  <si>
    <t>tctn2+/+ (c2)</t>
  </si>
  <si>
    <t>tctn2+/+ (c3)</t>
  </si>
  <si>
    <t>tctn2-/- (k1)</t>
  </si>
  <si>
    <t>tctn2-/- (k2)</t>
  </si>
  <si>
    <t>tctn2-/- (k3)</t>
  </si>
  <si>
    <t>tctn2-/- (k4)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</si>
</sst>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CE4D6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0" xfId="1"/>
    <xf numFmtId="0" fontId="4" fillId="0" borderId="0" xfId="1" applyAlignment="1">
      <alignment horizontal="center" vertical="center"/>
    </xf>
    <xf numFmtId="0" fontId="4" fillId="2" borderId="0" xfId="1" applyFill="1" applyAlignment="1">
      <alignment horizontal="center" vertical="center"/>
    </xf>
    <xf numFmtId="0" fontId="4" fillId="2" borderId="0" xfId="1" applyFill="1"/>
    <xf numFmtId="0" fontId="5" fillId="3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4" borderId="0" xfId="1" applyFont="1" applyFill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164" fontId="4" fillId="0" borderId="0" xfId="1" applyNumberFormat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4" fillId="0" borderId="2" xfId="1" applyBorder="1"/>
    <xf numFmtId="0" fontId="6" fillId="0" borderId="2" xfId="1" applyFont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164" fontId="4" fillId="0" borderId="2" xfId="1" applyNumberFormat="1" applyBorder="1" applyAlignment="1">
      <alignment horizontal="center" vertical="center"/>
    </xf>
    <xf numFmtId="2" fontId="6" fillId="0" borderId="0" xfId="1" applyNumberFormat="1" applyFont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0" fontId="4" fillId="2" borderId="2" xfId="1" applyFill="1" applyBorder="1" applyAlignment="1">
      <alignment horizontal="center" vertical="center"/>
    </xf>
    <xf numFmtId="2" fontId="4" fillId="0" borderId="0" xfId="1" applyNumberFormat="1" applyAlignment="1">
      <alignment horizontal="center" vertical="center"/>
    </xf>
    <xf numFmtId="2" fontId="4" fillId="2" borderId="2" xfId="1" applyNumberForma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6" fillId="4" borderId="0" xfId="1" applyFont="1" applyFill="1" applyAlignment="1">
      <alignment horizontal="center" vertical="center"/>
    </xf>
    <xf numFmtId="164" fontId="4" fillId="4" borderId="0" xfId="1" applyNumberFormat="1" applyFill="1" applyAlignment="1">
      <alignment horizontal="center" vertical="center"/>
    </xf>
    <xf numFmtId="164" fontId="4" fillId="0" borderId="0" xfId="1" applyNumberFormat="1"/>
    <xf numFmtId="0" fontId="4" fillId="0" borderId="0" xfId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6" fillId="5" borderId="2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2" fontId="4" fillId="0" borderId="0" xfId="1" applyNumberFormat="1"/>
    <xf numFmtId="0" fontId="1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8" fillId="0" borderId="2" xfId="1" applyFont="1" applyFill="1" applyBorder="1"/>
    <xf numFmtId="0" fontId="9" fillId="0" borderId="2" xfId="1" applyFont="1" applyFill="1" applyBorder="1" applyAlignment="1">
      <alignment horizontal="center" vertical="center"/>
    </xf>
    <xf numFmtId="0" fontId="8" fillId="0" borderId="0" xfId="1" applyFont="1" applyFill="1" applyBorder="1"/>
    <xf numFmtId="0" fontId="8" fillId="0" borderId="2" xfId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0" fontId="8" fillId="6" borderId="2" xfId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horizontal="center" vertical="center"/>
    </xf>
    <xf numFmtId="2" fontId="8" fillId="6" borderId="2" xfId="1" applyNumberFormat="1" applyFont="1" applyFill="1" applyBorder="1" applyAlignment="1">
      <alignment horizontal="center" vertical="center"/>
    </xf>
    <xf numFmtId="0" fontId="10" fillId="6" borderId="0" xfId="1" applyFont="1" applyFill="1" applyBorder="1" applyAlignment="1">
      <alignment vertical="center" wrapText="1"/>
    </xf>
    <xf numFmtId="164" fontId="10" fillId="6" borderId="2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/>
    </xf>
    <xf numFmtId="0" fontId="9" fillId="7" borderId="0" xfId="1" applyFont="1" applyFill="1" applyBorder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9"/>
  <sheetViews>
    <sheetView zoomScale="125" zoomScaleNormal="125" zoomScalePageLayoutView="125" workbookViewId="0">
      <selection activeCell="H2" sqref="H2:H9"/>
    </sheetView>
  </sheetViews>
  <sheetFormatPr baseColWidth="10" defaultRowHeight="15" x14ac:dyDescent="0"/>
  <cols>
    <col min="2" max="2" width="13.6640625" bestFit="1" customWidth="1"/>
  </cols>
  <sheetData>
    <row r="1" spans="1:32">
      <c r="A1" t="s">
        <v>0</v>
      </c>
      <c r="B1" t="s">
        <v>1</v>
      </c>
      <c r="C1" t="s">
        <v>2</v>
      </c>
      <c r="D1" t="s">
        <v>3</v>
      </c>
      <c r="E1" t="s">
        <v>4</v>
      </c>
      <c r="I1" t="s">
        <v>3</v>
      </c>
      <c r="J1" t="s">
        <v>4</v>
      </c>
      <c r="K1" t="s">
        <v>5</v>
      </c>
      <c r="L1" t="s">
        <v>4</v>
      </c>
      <c r="M1" t="s">
        <v>6</v>
      </c>
      <c r="N1" t="s">
        <v>4</v>
      </c>
      <c r="O1" t="s">
        <v>7</v>
      </c>
      <c r="P1" t="s">
        <v>4</v>
      </c>
      <c r="Q1" t="s">
        <v>8</v>
      </c>
      <c r="R1" t="s">
        <v>4</v>
      </c>
      <c r="S1" t="s">
        <v>9</v>
      </c>
      <c r="T1" t="s">
        <v>4</v>
      </c>
      <c r="U1" t="s">
        <v>10</v>
      </c>
      <c r="V1" t="s">
        <v>4</v>
      </c>
      <c r="W1" t="s">
        <v>11</v>
      </c>
      <c r="X1" t="s">
        <v>4</v>
      </c>
      <c r="Y1" t="s">
        <v>12</v>
      </c>
      <c r="Z1" t="s">
        <v>4</v>
      </c>
      <c r="AA1" t="s">
        <v>13</v>
      </c>
      <c r="AB1" t="s">
        <v>4</v>
      </c>
      <c r="AC1" t="s">
        <v>14</v>
      </c>
      <c r="AD1" t="s">
        <v>4</v>
      </c>
      <c r="AE1" t="s">
        <v>15</v>
      </c>
      <c r="AF1" t="s">
        <v>4</v>
      </c>
    </row>
    <row r="2" spans="1:32">
      <c r="A2" t="s">
        <v>16</v>
      </c>
      <c r="B2" t="s">
        <v>17</v>
      </c>
      <c r="C2">
        <v>20.727879999999999</v>
      </c>
      <c r="D2">
        <f>AVERAGE(C2:C5)</f>
        <v>20.832713499999997</v>
      </c>
      <c r="E2">
        <f>STDEV(C2:C5)</f>
        <v>0.1537477306553395</v>
      </c>
      <c r="H2" t="s">
        <v>16</v>
      </c>
      <c r="I2">
        <v>20.832713499999997</v>
      </c>
      <c r="J2">
        <v>0.1537477306553395</v>
      </c>
      <c r="K2">
        <v>20.436595666666665</v>
      </c>
      <c r="L2">
        <v>0.19963763948798219</v>
      </c>
      <c r="M2">
        <v>26.567006000000003</v>
      </c>
      <c r="N2">
        <v>5.3868930272158486E-2</v>
      </c>
      <c r="O2">
        <v>30.571291500000001</v>
      </c>
      <c r="P2">
        <v>0.12573484491447254</v>
      </c>
      <c r="Q2">
        <v>27.742338</v>
      </c>
      <c r="R2">
        <v>0.13514102860098889</v>
      </c>
      <c r="S2">
        <v>31.303912500000003</v>
      </c>
      <c r="T2">
        <v>0.33682571630394731</v>
      </c>
      <c r="U2">
        <v>30.375657499999999</v>
      </c>
      <c r="V2">
        <v>0.27671865495661846</v>
      </c>
      <c r="W2">
        <v>28.92711525</v>
      </c>
      <c r="X2">
        <v>0.2328657363093945</v>
      </c>
      <c r="Y2">
        <v>29.253517250000002</v>
      </c>
      <c r="Z2">
        <v>0.16827212168463945</v>
      </c>
      <c r="AA2">
        <v>30.318641</v>
      </c>
      <c r="AB2">
        <v>6.5563786625443543E-2</v>
      </c>
      <c r="AC2">
        <v>28.801300249999997</v>
      </c>
      <c r="AD2">
        <v>0.11888350063367389</v>
      </c>
      <c r="AE2">
        <v>26.698734250000001</v>
      </c>
      <c r="AF2">
        <v>0.12465857431233278</v>
      </c>
    </row>
    <row r="3" spans="1:32">
      <c r="A3" t="s">
        <v>16</v>
      </c>
      <c r="B3" t="s">
        <v>17</v>
      </c>
      <c r="C3">
        <v>20.718937</v>
      </c>
      <c r="H3" t="s">
        <v>18</v>
      </c>
      <c r="I3">
        <v>20.673595249999998</v>
      </c>
      <c r="J3">
        <v>0.18560676650268776</v>
      </c>
      <c r="K3">
        <v>20.173975500000001</v>
      </c>
      <c r="L3">
        <v>0.14178405976343053</v>
      </c>
      <c r="M3">
        <v>26.570188249999998</v>
      </c>
      <c r="N3">
        <v>0.1438071857415921</v>
      </c>
      <c r="O3">
        <v>30.525757249999998</v>
      </c>
      <c r="P3">
        <v>0.12215718394859132</v>
      </c>
      <c r="Q3">
        <v>27.667245000000001</v>
      </c>
      <c r="R3">
        <v>8.2612601778824832E-2</v>
      </c>
      <c r="S3">
        <v>31.294137499999998</v>
      </c>
      <c r="T3">
        <v>0.31064433030986882</v>
      </c>
      <c r="U3">
        <v>30.409443499999998</v>
      </c>
      <c r="V3">
        <v>0.42155884056321236</v>
      </c>
      <c r="W3">
        <v>28.275109999999998</v>
      </c>
      <c r="X3">
        <v>0.19274451453154254</v>
      </c>
      <c r="Y3">
        <v>28.898668750000002</v>
      </c>
      <c r="Z3">
        <v>4.7014852769275896E-2</v>
      </c>
      <c r="AA3">
        <v>29.859267750000001</v>
      </c>
      <c r="AB3">
        <v>7.1699511529599677E-2</v>
      </c>
      <c r="AC3">
        <v>28.66099925</v>
      </c>
      <c r="AD3">
        <v>0.12931429094361557</v>
      </c>
      <c r="AE3">
        <v>26.634733750000002</v>
      </c>
      <c r="AF3">
        <v>0.19124355874011417</v>
      </c>
    </row>
    <row r="4" spans="1:32">
      <c r="A4" t="s">
        <v>16</v>
      </c>
      <c r="B4" t="s">
        <v>17</v>
      </c>
      <c r="C4">
        <v>21.049454000000001</v>
      </c>
      <c r="H4" t="s">
        <v>19</v>
      </c>
      <c r="I4">
        <v>19.962929250000002</v>
      </c>
      <c r="J4">
        <v>0.19336252996099526</v>
      </c>
      <c r="K4">
        <v>19.949885250000001</v>
      </c>
      <c r="L4">
        <v>2.2070515541102204E-2</v>
      </c>
      <c r="M4">
        <v>26.199364250000002</v>
      </c>
      <c r="N4">
        <v>7.863576162440461E-2</v>
      </c>
      <c r="O4">
        <v>29.559402500000001</v>
      </c>
      <c r="P4">
        <v>0.45567542374552794</v>
      </c>
      <c r="Q4">
        <v>27.187372499999999</v>
      </c>
      <c r="R4">
        <v>0.19506000024351511</v>
      </c>
      <c r="S4">
        <v>30.85292475</v>
      </c>
      <c r="T4">
        <v>0.18173681410467291</v>
      </c>
      <c r="U4">
        <v>29.823810999999999</v>
      </c>
      <c r="V4">
        <v>0.15075944935558738</v>
      </c>
      <c r="W4">
        <v>27.973089999999999</v>
      </c>
      <c r="X4">
        <v>7.8664876859583649E-2</v>
      </c>
      <c r="Y4">
        <v>28.227439750000002</v>
      </c>
      <c r="Z4">
        <v>0.12306021564631055</v>
      </c>
      <c r="AA4">
        <v>29.442835500000001</v>
      </c>
      <c r="AB4">
        <v>0.17947980022554208</v>
      </c>
      <c r="AC4">
        <v>28.468058999999997</v>
      </c>
      <c r="AD4">
        <v>0.1332728763127245</v>
      </c>
      <c r="AE4">
        <v>26.216999999999999</v>
      </c>
      <c r="AF4">
        <v>0.24862438206258008</v>
      </c>
    </row>
    <row r="5" spans="1:32">
      <c r="A5" t="s">
        <v>16</v>
      </c>
      <c r="B5" t="s">
        <v>17</v>
      </c>
      <c r="C5">
        <v>20.834582999999999</v>
      </c>
      <c r="H5" t="s">
        <v>20</v>
      </c>
      <c r="I5">
        <v>19.931181000000002</v>
      </c>
      <c r="J5">
        <v>4.7070790673906175E-2</v>
      </c>
      <c r="K5">
        <v>19.887743</v>
      </c>
      <c r="L5">
        <v>3.4006423403036889E-2</v>
      </c>
      <c r="M5">
        <v>26.269152500000001</v>
      </c>
      <c r="N5">
        <v>0.19814898397333847</v>
      </c>
      <c r="O5">
        <v>30.024523000000002</v>
      </c>
      <c r="P5">
        <v>0.20273640718101654</v>
      </c>
      <c r="Q5">
        <v>27.237403999999998</v>
      </c>
      <c r="R5">
        <v>9.4924019447133898E-2</v>
      </c>
      <c r="S5">
        <v>30.648533749999999</v>
      </c>
      <c r="T5">
        <v>0.16351461763070799</v>
      </c>
      <c r="U5">
        <v>29.748896500000001</v>
      </c>
      <c r="V5">
        <v>0.19840293165928774</v>
      </c>
      <c r="W5">
        <v>28.2390945</v>
      </c>
      <c r="X5">
        <v>9.6997935048467807E-2</v>
      </c>
      <c r="Y5">
        <v>28.5657365</v>
      </c>
      <c r="Z5">
        <v>0.2445971290353447</v>
      </c>
      <c r="AA5">
        <v>29.683275249999998</v>
      </c>
      <c r="AB5">
        <v>0.16021321385448573</v>
      </c>
      <c r="AC5">
        <v>28.341279500000002</v>
      </c>
      <c r="AD5">
        <v>5.8761419551153257E-2</v>
      </c>
      <c r="AE5">
        <v>26.015208999999999</v>
      </c>
      <c r="AF5">
        <v>0.31670443023740541</v>
      </c>
    </row>
    <row r="6" spans="1:32">
      <c r="A6" t="s">
        <v>21</v>
      </c>
      <c r="B6" t="s">
        <v>17</v>
      </c>
      <c r="C6">
        <v>19.927689000000001</v>
      </c>
      <c r="D6">
        <f>AVERAGE(C6:C9)</f>
        <v>19.996777250000001</v>
      </c>
      <c r="E6">
        <f>STDEV(C6:C9)</f>
        <v>6.4088004246114508E-2</v>
      </c>
      <c r="H6" t="s">
        <v>22</v>
      </c>
      <c r="I6">
        <v>21.808898750000001</v>
      </c>
      <c r="J6">
        <v>5.6977648163556431E-2</v>
      </c>
      <c r="K6">
        <v>20.72387625</v>
      </c>
      <c r="L6">
        <v>9.7655385932284539E-2</v>
      </c>
      <c r="M6">
        <v>26.895695</v>
      </c>
      <c r="N6">
        <v>0.26591467063703011</v>
      </c>
      <c r="O6">
        <v>32.012751000000002</v>
      </c>
      <c r="P6">
        <v>0.48288052576387869</v>
      </c>
      <c r="Q6">
        <v>28.92311625</v>
      </c>
      <c r="R6">
        <v>7.145456548686531E-2</v>
      </c>
      <c r="S6">
        <v>33.612132000000003</v>
      </c>
      <c r="T6">
        <v>0.67469396280041616</v>
      </c>
      <c r="U6">
        <v>32.5209495</v>
      </c>
      <c r="V6">
        <v>0.87348102078579826</v>
      </c>
      <c r="W6">
        <v>28.929980749999999</v>
      </c>
      <c r="X6">
        <v>8.7809367671772109E-2</v>
      </c>
      <c r="Y6">
        <v>29.442642749999997</v>
      </c>
      <c r="Z6">
        <v>0.18572597991194026</v>
      </c>
      <c r="AA6">
        <v>30.621371249999999</v>
      </c>
      <c r="AB6">
        <v>0.27621830514332385</v>
      </c>
      <c r="AC6">
        <v>29.576574750000002</v>
      </c>
      <c r="AD6">
        <v>7.4853410839118881E-2</v>
      </c>
      <c r="AE6">
        <v>27.19403625</v>
      </c>
      <c r="AF6">
        <v>0.79883518999786074</v>
      </c>
    </row>
    <row r="7" spans="1:32">
      <c r="A7" t="s">
        <v>21</v>
      </c>
      <c r="B7" t="s">
        <v>17</v>
      </c>
      <c r="C7">
        <v>19.957277000000001</v>
      </c>
      <c r="H7" t="s">
        <v>23</v>
      </c>
      <c r="I7">
        <v>20.042850749999999</v>
      </c>
      <c r="J7">
        <v>7.0690481855173945E-2</v>
      </c>
      <c r="K7">
        <v>20.049028</v>
      </c>
      <c r="L7">
        <v>2.0521461270256985E-2</v>
      </c>
      <c r="M7">
        <v>26.776625750000001</v>
      </c>
      <c r="N7">
        <v>0.13230041585063249</v>
      </c>
      <c r="O7">
        <v>30.560502499999998</v>
      </c>
      <c r="P7">
        <v>0.30103734387890646</v>
      </c>
      <c r="Q7">
        <v>27.693282000000004</v>
      </c>
      <c r="R7">
        <v>9.4857922596552485E-2</v>
      </c>
      <c r="S7">
        <v>31.458700750000002</v>
      </c>
      <c r="T7">
        <v>0.43110924301648851</v>
      </c>
      <c r="U7">
        <v>30.46893575</v>
      </c>
      <c r="V7">
        <v>0.48151266742380067</v>
      </c>
      <c r="W7">
        <v>27.682172749999999</v>
      </c>
      <c r="X7">
        <v>0.17617770335918381</v>
      </c>
      <c r="Y7">
        <v>27.972150249999999</v>
      </c>
      <c r="Z7">
        <v>9.0359560152298971E-2</v>
      </c>
      <c r="AA7">
        <v>29.122769000000002</v>
      </c>
      <c r="AB7">
        <v>0.10387074275912989</v>
      </c>
      <c r="AC7">
        <v>28.517281500000003</v>
      </c>
      <c r="AD7">
        <v>7.1984636955857925E-2</v>
      </c>
      <c r="AE7">
        <v>26.494836249999999</v>
      </c>
      <c r="AF7">
        <v>0.22136810895636419</v>
      </c>
    </row>
    <row r="8" spans="1:32">
      <c r="A8" t="s">
        <v>21</v>
      </c>
      <c r="B8" t="s">
        <v>17</v>
      </c>
      <c r="C8">
        <v>20.044266</v>
      </c>
      <c r="H8" t="s">
        <v>24</v>
      </c>
      <c r="I8">
        <v>20.151426666666669</v>
      </c>
      <c r="J8">
        <v>5.5075638192702912E-2</v>
      </c>
      <c r="K8">
        <v>19.941444999999998</v>
      </c>
      <c r="L8">
        <v>1.335591247350771E-2</v>
      </c>
      <c r="M8">
        <v>26.268550500000003</v>
      </c>
      <c r="N8">
        <v>0.10145871561214832</v>
      </c>
      <c r="O8">
        <v>30.581769750000003</v>
      </c>
      <c r="P8">
        <v>0.25104552437141076</v>
      </c>
      <c r="Q8">
        <v>27.701802749999999</v>
      </c>
      <c r="R8">
        <v>5.5571036349132838E-2</v>
      </c>
      <c r="S8">
        <v>31.584207249999999</v>
      </c>
      <c r="T8">
        <v>0.41199230721327529</v>
      </c>
      <c r="U8">
        <v>30.933142750000002</v>
      </c>
      <c r="V8">
        <v>0.25944323724130947</v>
      </c>
      <c r="W8">
        <v>27.818155500000003</v>
      </c>
      <c r="X8">
        <v>7.630913918834839E-2</v>
      </c>
      <c r="Y8">
        <v>28.120103749999998</v>
      </c>
      <c r="Z8">
        <v>5.3395847387694199E-2</v>
      </c>
      <c r="AA8">
        <v>29.091317750000002</v>
      </c>
      <c r="AB8">
        <v>0.22555299256475547</v>
      </c>
      <c r="AC8">
        <v>28.4405775</v>
      </c>
      <c r="AD8">
        <v>8.0761028739113616E-2</v>
      </c>
      <c r="AE8">
        <v>26.313631750000003</v>
      </c>
      <c r="AF8">
        <v>7.5442875591955644E-2</v>
      </c>
    </row>
    <row r="9" spans="1:32">
      <c r="A9" t="s">
        <v>21</v>
      </c>
      <c r="B9" t="s">
        <v>17</v>
      </c>
      <c r="C9">
        <v>20.057877000000001</v>
      </c>
      <c r="H9" t="s">
        <v>21</v>
      </c>
      <c r="I9">
        <v>19.996777250000001</v>
      </c>
      <c r="J9">
        <v>6.4088004246114508E-2</v>
      </c>
      <c r="K9">
        <v>19.845767500000001</v>
      </c>
      <c r="L9">
        <v>6.1473536195124155E-2</v>
      </c>
      <c r="M9">
        <v>25.965526499999999</v>
      </c>
      <c r="N9">
        <v>2.5617805819390712E-2</v>
      </c>
      <c r="O9">
        <v>30.570835250000002</v>
      </c>
      <c r="P9">
        <v>0.17769890961468995</v>
      </c>
      <c r="Q9">
        <v>27.763813750000001</v>
      </c>
      <c r="R9">
        <v>0.15195854166707232</v>
      </c>
      <c r="S9">
        <v>31.305802250000003</v>
      </c>
      <c r="T9">
        <v>9.0939737930766679E-2</v>
      </c>
      <c r="U9">
        <v>30.564691000000003</v>
      </c>
      <c r="V9">
        <v>0.25987585432407301</v>
      </c>
      <c r="W9">
        <v>27.642474</v>
      </c>
      <c r="X9">
        <v>0.10859664820180505</v>
      </c>
      <c r="Y9">
        <v>28.007767749999999</v>
      </c>
      <c r="Z9">
        <v>9.3041313892896452E-2</v>
      </c>
      <c r="AA9">
        <v>29.088503750000001</v>
      </c>
      <c r="AB9">
        <v>0.20848608227629262</v>
      </c>
      <c r="AC9">
        <v>28.620978999999998</v>
      </c>
      <c r="AD9">
        <v>0.16439530134201835</v>
      </c>
      <c r="AE9">
        <v>26.300109250000002</v>
      </c>
      <c r="AF9">
        <v>0.13363494874813495</v>
      </c>
    </row>
    <row r="10" spans="1:32">
      <c r="A10" t="s">
        <v>18</v>
      </c>
      <c r="B10" t="s">
        <v>17</v>
      </c>
      <c r="C10">
        <v>20.950313999999999</v>
      </c>
      <c r="D10">
        <f>AVERAGE(C10:C13)</f>
        <v>20.673595249999998</v>
      </c>
      <c r="E10">
        <f>STDEV(C10:C13)</f>
        <v>0.18560676650268776</v>
      </c>
    </row>
    <row r="11" spans="1:32">
      <c r="A11" t="s">
        <v>18</v>
      </c>
      <c r="B11" t="s">
        <v>17</v>
      </c>
      <c r="C11">
        <v>20.557355999999999</v>
      </c>
    </row>
    <row r="12" spans="1:32">
      <c r="A12" t="s">
        <v>18</v>
      </c>
      <c r="B12" t="s">
        <v>17</v>
      </c>
      <c r="C12">
        <v>20.607282999999999</v>
      </c>
    </row>
    <row r="13" spans="1:32">
      <c r="A13" t="s">
        <v>18</v>
      </c>
      <c r="B13" t="s">
        <v>17</v>
      </c>
      <c r="C13">
        <v>20.579428</v>
      </c>
      <c r="I13" t="s">
        <v>3</v>
      </c>
      <c r="J13" t="s">
        <v>4</v>
      </c>
      <c r="K13" t="s">
        <v>5</v>
      </c>
      <c r="L13" t="s">
        <v>4</v>
      </c>
      <c r="M13" t="s">
        <v>6</v>
      </c>
      <c r="N13" t="s">
        <v>4</v>
      </c>
      <c r="O13" t="s">
        <v>7</v>
      </c>
      <c r="P13" t="s">
        <v>4</v>
      </c>
      <c r="Q13" t="s">
        <v>8</v>
      </c>
      <c r="R13" t="s">
        <v>4</v>
      </c>
      <c r="S13" t="s">
        <v>9</v>
      </c>
      <c r="T13" t="s">
        <v>4</v>
      </c>
      <c r="U13" t="s">
        <v>10</v>
      </c>
      <c r="V13" t="s">
        <v>4</v>
      </c>
      <c r="W13" t="s">
        <v>11</v>
      </c>
      <c r="X13" t="s">
        <v>4</v>
      </c>
      <c r="Y13" t="s">
        <v>12</v>
      </c>
      <c r="Z13" t="s">
        <v>4</v>
      </c>
      <c r="AA13" t="s">
        <v>13</v>
      </c>
      <c r="AB13" t="s">
        <v>4</v>
      </c>
      <c r="AC13" t="s">
        <v>14</v>
      </c>
      <c r="AD13" t="s">
        <v>4</v>
      </c>
      <c r="AE13" t="s">
        <v>15</v>
      </c>
      <c r="AF13" t="s">
        <v>4</v>
      </c>
    </row>
    <row r="14" spans="1:32">
      <c r="A14" t="s">
        <v>19</v>
      </c>
      <c r="B14" t="s">
        <v>17</v>
      </c>
      <c r="C14">
        <v>19.843906</v>
      </c>
      <c r="D14">
        <f>AVERAGE(C14:C17)</f>
        <v>19.962929250000002</v>
      </c>
      <c r="E14">
        <f>STDEV(C14:C17)</f>
        <v>0.19336252996099526</v>
      </c>
      <c r="H14" t="s">
        <v>16</v>
      </c>
      <c r="I14">
        <v>20.832713499999997</v>
      </c>
      <c r="J14">
        <v>0.1537477306553395</v>
      </c>
      <c r="K14">
        <v>20.436595666666665</v>
      </c>
      <c r="L14">
        <v>0.19963763948798219</v>
      </c>
      <c r="M14">
        <v>26.567006000000003</v>
      </c>
      <c r="N14">
        <v>5.3868930272158486E-2</v>
      </c>
      <c r="O14">
        <v>30.571291500000001</v>
      </c>
      <c r="P14">
        <v>0.12573484491447254</v>
      </c>
      <c r="Q14">
        <v>27.742338</v>
      </c>
      <c r="R14">
        <v>0.13514102860098889</v>
      </c>
      <c r="S14">
        <v>31.303912500000003</v>
      </c>
      <c r="T14">
        <v>0.33682571630394731</v>
      </c>
      <c r="U14">
        <v>30.375657499999999</v>
      </c>
      <c r="V14">
        <v>0.27671865495661846</v>
      </c>
      <c r="W14">
        <v>28.92711525</v>
      </c>
      <c r="X14">
        <v>0.2328657363093945</v>
      </c>
      <c r="Y14">
        <v>29.253517250000002</v>
      </c>
      <c r="Z14">
        <v>0.16827212168463945</v>
      </c>
      <c r="AA14">
        <v>30.318641</v>
      </c>
      <c r="AB14">
        <v>6.5563786625443543E-2</v>
      </c>
      <c r="AC14">
        <v>28.801300249999997</v>
      </c>
      <c r="AD14">
        <v>0.11888350063367389</v>
      </c>
      <c r="AE14">
        <v>26.698734250000001</v>
      </c>
      <c r="AF14">
        <v>0.12465857431233278</v>
      </c>
    </row>
    <row r="15" spans="1:32">
      <c r="A15" t="s">
        <v>19</v>
      </c>
      <c r="B15" t="s">
        <v>17</v>
      </c>
      <c r="C15">
        <v>19.84478</v>
      </c>
      <c r="H15" t="s">
        <v>21</v>
      </c>
      <c r="I15">
        <v>19.996777250000001</v>
      </c>
      <c r="J15">
        <v>6.4088004246114508E-2</v>
      </c>
      <c r="K15">
        <v>19.845767500000001</v>
      </c>
      <c r="L15">
        <v>6.1473536195124155E-2</v>
      </c>
      <c r="M15">
        <v>25.965526499999999</v>
      </c>
      <c r="N15">
        <v>2.5617805819390712E-2</v>
      </c>
      <c r="O15">
        <v>30.570835250000002</v>
      </c>
      <c r="P15">
        <v>0.17769890961468995</v>
      </c>
      <c r="Q15">
        <v>27.763813750000001</v>
      </c>
      <c r="R15">
        <v>0.15195854166707232</v>
      </c>
      <c r="S15">
        <v>31.305802250000003</v>
      </c>
      <c r="T15">
        <v>9.0939737930766679E-2</v>
      </c>
      <c r="U15">
        <v>30.564691000000003</v>
      </c>
      <c r="V15">
        <v>0.25987585432407301</v>
      </c>
      <c r="W15">
        <v>27.642474</v>
      </c>
      <c r="X15">
        <v>0.10859664820180505</v>
      </c>
      <c r="Y15">
        <v>28.007767749999999</v>
      </c>
      <c r="Z15">
        <v>9.3041313892896452E-2</v>
      </c>
      <c r="AA15">
        <v>29.088503750000001</v>
      </c>
      <c r="AB15">
        <v>0.20848608227629262</v>
      </c>
      <c r="AC15">
        <v>28.620978999999998</v>
      </c>
      <c r="AD15">
        <v>0.16439530134201835</v>
      </c>
      <c r="AE15">
        <v>26.300109250000002</v>
      </c>
      <c r="AF15">
        <v>0.13363494874813495</v>
      </c>
    </row>
    <row r="16" spans="1:32">
      <c r="A16" t="s">
        <v>19</v>
      </c>
      <c r="B16" t="s">
        <v>17</v>
      </c>
      <c r="C16">
        <v>20.248722000000001</v>
      </c>
      <c r="H16" t="s">
        <v>18</v>
      </c>
      <c r="I16">
        <v>20.673595249999998</v>
      </c>
      <c r="J16">
        <v>0.18560676650268776</v>
      </c>
      <c r="K16">
        <v>20.173975500000001</v>
      </c>
      <c r="L16">
        <v>0.14178405976343053</v>
      </c>
      <c r="M16">
        <v>26.570188249999998</v>
      </c>
      <c r="N16">
        <v>0.1438071857415921</v>
      </c>
      <c r="O16">
        <v>30.525757249999998</v>
      </c>
      <c r="P16">
        <v>0.12215718394859132</v>
      </c>
      <c r="Q16">
        <v>27.667245000000001</v>
      </c>
      <c r="R16">
        <v>8.2612601778824832E-2</v>
      </c>
      <c r="S16">
        <v>31.294137499999998</v>
      </c>
      <c r="T16">
        <v>0.31064433030986882</v>
      </c>
      <c r="U16">
        <v>30.409443499999998</v>
      </c>
      <c r="V16">
        <v>0.42155884056321236</v>
      </c>
      <c r="W16">
        <v>28.275109999999998</v>
      </c>
      <c r="X16">
        <v>0.19274451453154254</v>
      </c>
      <c r="Y16">
        <v>28.898668750000002</v>
      </c>
      <c r="Z16">
        <v>4.7014852769275896E-2</v>
      </c>
      <c r="AA16">
        <v>29.859267750000001</v>
      </c>
      <c r="AB16">
        <v>7.1699511529599677E-2</v>
      </c>
      <c r="AC16">
        <v>28.66099925</v>
      </c>
      <c r="AD16">
        <v>0.12931429094361557</v>
      </c>
      <c r="AE16">
        <v>26.634733750000002</v>
      </c>
      <c r="AF16">
        <v>0.19124355874011417</v>
      </c>
    </row>
    <row r="17" spans="1:32">
      <c r="A17" t="s">
        <v>19</v>
      </c>
      <c r="B17" t="s">
        <v>17</v>
      </c>
      <c r="C17">
        <v>19.914308999999999</v>
      </c>
      <c r="H17" t="s">
        <v>19</v>
      </c>
      <c r="I17">
        <v>19.962929250000002</v>
      </c>
      <c r="J17">
        <v>0.19336252996099526</v>
      </c>
      <c r="K17">
        <v>19.949885250000001</v>
      </c>
      <c r="L17">
        <v>2.2070515541102204E-2</v>
      </c>
      <c r="M17">
        <v>26.199364250000002</v>
      </c>
      <c r="N17">
        <v>7.863576162440461E-2</v>
      </c>
      <c r="O17">
        <v>29.559402500000001</v>
      </c>
      <c r="P17">
        <v>0.45567542374552794</v>
      </c>
      <c r="Q17">
        <v>27.187372499999999</v>
      </c>
      <c r="R17">
        <v>0.19506000024351511</v>
      </c>
      <c r="S17">
        <v>30.85292475</v>
      </c>
      <c r="T17">
        <v>0.18173681410467291</v>
      </c>
      <c r="U17">
        <v>29.823810999999999</v>
      </c>
      <c r="V17">
        <v>0.15075944935558738</v>
      </c>
      <c r="W17">
        <v>27.973089999999999</v>
      </c>
      <c r="X17">
        <v>7.8664876859583649E-2</v>
      </c>
      <c r="Y17">
        <v>28.227439750000002</v>
      </c>
      <c r="Z17">
        <v>0.12306021564631055</v>
      </c>
      <c r="AA17">
        <v>29.442835500000001</v>
      </c>
      <c r="AB17">
        <v>0.17947980022554208</v>
      </c>
      <c r="AC17">
        <v>28.468058999999997</v>
      </c>
      <c r="AD17">
        <v>0.1332728763127245</v>
      </c>
      <c r="AE17">
        <v>26.216999999999999</v>
      </c>
      <c r="AF17">
        <v>0.24862438206258008</v>
      </c>
    </row>
    <row r="18" spans="1:32">
      <c r="A18" t="s">
        <v>20</v>
      </c>
      <c r="B18" t="s">
        <v>17</v>
      </c>
      <c r="C18">
        <v>19.864162</v>
      </c>
      <c r="D18">
        <f>AVERAGE(C18:C21)</f>
        <v>19.931181000000002</v>
      </c>
      <c r="E18">
        <f>STDEV(C18:C21)</f>
        <v>4.7070790673906175E-2</v>
      </c>
      <c r="H18" t="s">
        <v>20</v>
      </c>
      <c r="I18">
        <v>19.931181000000002</v>
      </c>
      <c r="J18">
        <v>4.7070790673906175E-2</v>
      </c>
      <c r="K18">
        <v>19.887743</v>
      </c>
      <c r="L18">
        <v>3.4006423403036889E-2</v>
      </c>
      <c r="M18">
        <v>26.269152500000001</v>
      </c>
      <c r="N18">
        <v>0.19814898397333847</v>
      </c>
      <c r="O18">
        <v>30.024523000000002</v>
      </c>
      <c r="P18">
        <v>0.20273640718101654</v>
      </c>
      <c r="Q18">
        <v>27.237403999999998</v>
      </c>
      <c r="R18">
        <v>9.4924019447133898E-2</v>
      </c>
      <c r="S18">
        <v>30.648533749999999</v>
      </c>
      <c r="T18">
        <v>0.16351461763070799</v>
      </c>
      <c r="U18">
        <v>29.748896500000001</v>
      </c>
      <c r="V18">
        <v>0.19840293165928774</v>
      </c>
      <c r="W18">
        <v>28.2390945</v>
      </c>
      <c r="X18">
        <v>9.6997935048467807E-2</v>
      </c>
      <c r="Y18">
        <v>28.5657365</v>
      </c>
      <c r="Z18">
        <v>0.2445971290353447</v>
      </c>
      <c r="AA18">
        <v>29.683275249999998</v>
      </c>
      <c r="AB18">
        <v>0.16021321385448573</v>
      </c>
      <c r="AC18">
        <v>28.341279500000002</v>
      </c>
      <c r="AD18">
        <v>5.8761419551153257E-2</v>
      </c>
      <c r="AE18">
        <v>26.015208999999999</v>
      </c>
      <c r="AF18">
        <v>0.31670443023740541</v>
      </c>
    </row>
    <row r="19" spans="1:32">
      <c r="A19" t="s">
        <v>20</v>
      </c>
      <c r="B19" t="s">
        <v>17</v>
      </c>
      <c r="C19">
        <v>19.946359999999999</v>
      </c>
      <c r="H19" t="s">
        <v>22</v>
      </c>
      <c r="I19">
        <v>21.808898750000001</v>
      </c>
      <c r="J19">
        <v>5.6977648163556431E-2</v>
      </c>
      <c r="K19">
        <v>20.72387625</v>
      </c>
      <c r="L19">
        <v>9.7655385932284539E-2</v>
      </c>
      <c r="M19">
        <v>26.895695</v>
      </c>
      <c r="N19">
        <v>0.26591467063703011</v>
      </c>
      <c r="O19">
        <v>32.012751000000002</v>
      </c>
      <c r="P19">
        <v>0.48288052576387869</v>
      </c>
      <c r="Q19">
        <v>28.92311625</v>
      </c>
      <c r="R19">
        <v>7.145456548686531E-2</v>
      </c>
      <c r="S19">
        <v>33.612132000000003</v>
      </c>
      <c r="T19">
        <v>0.67469396280041616</v>
      </c>
      <c r="U19">
        <v>32.5209495</v>
      </c>
      <c r="V19">
        <v>0.87348102078579826</v>
      </c>
      <c r="W19">
        <v>28.929980749999999</v>
      </c>
      <c r="X19">
        <v>8.7809367671772109E-2</v>
      </c>
      <c r="Y19">
        <v>29.442642749999997</v>
      </c>
      <c r="Z19">
        <v>0.18572597991194026</v>
      </c>
      <c r="AA19">
        <v>30.621371249999999</v>
      </c>
      <c r="AB19">
        <v>0.27621830514332385</v>
      </c>
      <c r="AC19">
        <v>29.576574750000002</v>
      </c>
      <c r="AD19">
        <v>7.4853410839118881E-2</v>
      </c>
      <c r="AE19">
        <v>27.19403625</v>
      </c>
      <c r="AF19">
        <v>0.79883518999786074</v>
      </c>
    </row>
    <row r="20" spans="1:32">
      <c r="A20" t="s">
        <v>20</v>
      </c>
      <c r="B20" t="s">
        <v>17</v>
      </c>
      <c r="C20">
        <v>19.974150000000002</v>
      </c>
      <c r="H20" t="s">
        <v>23</v>
      </c>
      <c r="I20">
        <v>20.042850749999999</v>
      </c>
      <c r="J20">
        <v>7.0690481855173945E-2</v>
      </c>
      <c r="K20">
        <v>20.049028</v>
      </c>
      <c r="L20">
        <v>2.0521461270256985E-2</v>
      </c>
      <c r="M20">
        <v>26.776625750000001</v>
      </c>
      <c r="N20">
        <v>0.13230041585063249</v>
      </c>
      <c r="O20">
        <v>30.560502499999998</v>
      </c>
      <c r="P20">
        <v>0.30103734387890646</v>
      </c>
      <c r="Q20">
        <v>27.693282000000004</v>
      </c>
      <c r="R20">
        <v>9.4857922596552485E-2</v>
      </c>
      <c r="S20">
        <v>31.458700750000002</v>
      </c>
      <c r="T20">
        <v>0.43110924301648851</v>
      </c>
      <c r="U20">
        <v>30.46893575</v>
      </c>
      <c r="V20">
        <v>0.48151266742380067</v>
      </c>
      <c r="W20">
        <v>27.682172749999999</v>
      </c>
      <c r="X20">
        <v>0.17617770335918381</v>
      </c>
      <c r="Y20">
        <v>27.972150249999999</v>
      </c>
      <c r="Z20">
        <v>9.0359560152298971E-2</v>
      </c>
      <c r="AA20">
        <v>29.122769000000002</v>
      </c>
      <c r="AB20">
        <v>0.10387074275912989</v>
      </c>
      <c r="AC20">
        <v>28.517281500000003</v>
      </c>
      <c r="AD20">
        <v>7.1984636955857925E-2</v>
      </c>
      <c r="AE20">
        <v>26.494836249999999</v>
      </c>
      <c r="AF20">
        <v>0.22136810895636419</v>
      </c>
    </row>
    <row r="21" spans="1:32">
      <c r="A21" t="s">
        <v>20</v>
      </c>
      <c r="B21" t="s">
        <v>17</v>
      </c>
      <c r="C21">
        <v>19.940052000000001</v>
      </c>
      <c r="H21" t="s">
        <v>24</v>
      </c>
      <c r="I21">
        <v>20.151426666666669</v>
      </c>
      <c r="J21">
        <v>5.5075638192702912E-2</v>
      </c>
      <c r="K21">
        <v>19.941444999999998</v>
      </c>
      <c r="L21">
        <v>1.335591247350771E-2</v>
      </c>
      <c r="M21">
        <v>26.268550500000003</v>
      </c>
      <c r="N21">
        <v>0.10145871561214832</v>
      </c>
      <c r="O21">
        <v>30.581769750000003</v>
      </c>
      <c r="P21">
        <v>0.25104552437141076</v>
      </c>
      <c r="Q21">
        <v>27.701802749999999</v>
      </c>
      <c r="R21">
        <v>5.5571036349132838E-2</v>
      </c>
      <c r="S21">
        <v>31.584207249999999</v>
      </c>
      <c r="T21">
        <v>0.41199230721327529</v>
      </c>
      <c r="U21">
        <v>30.933142750000002</v>
      </c>
      <c r="V21">
        <v>0.25944323724130947</v>
      </c>
      <c r="W21">
        <v>27.818155500000003</v>
      </c>
      <c r="X21">
        <v>7.630913918834839E-2</v>
      </c>
      <c r="Y21">
        <v>28.120103749999998</v>
      </c>
      <c r="Z21">
        <v>5.3395847387694199E-2</v>
      </c>
      <c r="AA21">
        <v>29.091317750000002</v>
      </c>
      <c r="AB21">
        <v>0.22555299256475547</v>
      </c>
      <c r="AC21">
        <v>28.4405775</v>
      </c>
      <c r="AD21">
        <v>8.0761028739113616E-2</v>
      </c>
      <c r="AE21">
        <v>26.313631750000003</v>
      </c>
      <c r="AF21">
        <v>7.5442875591955644E-2</v>
      </c>
    </row>
    <row r="22" spans="1:32">
      <c r="A22" t="s">
        <v>22</v>
      </c>
      <c r="B22" t="s">
        <v>17</v>
      </c>
      <c r="C22">
        <v>21.743815999999999</v>
      </c>
      <c r="D22">
        <f>AVERAGE(C22:C25)</f>
        <v>21.808898750000001</v>
      </c>
      <c r="E22">
        <f>STDEV(C22:C25)</f>
        <v>5.6977648163556431E-2</v>
      </c>
    </row>
    <row r="23" spans="1:32">
      <c r="A23" t="s">
        <v>22</v>
      </c>
      <c r="B23" t="s">
        <v>17</v>
      </c>
      <c r="C23">
        <v>21.86327</v>
      </c>
    </row>
    <row r="24" spans="1:32">
      <c r="A24" t="s">
        <v>22</v>
      </c>
      <c r="B24" t="s">
        <v>17</v>
      </c>
      <c r="C24">
        <v>21.849539</v>
      </c>
    </row>
    <row r="25" spans="1:32">
      <c r="A25" t="s">
        <v>22</v>
      </c>
      <c r="B25" t="s">
        <v>17</v>
      </c>
      <c r="C25">
        <v>21.778970000000001</v>
      </c>
    </row>
    <row r="26" spans="1:32">
      <c r="A26" t="s">
        <v>23</v>
      </c>
      <c r="B26" t="s">
        <v>17</v>
      </c>
      <c r="C26">
        <v>20.148039000000001</v>
      </c>
      <c r="D26">
        <f>AVERAGE(C26:C29)</f>
        <v>20.042850749999999</v>
      </c>
      <c r="E26">
        <f>STDEV(C26:C29)</f>
        <v>7.0690481855173945E-2</v>
      </c>
    </row>
    <row r="27" spans="1:32">
      <c r="A27" t="s">
        <v>23</v>
      </c>
      <c r="B27" t="s">
        <v>17</v>
      </c>
      <c r="C27">
        <v>20.001684000000001</v>
      </c>
    </row>
    <row r="28" spans="1:32">
      <c r="A28" t="s">
        <v>23</v>
      </c>
      <c r="B28" t="s">
        <v>17</v>
      </c>
      <c r="C28">
        <v>20.001280000000001</v>
      </c>
    </row>
    <row r="29" spans="1:32">
      <c r="A29" t="s">
        <v>23</v>
      </c>
      <c r="B29" t="s">
        <v>17</v>
      </c>
      <c r="C29">
        <v>20.020399999999999</v>
      </c>
    </row>
    <row r="30" spans="1:32">
      <c r="A30" t="s">
        <v>24</v>
      </c>
      <c r="B30" t="s">
        <v>17</v>
      </c>
      <c r="C30">
        <v>20.828296999999999</v>
      </c>
      <c r="D30">
        <f>AVERAGE(C31:C33)</f>
        <v>20.151426666666669</v>
      </c>
      <c r="E30">
        <f>STDEV(C31:C33)</f>
        <v>5.5075638192702912E-2</v>
      </c>
    </row>
    <row r="31" spans="1:32">
      <c r="A31" t="s">
        <v>24</v>
      </c>
      <c r="B31" t="s">
        <v>17</v>
      </c>
      <c r="C31">
        <v>20.206085000000002</v>
      </c>
    </row>
    <row r="32" spans="1:32">
      <c r="A32" t="s">
        <v>24</v>
      </c>
      <c r="B32" t="s">
        <v>17</v>
      </c>
      <c r="C32">
        <v>20.152252000000001</v>
      </c>
    </row>
    <row r="33" spans="1:5">
      <c r="A33" t="s">
        <v>24</v>
      </c>
      <c r="B33" t="s">
        <v>17</v>
      </c>
      <c r="C33">
        <v>20.095942999999998</v>
      </c>
    </row>
    <row r="36" spans="1:5">
      <c r="A36" t="s">
        <v>0</v>
      </c>
      <c r="B36" t="s">
        <v>1</v>
      </c>
      <c r="C36" t="s">
        <v>2</v>
      </c>
      <c r="D36" t="s">
        <v>7</v>
      </c>
      <c r="E36" t="s">
        <v>4</v>
      </c>
    </row>
    <row r="37" spans="1:5">
      <c r="A37" t="s">
        <v>16</v>
      </c>
      <c r="B37" t="s">
        <v>7</v>
      </c>
      <c r="C37">
        <v>30.529620999999999</v>
      </c>
      <c r="D37">
        <f>AVERAGE(C37:C40)</f>
        <v>30.571291500000001</v>
      </c>
      <c r="E37">
        <f>STDEV(C37:C40)</f>
        <v>0.12573484491447254</v>
      </c>
    </row>
    <row r="38" spans="1:5">
      <c r="A38" t="s">
        <v>16</v>
      </c>
      <c r="B38" t="s">
        <v>7</v>
      </c>
      <c r="C38">
        <v>30.743839999999999</v>
      </c>
    </row>
    <row r="39" spans="1:5">
      <c r="A39" t="s">
        <v>16</v>
      </c>
      <c r="B39" t="s">
        <v>7</v>
      </c>
      <c r="C39">
        <v>30.566490000000002</v>
      </c>
    </row>
    <row r="40" spans="1:5">
      <c r="A40" t="s">
        <v>16</v>
      </c>
      <c r="B40" t="s">
        <v>7</v>
      </c>
      <c r="C40">
        <v>30.445215000000001</v>
      </c>
    </row>
    <row r="41" spans="1:5">
      <c r="A41" t="s">
        <v>21</v>
      </c>
      <c r="B41" t="s">
        <v>7</v>
      </c>
      <c r="C41">
        <v>30.328447000000001</v>
      </c>
      <c r="D41">
        <f>AVERAGE(C41:C44)</f>
        <v>30.570835250000002</v>
      </c>
      <c r="E41">
        <f>STDEV(C41:C44)</f>
        <v>0.17769890961468995</v>
      </c>
    </row>
    <row r="42" spans="1:5">
      <c r="A42" t="s">
        <v>21</v>
      </c>
      <c r="B42" t="s">
        <v>7</v>
      </c>
      <c r="C42">
        <v>30.714963999999998</v>
      </c>
    </row>
    <row r="43" spans="1:5">
      <c r="A43" t="s">
        <v>21</v>
      </c>
      <c r="B43" t="s">
        <v>7</v>
      </c>
      <c r="C43">
        <v>30.692</v>
      </c>
    </row>
    <row r="44" spans="1:5">
      <c r="A44" t="s">
        <v>21</v>
      </c>
      <c r="B44" t="s">
        <v>7</v>
      </c>
      <c r="C44">
        <v>30.547930000000001</v>
      </c>
    </row>
    <row r="45" spans="1:5">
      <c r="A45" t="s">
        <v>18</v>
      </c>
      <c r="B45" t="s">
        <v>7</v>
      </c>
      <c r="C45">
        <v>30.606183999999999</v>
      </c>
      <c r="D45">
        <f>AVERAGE(C45:C48)</f>
        <v>30.525757249999998</v>
      </c>
      <c r="E45">
        <f>STDEV(C45:C48)</f>
        <v>0.12215718394859132</v>
      </c>
    </row>
    <row r="46" spans="1:5">
      <c r="A46" t="s">
        <v>18</v>
      </c>
      <c r="B46" t="s">
        <v>7</v>
      </c>
      <c r="C46">
        <v>30.505279999999999</v>
      </c>
    </row>
    <row r="47" spans="1:5">
      <c r="A47" t="s">
        <v>18</v>
      </c>
      <c r="B47" t="s">
        <v>7</v>
      </c>
      <c r="C47">
        <v>30.361464999999999</v>
      </c>
    </row>
    <row r="48" spans="1:5">
      <c r="A48" t="s">
        <v>18</v>
      </c>
      <c r="B48" t="s">
        <v>7</v>
      </c>
      <c r="C48">
        <v>30.630099999999999</v>
      </c>
    </row>
    <row r="49" spans="1:5">
      <c r="A49" t="s">
        <v>19</v>
      </c>
      <c r="B49" t="s">
        <v>7</v>
      </c>
      <c r="C49">
        <v>29.488755999999999</v>
      </c>
      <c r="D49">
        <f>AVERAGE(C49:C52)</f>
        <v>29.559402500000001</v>
      </c>
      <c r="E49">
        <f>STDEV(C49:C52)</f>
        <v>0.45567542374552794</v>
      </c>
    </row>
    <row r="50" spans="1:5">
      <c r="A50" t="s">
        <v>19</v>
      </c>
      <c r="B50" t="s">
        <v>7</v>
      </c>
      <c r="C50">
        <v>29.949304999999999</v>
      </c>
    </row>
    <row r="51" spans="1:5">
      <c r="A51" t="s">
        <v>19</v>
      </c>
      <c r="B51" t="s">
        <v>7</v>
      </c>
      <c r="C51">
        <v>28.944284</v>
      </c>
    </row>
    <row r="52" spans="1:5">
      <c r="A52" t="s">
        <v>19</v>
      </c>
      <c r="B52" t="s">
        <v>7</v>
      </c>
      <c r="C52">
        <v>29.855264999999999</v>
      </c>
    </row>
    <row r="53" spans="1:5">
      <c r="A53" t="s">
        <v>20</v>
      </c>
      <c r="B53" t="s">
        <v>7</v>
      </c>
      <c r="C53">
        <v>30.050923999999998</v>
      </c>
      <c r="D53">
        <f>AVERAGE(C53:C56)</f>
        <v>30.024523000000002</v>
      </c>
      <c r="E53">
        <f>STDEV(C53:C56)</f>
        <v>0.20273640718101654</v>
      </c>
    </row>
    <row r="54" spans="1:5">
      <c r="A54" t="s">
        <v>20</v>
      </c>
      <c r="B54" t="s">
        <v>7</v>
      </c>
      <c r="C54">
        <v>29.982555000000001</v>
      </c>
    </row>
    <row r="55" spans="1:5">
      <c r="A55" t="s">
        <v>20</v>
      </c>
      <c r="B55" t="s">
        <v>7</v>
      </c>
      <c r="C55">
        <v>30.277996000000002</v>
      </c>
    </row>
    <row r="56" spans="1:5">
      <c r="A56" t="s">
        <v>20</v>
      </c>
      <c r="B56" t="s">
        <v>7</v>
      </c>
      <c r="C56">
        <v>29.786617</v>
      </c>
    </row>
    <row r="57" spans="1:5">
      <c r="A57" t="s">
        <v>22</v>
      </c>
      <c r="B57" t="s">
        <v>7</v>
      </c>
      <c r="C57">
        <v>32.283016000000003</v>
      </c>
      <c r="D57">
        <f>AVERAGE(C57:C60)</f>
        <v>32.012751000000002</v>
      </c>
      <c r="E57">
        <f>STDEV(C57:C60)</f>
        <v>0.48288052576387869</v>
      </c>
    </row>
    <row r="58" spans="1:5">
      <c r="A58" t="s">
        <v>22</v>
      </c>
      <c r="B58" t="s">
        <v>7</v>
      </c>
      <c r="C58">
        <v>31.372177000000001</v>
      </c>
    </row>
    <row r="59" spans="1:5">
      <c r="A59" t="s">
        <v>22</v>
      </c>
      <c r="B59" t="s">
        <v>7</v>
      </c>
      <c r="C59">
        <v>32.469546999999999</v>
      </c>
    </row>
    <row r="60" spans="1:5">
      <c r="A60" t="s">
        <v>22</v>
      </c>
      <c r="B60" t="s">
        <v>7</v>
      </c>
      <c r="C60">
        <v>31.926264</v>
      </c>
    </row>
    <row r="61" spans="1:5">
      <c r="A61" t="s">
        <v>23</v>
      </c>
      <c r="B61" t="s">
        <v>7</v>
      </c>
      <c r="C61">
        <v>30.316638999999999</v>
      </c>
      <c r="D61">
        <f>AVERAGE(C61:C64)</f>
        <v>30.560502499999998</v>
      </c>
      <c r="E61">
        <f>STDEV(C61:C64)</f>
        <v>0.30103734387890646</v>
      </c>
    </row>
    <row r="62" spans="1:5">
      <c r="A62" t="s">
        <v>23</v>
      </c>
      <c r="B62" t="s">
        <v>7</v>
      </c>
      <c r="C62">
        <v>30.933558000000001</v>
      </c>
    </row>
    <row r="63" spans="1:5">
      <c r="A63" t="s">
        <v>23</v>
      </c>
      <c r="B63" t="s">
        <v>7</v>
      </c>
      <c r="C63">
        <v>30.676024999999999</v>
      </c>
    </row>
    <row r="64" spans="1:5">
      <c r="A64" t="s">
        <v>23</v>
      </c>
      <c r="B64" t="s">
        <v>7</v>
      </c>
      <c r="C64">
        <v>30.315788000000001</v>
      </c>
    </row>
    <row r="65" spans="1:5">
      <c r="A65" t="s">
        <v>24</v>
      </c>
      <c r="B65" t="s">
        <v>7</v>
      </c>
      <c r="C65">
        <v>30.530926000000001</v>
      </c>
      <c r="D65">
        <f>AVERAGE(C65:C68)</f>
        <v>30.581769750000003</v>
      </c>
      <c r="E65">
        <f>STDEV(C65:C68)</f>
        <v>0.25104552437141076</v>
      </c>
    </row>
    <row r="66" spans="1:5">
      <c r="A66" t="s">
        <v>24</v>
      </c>
      <c r="B66" t="s">
        <v>7</v>
      </c>
      <c r="C66">
        <v>30.478770000000001</v>
      </c>
    </row>
    <row r="67" spans="1:5">
      <c r="A67" t="s">
        <v>24</v>
      </c>
      <c r="B67" t="s">
        <v>7</v>
      </c>
      <c r="C67">
        <v>30.372297</v>
      </c>
    </row>
    <row r="68" spans="1:5">
      <c r="A68" t="s">
        <v>24</v>
      </c>
      <c r="B68" t="s">
        <v>7</v>
      </c>
      <c r="C68">
        <v>30.945086</v>
      </c>
    </row>
    <row r="71" spans="1:5">
      <c r="A71" t="s">
        <v>0</v>
      </c>
      <c r="B71" t="s">
        <v>1</v>
      </c>
      <c r="C71" t="s">
        <v>2</v>
      </c>
      <c r="D71" t="s">
        <v>25</v>
      </c>
      <c r="E71" t="s">
        <v>4</v>
      </c>
    </row>
    <row r="72" spans="1:5">
      <c r="A72" t="s">
        <v>16</v>
      </c>
      <c r="B72" t="s">
        <v>25</v>
      </c>
      <c r="C72">
        <v>26.515440000000002</v>
      </c>
      <c r="D72">
        <f>AVERAGE(C72:C75)</f>
        <v>26.567006000000003</v>
      </c>
      <c r="E72">
        <f>STDEV(C72:C75)</f>
        <v>5.3868930272158486E-2</v>
      </c>
    </row>
    <row r="73" spans="1:5">
      <c r="A73" t="s">
        <v>16</v>
      </c>
      <c r="B73" t="s">
        <v>25</v>
      </c>
      <c r="C73">
        <v>26.579315000000001</v>
      </c>
    </row>
    <row r="74" spans="1:5">
      <c r="A74" t="s">
        <v>16</v>
      </c>
      <c r="B74" t="s">
        <v>25</v>
      </c>
      <c r="C74">
        <v>26.637253000000001</v>
      </c>
    </row>
    <row r="75" spans="1:5">
      <c r="A75" t="s">
        <v>16</v>
      </c>
      <c r="B75" t="s">
        <v>25</v>
      </c>
      <c r="C75">
        <v>26.536016</v>
      </c>
    </row>
    <row r="76" spans="1:5">
      <c r="A76" t="s">
        <v>21</v>
      </c>
      <c r="B76" t="s">
        <v>25</v>
      </c>
      <c r="C76">
        <v>25.945463</v>
      </c>
      <c r="D76">
        <f>AVERAGE(C76:C79)</f>
        <v>25.965526499999999</v>
      </c>
      <c r="E76">
        <f>STDEV(C76:C79)</f>
        <v>2.5617805819390712E-2</v>
      </c>
    </row>
    <row r="77" spans="1:5">
      <c r="A77" t="s">
        <v>21</v>
      </c>
      <c r="B77" t="s">
        <v>25</v>
      </c>
      <c r="C77">
        <v>26.001245000000001</v>
      </c>
    </row>
    <row r="78" spans="1:5">
      <c r="A78" t="s">
        <v>21</v>
      </c>
      <c r="B78" t="s">
        <v>25</v>
      </c>
      <c r="C78">
        <v>25.966861999999999</v>
      </c>
    </row>
    <row r="79" spans="1:5">
      <c r="A79" t="s">
        <v>21</v>
      </c>
      <c r="B79" t="s">
        <v>25</v>
      </c>
      <c r="C79">
        <v>25.948536000000001</v>
      </c>
    </row>
    <row r="80" spans="1:5">
      <c r="A80" t="s">
        <v>18</v>
      </c>
      <c r="B80" t="s">
        <v>25</v>
      </c>
      <c r="C80">
        <v>26.391715999999999</v>
      </c>
      <c r="D80">
        <f>AVERAGE(C80:C83)</f>
        <v>26.570188249999998</v>
      </c>
      <c r="E80">
        <f>STDEV(C80:C83)</f>
        <v>0.1438071857415921</v>
      </c>
    </row>
    <row r="81" spans="1:5">
      <c r="A81" t="s">
        <v>18</v>
      </c>
      <c r="B81" t="s">
        <v>25</v>
      </c>
      <c r="C81">
        <v>26.653310000000001</v>
      </c>
    </row>
    <row r="82" spans="1:5">
      <c r="A82" t="s">
        <v>18</v>
      </c>
      <c r="B82" t="s">
        <v>25</v>
      </c>
      <c r="C82">
        <v>26.714646999999999</v>
      </c>
    </row>
    <row r="83" spans="1:5">
      <c r="A83" t="s">
        <v>18</v>
      </c>
      <c r="B83" t="s">
        <v>25</v>
      </c>
      <c r="C83">
        <v>26.521080000000001</v>
      </c>
    </row>
    <row r="84" spans="1:5">
      <c r="A84" t="s">
        <v>19</v>
      </c>
      <c r="B84" t="s">
        <v>25</v>
      </c>
      <c r="C84">
        <v>26.171768</v>
      </c>
      <c r="D84">
        <f>AVERAGE(C84:C87)</f>
        <v>26.199364250000002</v>
      </c>
      <c r="E84">
        <f>STDEV(C84:C87)</f>
        <v>7.863576162440461E-2</v>
      </c>
    </row>
    <row r="85" spans="1:5">
      <c r="A85" t="s">
        <v>19</v>
      </c>
      <c r="B85" t="s">
        <v>25</v>
      </c>
      <c r="C85">
        <v>26.219563000000001</v>
      </c>
    </row>
    <row r="86" spans="1:5">
      <c r="A86" t="s">
        <v>19</v>
      </c>
      <c r="B86" t="s">
        <v>25</v>
      </c>
      <c r="C86">
        <v>26.296213000000002</v>
      </c>
    </row>
    <row r="87" spans="1:5">
      <c r="A87" t="s">
        <v>19</v>
      </c>
      <c r="B87" t="s">
        <v>25</v>
      </c>
      <c r="C87">
        <v>26.109912999999999</v>
      </c>
    </row>
    <row r="88" spans="1:5">
      <c r="A88" t="s">
        <v>20</v>
      </c>
      <c r="B88" t="s">
        <v>25</v>
      </c>
      <c r="C88">
        <v>26.156496000000001</v>
      </c>
      <c r="D88">
        <f>AVERAGE(C88:C91)</f>
        <v>26.269152500000001</v>
      </c>
      <c r="E88">
        <f>STDEV(C88:C91)</f>
        <v>0.19814898397333847</v>
      </c>
    </row>
    <row r="89" spans="1:5">
      <c r="A89" t="s">
        <v>20</v>
      </c>
      <c r="B89" t="s">
        <v>25</v>
      </c>
      <c r="C89">
        <v>26.048935</v>
      </c>
    </row>
    <row r="90" spans="1:5">
      <c r="A90" t="s">
        <v>20</v>
      </c>
      <c r="B90" t="s">
        <v>25</v>
      </c>
      <c r="C90">
        <v>26.460076999999998</v>
      </c>
    </row>
    <row r="91" spans="1:5">
      <c r="A91" t="s">
        <v>20</v>
      </c>
      <c r="B91" t="s">
        <v>25</v>
      </c>
      <c r="C91">
        <v>26.411102</v>
      </c>
    </row>
    <row r="92" spans="1:5">
      <c r="A92" t="s">
        <v>22</v>
      </c>
      <c r="B92" t="s">
        <v>25</v>
      </c>
      <c r="C92">
        <v>26.775154000000001</v>
      </c>
      <c r="D92">
        <f>AVERAGE(C92:C95)</f>
        <v>26.895695</v>
      </c>
      <c r="E92">
        <f>STDEV(C92:C95)</f>
        <v>0.26591467063703011</v>
      </c>
    </row>
    <row r="93" spans="1:5">
      <c r="A93" t="s">
        <v>22</v>
      </c>
      <c r="B93" t="s">
        <v>25</v>
      </c>
      <c r="C93">
        <v>27.034126000000001</v>
      </c>
    </row>
    <row r="94" spans="1:5">
      <c r="A94" t="s">
        <v>22</v>
      </c>
      <c r="B94" t="s">
        <v>25</v>
      </c>
      <c r="C94">
        <v>27.185312</v>
      </c>
    </row>
    <row r="95" spans="1:5">
      <c r="A95" t="s">
        <v>22</v>
      </c>
      <c r="B95" t="s">
        <v>25</v>
      </c>
      <c r="C95">
        <v>26.588187999999999</v>
      </c>
    </row>
    <row r="96" spans="1:5">
      <c r="A96" t="s">
        <v>23</v>
      </c>
      <c r="B96" t="s">
        <v>25</v>
      </c>
      <c r="C96">
        <v>26.711614999999998</v>
      </c>
      <c r="D96">
        <f>AVERAGE(C96:C99)</f>
        <v>26.776625750000001</v>
      </c>
      <c r="E96">
        <f>STDEV(C96:C99)</f>
        <v>0.13230041585063249</v>
      </c>
    </row>
    <row r="97" spans="1:5">
      <c r="A97" t="s">
        <v>23</v>
      </c>
      <c r="B97" t="s">
        <v>25</v>
      </c>
      <c r="C97">
        <v>26.728981000000001</v>
      </c>
    </row>
    <row r="98" spans="1:5">
      <c r="A98" t="s">
        <v>23</v>
      </c>
      <c r="B98" t="s">
        <v>25</v>
      </c>
      <c r="C98">
        <v>26.973787000000002</v>
      </c>
    </row>
    <row r="99" spans="1:5">
      <c r="A99" t="s">
        <v>23</v>
      </c>
      <c r="B99" t="s">
        <v>25</v>
      </c>
      <c r="C99">
        <v>26.692119999999999</v>
      </c>
    </row>
    <row r="100" spans="1:5">
      <c r="A100" t="s">
        <v>24</v>
      </c>
      <c r="B100" t="s">
        <v>25</v>
      </c>
      <c r="C100">
        <v>26.285862000000002</v>
      </c>
      <c r="D100">
        <f>AVERAGE(C100:C103)</f>
        <v>26.268550500000003</v>
      </c>
      <c r="E100">
        <f>STDEV(C100:C103)</f>
        <v>0.10145871561214832</v>
      </c>
    </row>
    <row r="101" spans="1:5">
      <c r="A101" t="s">
        <v>24</v>
      </c>
      <c r="B101" t="s">
        <v>25</v>
      </c>
      <c r="C101">
        <v>26.323805</v>
      </c>
    </row>
    <row r="102" spans="1:5">
      <c r="A102" t="s">
        <v>24</v>
      </c>
      <c r="B102" t="s">
        <v>25</v>
      </c>
      <c r="C102">
        <v>26.343838000000002</v>
      </c>
    </row>
    <row r="103" spans="1:5">
      <c r="A103" t="s">
        <v>24</v>
      </c>
      <c r="B103" t="s">
        <v>25</v>
      </c>
      <c r="C103">
        <v>26.120697</v>
      </c>
    </row>
    <row r="106" spans="1:5">
      <c r="A106" t="s">
        <v>0</v>
      </c>
      <c r="B106" t="s">
        <v>1</v>
      </c>
      <c r="C106" t="s">
        <v>2</v>
      </c>
      <c r="D106" t="s">
        <v>8</v>
      </c>
      <c r="E106" t="s">
        <v>4</v>
      </c>
    </row>
    <row r="107" spans="1:5">
      <c r="A107" t="s">
        <v>16</v>
      </c>
      <c r="B107" t="s">
        <v>8</v>
      </c>
      <c r="C107">
        <v>27.910616000000001</v>
      </c>
      <c r="D107">
        <f>AVERAGE(C107:C110)</f>
        <v>27.742338</v>
      </c>
      <c r="E107">
        <f>STDEV(C107:C110)</f>
        <v>0.13514102860098889</v>
      </c>
    </row>
    <row r="108" spans="1:5">
      <c r="A108" t="s">
        <v>16</v>
      </c>
      <c r="B108" t="s">
        <v>8</v>
      </c>
      <c r="C108">
        <v>27.647392</v>
      </c>
    </row>
    <row r="109" spans="1:5">
      <c r="A109" t="s">
        <v>16</v>
      </c>
      <c r="B109" t="s">
        <v>8</v>
      </c>
      <c r="C109">
        <v>27.619741000000001</v>
      </c>
    </row>
    <row r="110" spans="1:5">
      <c r="A110" t="s">
        <v>16</v>
      </c>
      <c r="B110" t="s">
        <v>8</v>
      </c>
      <c r="C110">
        <v>27.791602999999999</v>
      </c>
    </row>
    <row r="111" spans="1:5">
      <c r="A111" t="s">
        <v>21</v>
      </c>
      <c r="B111" t="s">
        <v>8</v>
      </c>
      <c r="C111">
        <v>27.934290000000001</v>
      </c>
      <c r="D111">
        <f>AVERAGE(C111:C114)</f>
        <v>27.763813750000001</v>
      </c>
      <c r="E111">
        <f>STDEV(C111:C114)</f>
        <v>0.15195854166707232</v>
      </c>
    </row>
    <row r="112" spans="1:5">
      <c r="A112" t="s">
        <v>21</v>
      </c>
      <c r="B112" t="s">
        <v>8</v>
      </c>
      <c r="C112">
        <v>27.788343000000001</v>
      </c>
    </row>
    <row r="113" spans="1:5">
      <c r="A113" t="s">
        <v>21</v>
      </c>
      <c r="B113" t="s">
        <v>8</v>
      </c>
      <c r="C113">
        <v>27.564830000000001</v>
      </c>
    </row>
    <row r="114" spans="1:5">
      <c r="A114" t="s">
        <v>21</v>
      </c>
      <c r="B114" t="s">
        <v>8</v>
      </c>
      <c r="C114">
        <v>27.767792</v>
      </c>
    </row>
    <row r="115" spans="1:5">
      <c r="A115" t="s">
        <v>18</v>
      </c>
      <c r="B115" t="s">
        <v>8</v>
      </c>
      <c r="C115">
        <v>27.587847</v>
      </c>
      <c r="D115">
        <f>AVERAGE(C115:C118)</f>
        <v>27.667245000000001</v>
      </c>
      <c r="E115">
        <f>STDEV(C115:C118)</f>
        <v>8.2612601778824832E-2</v>
      </c>
    </row>
    <row r="116" spans="1:5">
      <c r="A116" t="s">
        <v>18</v>
      </c>
      <c r="B116" t="s">
        <v>8</v>
      </c>
      <c r="C116">
        <v>27.782778</v>
      </c>
    </row>
    <row r="117" spans="1:5">
      <c r="A117" t="s">
        <v>18</v>
      </c>
      <c r="B117" t="s">
        <v>8</v>
      </c>
      <c r="C117">
        <v>27.639965</v>
      </c>
    </row>
    <row r="118" spans="1:5">
      <c r="A118" t="s">
        <v>18</v>
      </c>
      <c r="B118" t="s">
        <v>8</v>
      </c>
      <c r="C118">
        <v>27.658390000000001</v>
      </c>
    </row>
    <row r="119" spans="1:5">
      <c r="A119" t="s">
        <v>19</v>
      </c>
      <c r="B119" t="s">
        <v>8</v>
      </c>
      <c r="C119">
        <v>27.065885999999999</v>
      </c>
      <c r="D119">
        <f>AVERAGE(C119:C122)</f>
        <v>27.187372499999999</v>
      </c>
      <c r="E119">
        <f>STDEV(C119:C122)</f>
        <v>0.19506000024351511</v>
      </c>
    </row>
    <row r="120" spans="1:5">
      <c r="A120" t="s">
        <v>19</v>
      </c>
      <c r="B120" t="s">
        <v>8</v>
      </c>
      <c r="C120">
        <v>27.337848999999999</v>
      </c>
    </row>
    <row r="121" spans="1:5">
      <c r="A121" t="s">
        <v>19</v>
      </c>
      <c r="B121" t="s">
        <v>8</v>
      </c>
      <c r="C121">
        <v>26.977528</v>
      </c>
    </row>
    <row r="122" spans="1:5">
      <c r="A122" t="s">
        <v>19</v>
      </c>
      <c r="B122" t="s">
        <v>8</v>
      </c>
      <c r="C122">
        <v>27.368227000000001</v>
      </c>
    </row>
    <row r="123" spans="1:5">
      <c r="A123" t="s">
        <v>20</v>
      </c>
      <c r="B123" t="s">
        <v>8</v>
      </c>
      <c r="C123">
        <v>27.194642999999999</v>
      </c>
      <c r="D123">
        <f>AVERAGE(C123:C126)</f>
        <v>27.237403999999998</v>
      </c>
      <c r="E123">
        <f>STDEV(C123:C126)</f>
        <v>9.4924019447133898E-2</v>
      </c>
    </row>
    <row r="124" spans="1:5">
      <c r="A124" t="s">
        <v>20</v>
      </c>
      <c r="B124" t="s">
        <v>8</v>
      </c>
      <c r="C124">
        <v>27.162813</v>
      </c>
    </row>
    <row r="125" spans="1:5">
      <c r="A125" t="s">
        <v>20</v>
      </c>
      <c r="B125" t="s">
        <v>8</v>
      </c>
      <c r="C125">
        <v>27.216225000000001</v>
      </c>
    </row>
    <row r="126" spans="1:5">
      <c r="A126" t="s">
        <v>20</v>
      </c>
      <c r="B126" t="s">
        <v>8</v>
      </c>
      <c r="C126">
        <v>27.375934999999998</v>
      </c>
    </row>
    <row r="127" spans="1:5">
      <c r="A127" t="s">
        <v>22</v>
      </c>
      <c r="B127" t="s">
        <v>8</v>
      </c>
      <c r="C127">
        <v>28.845036</v>
      </c>
      <c r="D127">
        <f>AVERAGE(C127:C130)</f>
        <v>28.92311625</v>
      </c>
      <c r="E127">
        <f>STDEV(C127:C130)</f>
        <v>7.145456548686531E-2</v>
      </c>
    </row>
    <row r="128" spans="1:5">
      <c r="A128" t="s">
        <v>22</v>
      </c>
      <c r="B128" t="s">
        <v>8</v>
      </c>
      <c r="C128">
        <v>28.927353</v>
      </c>
    </row>
    <row r="129" spans="1:5">
      <c r="A129" t="s">
        <v>22</v>
      </c>
      <c r="B129" t="s">
        <v>8</v>
      </c>
      <c r="C129">
        <v>28.903133</v>
      </c>
    </row>
    <row r="130" spans="1:5">
      <c r="A130" t="s">
        <v>22</v>
      </c>
      <c r="B130" t="s">
        <v>8</v>
      </c>
      <c r="C130">
        <v>29.016943000000001</v>
      </c>
    </row>
    <row r="131" spans="1:5">
      <c r="A131" t="s">
        <v>23</v>
      </c>
      <c r="B131" t="s">
        <v>8</v>
      </c>
      <c r="C131">
        <v>27.679908999999999</v>
      </c>
      <c r="D131">
        <f>AVERAGE(C131:C134)</f>
        <v>27.693282000000004</v>
      </c>
      <c r="E131">
        <f>STDEV(C131:C134)</f>
        <v>9.4857922596552485E-2</v>
      </c>
    </row>
    <row r="132" spans="1:5">
      <c r="A132" t="s">
        <v>23</v>
      </c>
      <c r="B132" t="s">
        <v>8</v>
      </c>
      <c r="C132">
        <v>27.787832000000002</v>
      </c>
    </row>
    <row r="133" spans="1:5">
      <c r="A133" t="s">
        <v>23</v>
      </c>
      <c r="B133" t="s">
        <v>8</v>
      </c>
      <c r="C133">
        <v>27.738077000000001</v>
      </c>
    </row>
    <row r="134" spans="1:5">
      <c r="A134" t="s">
        <v>23</v>
      </c>
      <c r="B134" t="s">
        <v>8</v>
      </c>
      <c r="C134">
        <v>27.567309999999999</v>
      </c>
    </row>
    <row r="135" spans="1:5">
      <c r="A135" t="s">
        <v>24</v>
      </c>
      <c r="B135" t="s">
        <v>8</v>
      </c>
      <c r="C135">
        <v>27.635382</v>
      </c>
      <c r="D135">
        <f>AVERAGE(C135:C138)</f>
        <v>27.701802749999999</v>
      </c>
      <c r="E135">
        <f>STDEV(C135:C138)</f>
        <v>5.5571036349132838E-2</v>
      </c>
    </row>
    <row r="136" spans="1:5">
      <c r="A136" t="s">
        <v>24</v>
      </c>
      <c r="B136" t="s">
        <v>8</v>
      </c>
      <c r="C136">
        <v>27.692907000000002</v>
      </c>
    </row>
    <row r="137" spans="1:5">
      <c r="A137" t="s">
        <v>24</v>
      </c>
      <c r="B137" t="s">
        <v>8</v>
      </c>
      <c r="C137">
        <v>27.708338000000001</v>
      </c>
    </row>
    <row r="138" spans="1:5">
      <c r="A138" t="s">
        <v>24</v>
      </c>
      <c r="B138" t="s">
        <v>8</v>
      </c>
      <c r="C138">
        <v>27.770583999999999</v>
      </c>
    </row>
    <row r="142" spans="1:5">
      <c r="A142" t="s">
        <v>0</v>
      </c>
      <c r="B142" t="s">
        <v>1</v>
      </c>
      <c r="C142" t="s">
        <v>2</v>
      </c>
      <c r="D142" t="s">
        <v>9</v>
      </c>
      <c r="E142" t="s">
        <v>4</v>
      </c>
    </row>
    <row r="143" spans="1:5">
      <c r="A143" t="s">
        <v>16</v>
      </c>
      <c r="B143" t="s">
        <v>9</v>
      </c>
      <c r="C143">
        <v>30.972159999999999</v>
      </c>
      <c r="D143">
        <f>AVERAGE(C143:C146)</f>
        <v>31.303912500000003</v>
      </c>
      <c r="E143">
        <f>STDEV(C143:C146)</f>
        <v>0.33682571630394731</v>
      </c>
    </row>
    <row r="144" spans="1:5">
      <c r="A144" t="s">
        <v>16</v>
      </c>
      <c r="B144" t="s">
        <v>9</v>
      </c>
      <c r="C144">
        <v>31.771484000000001</v>
      </c>
    </row>
    <row r="145" spans="1:5">
      <c r="A145" t="s">
        <v>16</v>
      </c>
      <c r="B145" t="s">
        <v>9</v>
      </c>
      <c r="C145">
        <v>31.201014000000001</v>
      </c>
    </row>
    <row r="146" spans="1:5">
      <c r="A146" t="s">
        <v>16</v>
      </c>
      <c r="B146" t="s">
        <v>9</v>
      </c>
      <c r="C146">
        <v>31.270992</v>
      </c>
    </row>
    <row r="147" spans="1:5">
      <c r="A147" t="s">
        <v>21</v>
      </c>
      <c r="B147" t="s">
        <v>9</v>
      </c>
      <c r="C147">
        <v>31.38297</v>
      </c>
      <c r="D147">
        <f>AVERAGE(C147:C150)</f>
        <v>31.305802250000003</v>
      </c>
      <c r="E147">
        <f>STDEV(C147:C150)</f>
        <v>9.0939737930766679E-2</v>
      </c>
    </row>
    <row r="148" spans="1:5">
      <c r="A148" t="s">
        <v>21</v>
      </c>
      <c r="B148" t="s">
        <v>9</v>
      </c>
      <c r="C148">
        <v>31.378060999999999</v>
      </c>
    </row>
    <row r="149" spans="1:5">
      <c r="A149" t="s">
        <v>21</v>
      </c>
      <c r="B149" t="s">
        <v>9</v>
      </c>
      <c r="C149">
        <v>31.26623</v>
      </c>
    </row>
    <row r="150" spans="1:5">
      <c r="A150" t="s">
        <v>21</v>
      </c>
      <c r="B150" t="s">
        <v>9</v>
      </c>
      <c r="C150">
        <v>31.195948000000001</v>
      </c>
    </row>
    <row r="151" spans="1:5">
      <c r="A151" t="s">
        <v>18</v>
      </c>
      <c r="B151" t="s">
        <v>9</v>
      </c>
      <c r="C151">
        <v>31.553823000000001</v>
      </c>
      <c r="D151">
        <f>AVERAGE(C151:C154)</f>
        <v>31.294137499999998</v>
      </c>
      <c r="E151">
        <f>STDEV(C151:C154)</f>
        <v>0.31064433030986882</v>
      </c>
    </row>
    <row r="152" spans="1:5">
      <c r="A152" t="s">
        <v>18</v>
      </c>
      <c r="B152" t="s">
        <v>9</v>
      </c>
      <c r="C152">
        <v>31.274059999999999</v>
      </c>
    </row>
    <row r="153" spans="1:5">
      <c r="A153" t="s">
        <v>18</v>
      </c>
      <c r="B153" t="s">
        <v>9</v>
      </c>
      <c r="C153">
        <v>30.863726</v>
      </c>
    </row>
    <row r="154" spans="1:5">
      <c r="A154" t="s">
        <v>18</v>
      </c>
      <c r="B154" t="s">
        <v>9</v>
      </c>
      <c r="C154">
        <v>31.484940999999999</v>
      </c>
    </row>
    <row r="155" spans="1:5">
      <c r="A155" t="s">
        <v>19</v>
      </c>
      <c r="B155" t="s">
        <v>9</v>
      </c>
      <c r="C155">
        <v>30.598980000000001</v>
      </c>
      <c r="D155">
        <f>AVERAGE(C155:C158)</f>
        <v>30.85292475</v>
      </c>
      <c r="E155">
        <f>STDEV(C155:C158)</f>
        <v>0.18173681410467291</v>
      </c>
    </row>
    <row r="156" spans="1:5">
      <c r="A156" t="s">
        <v>19</v>
      </c>
      <c r="B156" t="s">
        <v>9</v>
      </c>
      <c r="C156">
        <v>30.999359999999999</v>
      </c>
    </row>
    <row r="157" spans="1:5">
      <c r="A157" t="s">
        <v>19</v>
      </c>
      <c r="B157" t="s">
        <v>9</v>
      </c>
      <c r="C157">
        <v>30.845956999999999</v>
      </c>
    </row>
    <row r="158" spans="1:5">
      <c r="A158" t="s">
        <v>19</v>
      </c>
      <c r="B158" t="s">
        <v>9</v>
      </c>
      <c r="C158">
        <v>30.967402</v>
      </c>
    </row>
    <row r="159" spans="1:5">
      <c r="A159" t="s">
        <v>20</v>
      </c>
      <c r="B159" t="s">
        <v>9</v>
      </c>
      <c r="C159">
        <v>30.503620000000002</v>
      </c>
      <c r="D159">
        <f>AVERAGE(C159:C162)</f>
        <v>30.648533749999999</v>
      </c>
      <c r="E159">
        <f>STDEV(C159:C162)</f>
        <v>0.16351461763070799</v>
      </c>
    </row>
    <row r="160" spans="1:5">
      <c r="A160" t="s">
        <v>20</v>
      </c>
      <c r="B160" t="s">
        <v>9</v>
      </c>
      <c r="C160">
        <v>30.521239999999999</v>
      </c>
    </row>
    <row r="161" spans="1:5">
      <c r="A161" t="s">
        <v>20</v>
      </c>
      <c r="B161" t="s">
        <v>9</v>
      </c>
      <c r="C161">
        <v>30.839221999999999</v>
      </c>
    </row>
    <row r="162" spans="1:5">
      <c r="A162" t="s">
        <v>20</v>
      </c>
      <c r="B162" t="s">
        <v>9</v>
      </c>
      <c r="C162">
        <v>30.730053000000002</v>
      </c>
    </row>
    <row r="163" spans="1:5">
      <c r="A163" t="s">
        <v>22</v>
      </c>
      <c r="B163" t="s">
        <v>9</v>
      </c>
      <c r="C163">
        <v>33.951873999999997</v>
      </c>
      <c r="D163">
        <f>AVERAGE(C163:C166)</f>
        <v>33.612132000000003</v>
      </c>
      <c r="E163">
        <f>STDEV(C163:C166)</f>
        <v>0.67469396280041616</v>
      </c>
    </row>
    <row r="164" spans="1:5">
      <c r="A164" t="s">
        <v>22</v>
      </c>
      <c r="B164" t="s">
        <v>9</v>
      </c>
      <c r="C164">
        <v>33.889187</v>
      </c>
    </row>
    <row r="165" spans="1:5">
      <c r="A165" t="s">
        <v>22</v>
      </c>
      <c r="B165" t="s">
        <v>9</v>
      </c>
      <c r="C165">
        <v>32.602580000000003</v>
      </c>
    </row>
    <row r="166" spans="1:5">
      <c r="A166" t="s">
        <v>22</v>
      </c>
      <c r="B166" t="s">
        <v>9</v>
      </c>
      <c r="C166">
        <v>34.004886999999997</v>
      </c>
    </row>
    <row r="167" spans="1:5">
      <c r="A167" t="s">
        <v>23</v>
      </c>
      <c r="B167" t="s">
        <v>9</v>
      </c>
      <c r="C167">
        <v>31.366869000000001</v>
      </c>
      <c r="D167">
        <f>AVERAGE(C167:C170)</f>
        <v>31.458700750000002</v>
      </c>
      <c r="E167">
        <f>STDEV(C167:C170)</f>
        <v>0.43110924301648851</v>
      </c>
    </row>
    <row r="168" spans="1:5">
      <c r="A168" t="s">
        <v>23</v>
      </c>
      <c r="B168" t="s">
        <v>9</v>
      </c>
      <c r="C168">
        <v>31.128592000000001</v>
      </c>
    </row>
    <row r="169" spans="1:5">
      <c r="A169" t="s">
        <v>23</v>
      </c>
      <c r="B169" t="s">
        <v>9</v>
      </c>
      <c r="C169">
        <v>31.250658000000001</v>
      </c>
    </row>
    <row r="170" spans="1:5">
      <c r="A170" t="s">
        <v>23</v>
      </c>
      <c r="B170" t="s">
        <v>9</v>
      </c>
      <c r="C170">
        <v>32.088684000000001</v>
      </c>
    </row>
    <row r="171" spans="1:5">
      <c r="A171" t="s">
        <v>24</v>
      </c>
      <c r="B171" t="s">
        <v>9</v>
      </c>
      <c r="C171">
        <v>31.758347000000001</v>
      </c>
      <c r="D171">
        <f>AVERAGE(C171:C174)</f>
        <v>31.584207249999999</v>
      </c>
      <c r="E171">
        <f>STDEV(C171:C174)</f>
        <v>0.41199230721327529</v>
      </c>
    </row>
    <row r="172" spans="1:5">
      <c r="A172" t="s">
        <v>24</v>
      </c>
      <c r="B172" t="s">
        <v>9</v>
      </c>
      <c r="C172">
        <v>31.962700000000002</v>
      </c>
    </row>
    <row r="173" spans="1:5">
      <c r="A173" t="s">
        <v>24</v>
      </c>
      <c r="B173" t="s">
        <v>9</v>
      </c>
      <c r="C173">
        <v>31.005458999999998</v>
      </c>
    </row>
    <row r="174" spans="1:5">
      <c r="A174" t="s">
        <v>24</v>
      </c>
      <c r="B174" t="s">
        <v>9</v>
      </c>
      <c r="C174">
        <v>31.610323000000001</v>
      </c>
    </row>
    <row r="177" spans="1:5">
      <c r="A177" t="s">
        <v>0</v>
      </c>
      <c r="B177" t="s">
        <v>1</v>
      </c>
      <c r="C177" t="s">
        <v>2</v>
      </c>
      <c r="D177" t="s">
        <v>10</v>
      </c>
      <c r="E177" t="s">
        <v>4</v>
      </c>
    </row>
    <row r="178" spans="1:5">
      <c r="A178" t="s">
        <v>16</v>
      </c>
      <c r="B178" t="s">
        <v>10</v>
      </c>
      <c r="C178">
        <v>30.344297000000001</v>
      </c>
      <c r="D178">
        <f>AVERAGE(C178:C181)</f>
        <v>30.375657499999999</v>
      </c>
      <c r="E178">
        <f>STDEV(C178:C181)</f>
        <v>0.27671865495661846</v>
      </c>
    </row>
    <row r="179" spans="1:5">
      <c r="A179" t="s">
        <v>16</v>
      </c>
      <c r="B179" t="s">
        <v>10</v>
      </c>
      <c r="C179">
        <v>30.473015</v>
      </c>
    </row>
    <row r="180" spans="1:5">
      <c r="A180" t="s">
        <v>16</v>
      </c>
      <c r="B180" t="s">
        <v>10</v>
      </c>
      <c r="C180">
        <v>30.672113</v>
      </c>
    </row>
    <row r="181" spans="1:5">
      <c r="A181" t="s">
        <v>16</v>
      </c>
      <c r="B181" t="s">
        <v>10</v>
      </c>
      <c r="C181">
        <v>30.013204999999999</v>
      </c>
    </row>
    <row r="182" spans="1:5">
      <c r="A182" t="s">
        <v>21</v>
      </c>
      <c r="B182" t="s">
        <v>10</v>
      </c>
      <c r="C182">
        <v>30.440415999999999</v>
      </c>
      <c r="D182">
        <f>AVERAGE(C182:C185)</f>
        <v>30.564691000000003</v>
      </c>
      <c r="E182">
        <f>STDEV(C182:C185)</f>
        <v>0.25987585432407301</v>
      </c>
    </row>
    <row r="183" spans="1:5">
      <c r="A183" t="s">
        <v>21</v>
      </c>
      <c r="B183" t="s">
        <v>10</v>
      </c>
      <c r="C183">
        <v>30.360814999999999</v>
      </c>
    </row>
    <row r="184" spans="1:5">
      <c r="A184" t="s">
        <v>21</v>
      </c>
      <c r="B184" t="s">
        <v>10</v>
      </c>
      <c r="C184">
        <v>30.514576000000002</v>
      </c>
    </row>
    <row r="185" spans="1:5">
      <c r="A185" t="s">
        <v>21</v>
      </c>
      <c r="B185" t="s">
        <v>10</v>
      </c>
      <c r="C185">
        <v>30.942957</v>
      </c>
    </row>
    <row r="186" spans="1:5">
      <c r="A186" t="s">
        <v>18</v>
      </c>
      <c r="B186" t="s">
        <v>10</v>
      </c>
      <c r="C186">
        <v>30.501539999999999</v>
      </c>
      <c r="D186">
        <f>AVERAGE(C186:C189)</f>
        <v>30.409443499999998</v>
      </c>
      <c r="E186">
        <f>STDEV(C186:C189)</f>
        <v>0.42155884056321236</v>
      </c>
    </row>
    <row r="187" spans="1:5">
      <c r="A187" t="s">
        <v>18</v>
      </c>
      <c r="B187" t="s">
        <v>10</v>
      </c>
      <c r="C187">
        <v>30.256166</v>
      </c>
    </row>
    <row r="188" spans="1:5">
      <c r="A188" t="s">
        <v>18</v>
      </c>
      <c r="B188" t="s">
        <v>10</v>
      </c>
      <c r="C188">
        <v>29.940390000000001</v>
      </c>
    </row>
    <row r="189" spans="1:5">
      <c r="A189" t="s">
        <v>18</v>
      </c>
      <c r="B189" t="s">
        <v>10</v>
      </c>
      <c r="C189">
        <v>30.939678000000001</v>
      </c>
    </row>
    <row r="190" spans="1:5">
      <c r="A190" t="s">
        <v>19</v>
      </c>
      <c r="B190" t="s">
        <v>10</v>
      </c>
      <c r="C190">
        <v>29.941752999999999</v>
      </c>
      <c r="D190">
        <f>AVERAGE(C190:C193)</f>
        <v>29.823810999999999</v>
      </c>
      <c r="E190">
        <f>STDEV(C190:C193)</f>
        <v>0.15075944935558738</v>
      </c>
    </row>
    <row r="191" spans="1:5">
      <c r="A191" t="s">
        <v>19</v>
      </c>
      <c r="B191" t="s">
        <v>10</v>
      </c>
      <c r="C191">
        <v>29.768242000000001</v>
      </c>
    </row>
    <row r="192" spans="1:5">
      <c r="A192" t="s">
        <v>19</v>
      </c>
      <c r="B192" t="s">
        <v>10</v>
      </c>
      <c r="C192">
        <v>29.635714</v>
      </c>
    </row>
    <row r="193" spans="1:5">
      <c r="A193" t="s">
        <v>19</v>
      </c>
      <c r="B193" t="s">
        <v>10</v>
      </c>
      <c r="C193">
        <v>29.949535000000001</v>
      </c>
    </row>
    <row r="194" spans="1:5">
      <c r="A194" t="s">
        <v>20</v>
      </c>
      <c r="B194" t="s">
        <v>10</v>
      </c>
      <c r="C194">
        <v>29.527090000000001</v>
      </c>
      <c r="D194">
        <f>AVERAGE(C194:C197)</f>
        <v>29.748896500000001</v>
      </c>
      <c r="E194">
        <f>STDEV(C194:C197)</f>
        <v>0.19840293165928774</v>
      </c>
    </row>
    <row r="195" spans="1:5">
      <c r="A195" t="s">
        <v>20</v>
      </c>
      <c r="B195" t="s">
        <v>10</v>
      </c>
      <c r="C195">
        <v>29.737907</v>
      </c>
    </row>
    <row r="196" spans="1:5">
      <c r="A196" t="s">
        <v>20</v>
      </c>
      <c r="B196" t="s">
        <v>10</v>
      </c>
      <c r="C196">
        <v>29.720942000000001</v>
      </c>
    </row>
    <row r="197" spans="1:5">
      <c r="A197" t="s">
        <v>20</v>
      </c>
      <c r="B197" t="s">
        <v>10</v>
      </c>
      <c r="C197">
        <v>30.009647000000001</v>
      </c>
    </row>
    <row r="198" spans="1:5">
      <c r="A198" t="s">
        <v>22</v>
      </c>
      <c r="B198" t="s">
        <v>10</v>
      </c>
      <c r="C198">
        <v>33.307580000000002</v>
      </c>
      <c r="D198">
        <f>AVERAGE(C198:C201)</f>
        <v>32.5209495</v>
      </c>
      <c r="E198">
        <f>STDEV(C198:C201)</f>
        <v>0.87348102078579826</v>
      </c>
    </row>
    <row r="199" spans="1:5">
      <c r="A199" t="s">
        <v>22</v>
      </c>
      <c r="B199" t="s">
        <v>10</v>
      </c>
      <c r="C199">
        <v>33.167335999999999</v>
      </c>
    </row>
    <row r="200" spans="1:5">
      <c r="A200" t="s">
        <v>22</v>
      </c>
      <c r="B200" t="s">
        <v>10</v>
      </c>
      <c r="C200">
        <v>31.468631999999999</v>
      </c>
    </row>
    <row r="201" spans="1:5">
      <c r="A201" t="s">
        <v>22</v>
      </c>
      <c r="B201" t="s">
        <v>10</v>
      </c>
      <c r="C201">
        <v>32.140250000000002</v>
      </c>
    </row>
    <row r="202" spans="1:5">
      <c r="A202" t="s">
        <v>23</v>
      </c>
      <c r="B202" t="s">
        <v>10</v>
      </c>
      <c r="C202">
        <v>30.735046000000001</v>
      </c>
      <c r="D202">
        <f>AVERAGE(C202:C205)</f>
        <v>30.46893575</v>
      </c>
      <c r="E202">
        <f>STDEV(C202:C205)</f>
        <v>0.48151266742380067</v>
      </c>
    </row>
    <row r="203" spans="1:5">
      <c r="A203" t="s">
        <v>23</v>
      </c>
      <c r="B203" t="s">
        <v>10</v>
      </c>
      <c r="C203">
        <v>29.779888</v>
      </c>
    </row>
    <row r="204" spans="1:5">
      <c r="A204" t="s">
        <v>23</v>
      </c>
      <c r="B204" t="s">
        <v>10</v>
      </c>
      <c r="C204">
        <v>30.506444999999999</v>
      </c>
    </row>
    <row r="205" spans="1:5">
      <c r="A205" t="s">
        <v>23</v>
      </c>
      <c r="B205" t="s">
        <v>10</v>
      </c>
      <c r="C205">
        <v>30.854364</v>
      </c>
    </row>
    <row r="206" spans="1:5">
      <c r="A206" t="s">
        <v>24</v>
      </c>
      <c r="B206" t="s">
        <v>10</v>
      </c>
      <c r="C206">
        <v>31.018623000000002</v>
      </c>
      <c r="D206">
        <f>AVERAGE(C206:C209)</f>
        <v>30.933142750000002</v>
      </c>
      <c r="E206">
        <f>STDEV(C206:C209)</f>
        <v>0.25944323724130947</v>
      </c>
    </row>
    <row r="207" spans="1:5">
      <c r="A207" t="s">
        <v>24</v>
      </c>
      <c r="B207" t="s">
        <v>10</v>
      </c>
      <c r="C207">
        <v>30.763553999999999</v>
      </c>
    </row>
    <row r="208" spans="1:5">
      <c r="A208" t="s">
        <v>24</v>
      </c>
      <c r="B208" t="s">
        <v>10</v>
      </c>
      <c r="C208">
        <v>30.690304000000001</v>
      </c>
    </row>
    <row r="209" spans="1:5">
      <c r="A209" t="s">
        <v>24</v>
      </c>
      <c r="B209" t="s">
        <v>10</v>
      </c>
      <c r="C209">
        <v>31.260090000000002</v>
      </c>
    </row>
    <row r="212" spans="1:5">
      <c r="A212" t="s">
        <v>0</v>
      </c>
      <c r="B212" t="s">
        <v>1</v>
      </c>
      <c r="C212" t="s">
        <v>2</v>
      </c>
      <c r="D212" t="s">
        <v>11</v>
      </c>
      <c r="E212" t="s">
        <v>4</v>
      </c>
    </row>
    <row r="213" spans="1:5">
      <c r="A213" t="s">
        <v>16</v>
      </c>
      <c r="B213" t="s">
        <v>11</v>
      </c>
      <c r="C213">
        <v>29.193811</v>
      </c>
      <c r="D213">
        <f>AVERAGE(C213:C216)</f>
        <v>28.92711525</v>
      </c>
      <c r="E213">
        <f>STDEV(C213:C216)</f>
        <v>0.2328657363093945</v>
      </c>
    </row>
    <row r="214" spans="1:5">
      <c r="A214" t="s">
        <v>16</v>
      </c>
      <c r="B214" t="s">
        <v>11</v>
      </c>
      <c r="C214">
        <v>28.898685</v>
      </c>
    </row>
    <row r="215" spans="1:5">
      <c r="A215" t="s">
        <v>16</v>
      </c>
      <c r="B215" t="s">
        <v>11</v>
      </c>
      <c r="C215">
        <v>28.984559999999998</v>
      </c>
    </row>
    <row r="216" spans="1:5">
      <c r="A216" t="s">
        <v>16</v>
      </c>
      <c r="B216" t="s">
        <v>11</v>
      </c>
      <c r="C216">
        <v>28.631405000000001</v>
      </c>
    </row>
    <row r="217" spans="1:5">
      <c r="A217" t="s">
        <v>21</v>
      </c>
      <c r="B217" t="s">
        <v>11</v>
      </c>
      <c r="C217">
        <v>27.761081999999998</v>
      </c>
      <c r="D217">
        <f>AVERAGE(C217:C220)</f>
        <v>27.642474</v>
      </c>
      <c r="E217">
        <f>STDEV(C217:C220)</f>
        <v>0.10859664820180505</v>
      </c>
    </row>
    <row r="218" spans="1:5">
      <c r="A218" t="s">
        <v>21</v>
      </c>
      <c r="B218" t="s">
        <v>11</v>
      </c>
      <c r="C218">
        <v>27.498502999999999</v>
      </c>
    </row>
    <row r="219" spans="1:5">
      <c r="A219" t="s">
        <v>21</v>
      </c>
      <c r="B219" t="s">
        <v>11</v>
      </c>
      <c r="C219">
        <v>27.643698000000001</v>
      </c>
    </row>
    <row r="220" spans="1:5">
      <c r="A220" t="s">
        <v>21</v>
      </c>
      <c r="B220" t="s">
        <v>11</v>
      </c>
      <c r="C220">
        <v>27.666613000000002</v>
      </c>
    </row>
    <row r="221" spans="1:5">
      <c r="A221" t="s">
        <v>18</v>
      </c>
      <c r="B221" t="s">
        <v>11</v>
      </c>
      <c r="C221">
        <v>28.088217</v>
      </c>
      <c r="D221">
        <f>AVERAGE(C221:C224)</f>
        <v>28.275109999999998</v>
      </c>
      <c r="E221">
        <f>STDEV(C221:C224)</f>
        <v>0.19274451453154254</v>
      </c>
    </row>
    <row r="222" spans="1:5">
      <c r="A222" t="s">
        <v>18</v>
      </c>
      <c r="B222" t="s">
        <v>11</v>
      </c>
      <c r="C222">
        <v>28.476429</v>
      </c>
    </row>
    <row r="223" spans="1:5">
      <c r="A223" t="s">
        <v>18</v>
      </c>
      <c r="B223" t="s">
        <v>11</v>
      </c>
      <c r="C223">
        <v>28.401854</v>
      </c>
    </row>
    <row r="224" spans="1:5">
      <c r="A224" t="s">
        <v>18</v>
      </c>
      <c r="B224" t="s">
        <v>11</v>
      </c>
      <c r="C224">
        <v>28.133939999999999</v>
      </c>
    </row>
    <row r="225" spans="1:5">
      <c r="A225" t="s">
        <v>19</v>
      </c>
      <c r="B225" t="s">
        <v>11</v>
      </c>
      <c r="C225">
        <v>27.889766999999999</v>
      </c>
      <c r="D225">
        <f>AVERAGE(C225:C228)</f>
        <v>27.973089999999999</v>
      </c>
      <c r="E225">
        <f>STDEV(C225:C228)</f>
        <v>7.8664876859583649E-2</v>
      </c>
    </row>
    <row r="226" spans="1:5">
      <c r="A226" t="s">
        <v>19</v>
      </c>
      <c r="B226" t="s">
        <v>11</v>
      </c>
      <c r="C226">
        <v>28.076706000000001</v>
      </c>
    </row>
    <row r="227" spans="1:5">
      <c r="A227" t="s">
        <v>19</v>
      </c>
      <c r="B227" t="s">
        <v>11</v>
      </c>
      <c r="C227">
        <v>27.944510000000001</v>
      </c>
    </row>
    <row r="228" spans="1:5">
      <c r="A228" t="s">
        <v>19</v>
      </c>
      <c r="B228" t="s">
        <v>11</v>
      </c>
      <c r="C228">
        <v>27.981376999999998</v>
      </c>
    </row>
    <row r="229" spans="1:5">
      <c r="A229" t="s">
        <v>20</v>
      </c>
      <c r="B229" t="s">
        <v>11</v>
      </c>
      <c r="C229">
        <v>28.225383999999998</v>
      </c>
      <c r="D229">
        <f>AVERAGE(C229:C232)</f>
        <v>28.2390945</v>
      </c>
      <c r="E229" s="1">
        <f>STDEV(C229:C232)</f>
        <v>9.6997935048467807E-2</v>
      </c>
    </row>
    <row r="230" spans="1:5">
      <c r="A230" t="s">
        <v>20</v>
      </c>
      <c r="B230" t="s">
        <v>11</v>
      </c>
      <c r="C230">
        <v>28.112909999999999</v>
      </c>
    </row>
    <row r="231" spans="1:5">
      <c r="A231" t="s">
        <v>20</v>
      </c>
      <c r="B231" t="s">
        <v>11</v>
      </c>
      <c r="C231">
        <v>28.343174000000001</v>
      </c>
    </row>
    <row r="232" spans="1:5">
      <c r="A232" t="s">
        <v>20</v>
      </c>
      <c r="B232" t="s">
        <v>11</v>
      </c>
      <c r="C232">
        <v>28.274909999999998</v>
      </c>
    </row>
    <row r="233" spans="1:5">
      <c r="A233" t="s">
        <v>22</v>
      </c>
      <c r="B233" t="s">
        <v>11</v>
      </c>
      <c r="C233">
        <v>28.981183999999999</v>
      </c>
      <c r="D233">
        <f>AVERAGE(C233:C236)</f>
        <v>28.929980749999999</v>
      </c>
      <c r="E233" s="1">
        <f>STDEV(C233:C236)</f>
        <v>8.7809367671772109E-2</v>
      </c>
    </row>
    <row r="234" spans="1:5">
      <c r="A234" t="s">
        <v>22</v>
      </c>
      <c r="B234" t="s">
        <v>11</v>
      </c>
      <c r="C234">
        <v>29.024342999999998</v>
      </c>
    </row>
    <row r="235" spans="1:5">
      <c r="A235" t="s">
        <v>22</v>
      </c>
      <c r="B235" t="s">
        <v>11</v>
      </c>
      <c r="C235">
        <v>28.879678999999999</v>
      </c>
    </row>
    <row r="236" spans="1:5">
      <c r="A236" t="s">
        <v>22</v>
      </c>
      <c r="B236" t="s">
        <v>11</v>
      </c>
      <c r="C236">
        <v>28.834717000000001</v>
      </c>
    </row>
    <row r="237" spans="1:5">
      <c r="A237" t="s">
        <v>23</v>
      </c>
      <c r="B237" t="s">
        <v>11</v>
      </c>
      <c r="C237">
        <v>27.752448999999999</v>
      </c>
      <c r="D237">
        <f>AVERAGE(C237:C240)</f>
        <v>27.682172749999999</v>
      </c>
      <c r="E237" s="1">
        <f>STDEV(C237:C240)</f>
        <v>0.17617770335918381</v>
      </c>
    </row>
    <row r="238" spans="1:5">
      <c r="A238" t="s">
        <v>23</v>
      </c>
      <c r="B238" t="s">
        <v>11</v>
      </c>
      <c r="C238">
        <v>27.584492000000001</v>
      </c>
    </row>
    <row r="239" spans="1:5">
      <c r="A239" t="s">
        <v>23</v>
      </c>
      <c r="B239" t="s">
        <v>11</v>
      </c>
      <c r="C239">
        <v>27.893688000000001</v>
      </c>
    </row>
    <row r="240" spans="1:5">
      <c r="A240" t="s">
        <v>23</v>
      </c>
      <c r="B240" t="s">
        <v>11</v>
      </c>
      <c r="C240">
        <v>27.498062000000001</v>
      </c>
    </row>
    <row r="241" spans="1:5">
      <c r="A241" t="s">
        <v>24</v>
      </c>
      <c r="B241" t="s">
        <v>11</v>
      </c>
      <c r="C241">
        <v>27.768737999999999</v>
      </c>
      <c r="D241">
        <f>AVERAGE(C241:C244)</f>
        <v>27.818155500000003</v>
      </c>
      <c r="E241" s="1">
        <f>STDEV(C241:C244)</f>
        <v>7.630913918834839E-2</v>
      </c>
    </row>
    <row r="242" spans="1:5">
      <c r="A242" t="s">
        <v>24</v>
      </c>
      <c r="B242" t="s">
        <v>11</v>
      </c>
      <c r="C242">
        <v>27.875920000000001</v>
      </c>
    </row>
    <row r="243" spans="1:5">
      <c r="A243" t="s">
        <v>24</v>
      </c>
      <c r="B243" t="s">
        <v>11</v>
      </c>
      <c r="C243">
        <v>27.890322000000001</v>
      </c>
    </row>
    <row r="244" spans="1:5">
      <c r="A244" t="s">
        <v>24</v>
      </c>
      <c r="B244" t="s">
        <v>11</v>
      </c>
      <c r="C244">
        <v>27.737642000000001</v>
      </c>
    </row>
    <row r="247" spans="1:5">
      <c r="A247" t="s">
        <v>0</v>
      </c>
      <c r="B247" t="s">
        <v>1</v>
      </c>
      <c r="C247" t="s">
        <v>2</v>
      </c>
      <c r="D247" t="s">
        <v>12</v>
      </c>
      <c r="E247" t="s">
        <v>4</v>
      </c>
    </row>
    <row r="248" spans="1:5">
      <c r="A248" t="s">
        <v>16</v>
      </c>
      <c r="B248" t="s">
        <v>12</v>
      </c>
      <c r="C248">
        <v>29.167667000000002</v>
      </c>
      <c r="D248">
        <f>AVERAGE(C248:C251)</f>
        <v>29.253517250000002</v>
      </c>
      <c r="E248">
        <f>STDEV(C248:C251)</f>
        <v>0.16827212168463945</v>
      </c>
    </row>
    <row r="249" spans="1:5">
      <c r="A249" t="s">
        <v>16</v>
      </c>
      <c r="B249" t="s">
        <v>12</v>
      </c>
      <c r="C249">
        <v>29.077078</v>
      </c>
    </row>
    <row r="250" spans="1:5">
      <c r="A250" t="s">
        <v>16</v>
      </c>
      <c r="B250" t="s">
        <v>12</v>
      </c>
      <c r="C250">
        <v>29.462275000000002</v>
      </c>
    </row>
    <row r="251" spans="1:5">
      <c r="A251" t="s">
        <v>16</v>
      </c>
      <c r="B251" t="s">
        <v>12</v>
      </c>
      <c r="C251">
        <v>29.307048999999999</v>
      </c>
    </row>
    <row r="252" spans="1:5">
      <c r="A252" t="s">
        <v>21</v>
      </c>
      <c r="B252" t="s">
        <v>12</v>
      </c>
      <c r="C252">
        <v>27.938839000000002</v>
      </c>
      <c r="D252">
        <f>AVERAGE(C252:C255)</f>
        <v>28.007767749999999</v>
      </c>
      <c r="E252">
        <f>STDEV(C252:C255)</f>
        <v>9.3041313892896452E-2</v>
      </c>
    </row>
    <row r="253" spans="1:5">
      <c r="A253" t="s">
        <v>21</v>
      </c>
      <c r="B253" t="s">
        <v>12</v>
      </c>
      <c r="C253">
        <v>28.087987999999999</v>
      </c>
    </row>
    <row r="254" spans="1:5">
      <c r="A254" t="s">
        <v>21</v>
      </c>
      <c r="B254" t="s">
        <v>12</v>
      </c>
      <c r="C254">
        <v>28.087911999999999</v>
      </c>
    </row>
    <row r="255" spans="1:5">
      <c r="A255" t="s">
        <v>21</v>
      </c>
      <c r="B255" t="s">
        <v>12</v>
      </c>
      <c r="C255">
        <v>27.916332000000001</v>
      </c>
    </row>
    <row r="256" spans="1:5">
      <c r="A256" t="s">
        <v>18</v>
      </c>
      <c r="B256" t="s">
        <v>12</v>
      </c>
      <c r="C256">
        <v>28.907171000000002</v>
      </c>
      <c r="D256">
        <f>AVERAGE(C256:C259)</f>
        <v>28.898668750000002</v>
      </c>
      <c r="E256">
        <f>STDEV(C256:C259)</f>
        <v>4.7014852769275896E-2</v>
      </c>
    </row>
    <row r="257" spans="1:5">
      <c r="A257" t="s">
        <v>18</v>
      </c>
      <c r="B257" t="s">
        <v>12</v>
      </c>
      <c r="C257">
        <v>28.863354000000001</v>
      </c>
    </row>
    <row r="258" spans="1:5">
      <c r="A258" t="s">
        <v>18</v>
      </c>
      <c r="B258" t="s">
        <v>12</v>
      </c>
      <c r="C258">
        <v>28.862314000000001</v>
      </c>
    </row>
    <row r="259" spans="1:5">
      <c r="A259" t="s">
        <v>18</v>
      </c>
      <c r="B259" t="s">
        <v>12</v>
      </c>
      <c r="C259">
        <v>28.961836000000002</v>
      </c>
    </row>
    <row r="260" spans="1:5">
      <c r="A260" t="s">
        <v>19</v>
      </c>
      <c r="B260" t="s">
        <v>12</v>
      </c>
      <c r="C260">
        <v>28.108118000000001</v>
      </c>
      <c r="D260">
        <f>AVERAGE(C260:C263)</f>
        <v>28.227439750000002</v>
      </c>
      <c r="E260">
        <f>STDEV(C260:C263)</f>
        <v>0.12306021564631055</v>
      </c>
    </row>
    <row r="261" spans="1:5">
      <c r="A261" t="s">
        <v>19</v>
      </c>
      <c r="B261" t="s">
        <v>12</v>
      </c>
      <c r="C261">
        <v>28.399014999999999</v>
      </c>
    </row>
    <row r="262" spans="1:5">
      <c r="A262" t="s">
        <v>19</v>
      </c>
      <c r="B262" t="s">
        <v>12</v>
      </c>
      <c r="C262">
        <v>28.215285999999999</v>
      </c>
    </row>
    <row r="263" spans="1:5">
      <c r="A263" t="s">
        <v>19</v>
      </c>
      <c r="B263" t="s">
        <v>12</v>
      </c>
      <c r="C263">
        <v>28.187339999999999</v>
      </c>
    </row>
    <row r="264" spans="1:5">
      <c r="A264" t="s">
        <v>20</v>
      </c>
      <c r="B264" t="s">
        <v>12</v>
      </c>
      <c r="C264">
        <v>28.366137999999999</v>
      </c>
      <c r="D264">
        <f>AVERAGE(C264:C267)</f>
        <v>28.5657365</v>
      </c>
      <c r="E264">
        <f>STDEV(C264:C267)</f>
        <v>0.2445971290353447</v>
      </c>
    </row>
    <row r="265" spans="1:5">
      <c r="A265" t="s">
        <v>20</v>
      </c>
      <c r="B265" t="s">
        <v>12</v>
      </c>
      <c r="C265">
        <v>28.744046999999998</v>
      </c>
    </row>
    <row r="266" spans="1:5">
      <c r="A266" t="s">
        <v>20</v>
      </c>
      <c r="B266" t="s">
        <v>12</v>
      </c>
      <c r="C266">
        <v>28.344408000000001</v>
      </c>
    </row>
    <row r="267" spans="1:5">
      <c r="A267" t="s">
        <v>20</v>
      </c>
      <c r="B267" t="s">
        <v>12</v>
      </c>
      <c r="C267">
        <v>28.808353</v>
      </c>
    </row>
    <row r="268" spans="1:5">
      <c r="A268" t="s">
        <v>22</v>
      </c>
      <c r="B268" t="s">
        <v>12</v>
      </c>
      <c r="C268">
        <v>29.394724</v>
      </c>
      <c r="D268">
        <f>AVERAGE(C268:C271)</f>
        <v>29.442642749999997</v>
      </c>
      <c r="E268">
        <f>STDEV(C268:C271)</f>
        <v>0.18572597991194026</v>
      </c>
    </row>
    <row r="269" spans="1:5">
      <c r="A269" t="s">
        <v>22</v>
      </c>
      <c r="B269" t="s">
        <v>12</v>
      </c>
      <c r="C269">
        <v>29.415232</v>
      </c>
    </row>
    <row r="270" spans="1:5">
      <c r="A270" t="s">
        <v>22</v>
      </c>
      <c r="B270" t="s">
        <v>12</v>
      </c>
      <c r="C270">
        <v>29.259402999999999</v>
      </c>
    </row>
    <row r="271" spans="1:5">
      <c r="A271" t="s">
        <v>22</v>
      </c>
      <c r="B271" t="s">
        <v>12</v>
      </c>
      <c r="C271">
        <v>29.701212000000002</v>
      </c>
    </row>
    <row r="272" spans="1:5">
      <c r="A272" t="s">
        <v>23</v>
      </c>
      <c r="B272" t="s">
        <v>12</v>
      </c>
      <c r="C272">
        <v>27.935189999999999</v>
      </c>
      <c r="D272">
        <f>AVERAGE(C272:C275)</f>
        <v>27.972150249999999</v>
      </c>
      <c r="E272">
        <f>STDEV(C272:C275)</f>
        <v>9.0359560152298971E-2</v>
      </c>
    </row>
    <row r="273" spans="1:5">
      <c r="A273" t="s">
        <v>23</v>
      </c>
      <c r="B273" t="s">
        <v>12</v>
      </c>
      <c r="C273">
        <v>28.106833000000002</v>
      </c>
    </row>
    <row r="274" spans="1:5">
      <c r="A274" t="s">
        <v>23</v>
      </c>
      <c r="B274" t="s">
        <v>12</v>
      </c>
      <c r="C274">
        <v>27.912939999999999</v>
      </c>
    </row>
    <row r="275" spans="1:5">
      <c r="A275" t="s">
        <v>23</v>
      </c>
      <c r="B275" t="s">
        <v>12</v>
      </c>
      <c r="C275">
        <v>27.933637999999998</v>
      </c>
    </row>
    <row r="276" spans="1:5">
      <c r="A276" t="s">
        <v>24</v>
      </c>
      <c r="B276" t="s">
        <v>12</v>
      </c>
      <c r="C276">
        <v>28.165980999999999</v>
      </c>
      <c r="D276">
        <f>AVERAGE(C276:C279)</f>
        <v>28.120103749999998</v>
      </c>
      <c r="E276">
        <f>STDEV(C276:C279)</f>
        <v>5.3395847387694199E-2</v>
      </c>
    </row>
    <row r="277" spans="1:5">
      <c r="A277" t="s">
        <v>24</v>
      </c>
      <c r="B277" t="s">
        <v>12</v>
      </c>
      <c r="C277">
        <v>28.043081000000001</v>
      </c>
    </row>
    <row r="278" spans="1:5">
      <c r="A278" t="s">
        <v>24</v>
      </c>
      <c r="B278" t="s">
        <v>12</v>
      </c>
      <c r="C278">
        <v>28.139620000000001</v>
      </c>
    </row>
    <row r="279" spans="1:5">
      <c r="A279" t="s">
        <v>24</v>
      </c>
      <c r="B279" t="s">
        <v>12</v>
      </c>
      <c r="C279">
        <v>28.131733000000001</v>
      </c>
    </row>
    <row r="282" spans="1:5">
      <c r="A282" t="s">
        <v>0</v>
      </c>
      <c r="B282" t="s">
        <v>1</v>
      </c>
      <c r="C282" t="s">
        <v>2</v>
      </c>
      <c r="D282" t="s">
        <v>13</v>
      </c>
      <c r="E282" t="s">
        <v>4</v>
      </c>
    </row>
    <row r="283" spans="1:5">
      <c r="A283" t="s">
        <v>16</v>
      </c>
      <c r="B283" t="s">
        <v>13</v>
      </c>
      <c r="C283">
        <v>30.331983999999999</v>
      </c>
      <c r="D283">
        <f>AVERAGE(C283:C286)</f>
        <v>30.318641</v>
      </c>
      <c r="E283">
        <f>STDEV(C283:C286)</f>
        <v>6.5563786625443543E-2</v>
      </c>
    </row>
    <row r="284" spans="1:5">
      <c r="A284" t="s">
        <v>16</v>
      </c>
      <c r="B284" t="s">
        <v>13</v>
      </c>
      <c r="C284">
        <v>30.331876999999999</v>
      </c>
    </row>
    <row r="285" spans="1:5">
      <c r="A285" t="s">
        <v>16</v>
      </c>
      <c r="B285" t="s">
        <v>13</v>
      </c>
      <c r="C285">
        <v>30.227283</v>
      </c>
    </row>
    <row r="286" spans="1:5">
      <c r="A286" t="s">
        <v>16</v>
      </c>
      <c r="B286" t="s">
        <v>13</v>
      </c>
      <c r="C286">
        <v>30.383420000000001</v>
      </c>
    </row>
    <row r="287" spans="1:5">
      <c r="A287" t="s">
        <v>21</v>
      </c>
      <c r="B287" t="s">
        <v>13</v>
      </c>
      <c r="C287">
        <v>29.279692000000001</v>
      </c>
      <c r="D287">
        <f>AVERAGE(C287:C290)</f>
        <v>29.088503750000001</v>
      </c>
      <c r="E287">
        <f>STDEV(C287:C290)</f>
        <v>0.20848608227629262</v>
      </c>
    </row>
    <row r="288" spans="1:5">
      <c r="A288" t="s">
        <v>21</v>
      </c>
      <c r="B288" t="s">
        <v>13</v>
      </c>
      <c r="C288">
        <v>29.015923999999998</v>
      </c>
    </row>
    <row r="289" spans="1:5">
      <c r="A289" t="s">
        <v>21</v>
      </c>
      <c r="B289" t="s">
        <v>13</v>
      </c>
      <c r="C289">
        <v>28.827278</v>
      </c>
    </row>
    <row r="290" spans="1:5">
      <c r="A290" t="s">
        <v>21</v>
      </c>
      <c r="B290" t="s">
        <v>13</v>
      </c>
      <c r="C290">
        <v>29.231121000000002</v>
      </c>
    </row>
    <row r="291" spans="1:5">
      <c r="A291" t="s">
        <v>18</v>
      </c>
      <c r="B291" t="s">
        <v>13</v>
      </c>
      <c r="C291">
        <v>29.934964999999998</v>
      </c>
      <c r="D291">
        <f>AVERAGE(C291:C294)</f>
        <v>29.859267750000001</v>
      </c>
      <c r="E291">
        <f>STDEV(C291:C294)</f>
        <v>7.1699511529599677E-2</v>
      </c>
    </row>
    <row r="292" spans="1:5">
      <c r="A292" t="s">
        <v>18</v>
      </c>
      <c r="B292" t="s">
        <v>13</v>
      </c>
      <c r="C292">
        <v>29.889800000000001</v>
      </c>
    </row>
    <row r="293" spans="1:5">
      <c r="A293" t="s">
        <v>18</v>
      </c>
      <c r="B293" t="s">
        <v>13</v>
      </c>
      <c r="C293">
        <v>29.766670000000001</v>
      </c>
    </row>
    <row r="294" spans="1:5">
      <c r="A294" t="s">
        <v>18</v>
      </c>
      <c r="B294" t="s">
        <v>13</v>
      </c>
      <c r="C294">
        <v>29.845635999999999</v>
      </c>
    </row>
    <row r="295" spans="1:5">
      <c r="A295" t="s">
        <v>19</v>
      </c>
      <c r="B295" t="s">
        <v>13</v>
      </c>
      <c r="C295">
        <v>29.215796999999998</v>
      </c>
      <c r="D295">
        <f>AVERAGE(C295:C298)</f>
        <v>29.442835500000001</v>
      </c>
      <c r="E295">
        <f>STDEV(C295:C298)</f>
        <v>0.17947980022554208</v>
      </c>
    </row>
    <row r="296" spans="1:5">
      <c r="A296" t="s">
        <v>19</v>
      </c>
      <c r="B296" t="s">
        <v>13</v>
      </c>
      <c r="C296">
        <v>29.507383000000001</v>
      </c>
    </row>
    <row r="297" spans="1:5">
      <c r="A297" t="s">
        <v>19</v>
      </c>
      <c r="B297" t="s">
        <v>13</v>
      </c>
      <c r="C297">
        <v>29.406343</v>
      </c>
    </row>
    <row r="298" spans="1:5">
      <c r="A298" t="s">
        <v>19</v>
      </c>
      <c r="B298" t="s">
        <v>13</v>
      </c>
      <c r="C298">
        <v>29.641819000000002</v>
      </c>
    </row>
    <row r="299" spans="1:5">
      <c r="A299" t="s">
        <v>20</v>
      </c>
      <c r="B299" t="s">
        <v>13</v>
      </c>
      <c r="C299">
        <v>29.625416000000001</v>
      </c>
      <c r="D299">
        <f>AVERAGE(C299:C302)</f>
        <v>29.683275249999998</v>
      </c>
      <c r="E299">
        <f>STDEV(C299:C302)</f>
        <v>0.16021321385448573</v>
      </c>
    </row>
    <row r="300" spans="1:5">
      <c r="A300" t="s">
        <v>20</v>
      </c>
      <c r="B300" t="s">
        <v>13</v>
      </c>
      <c r="C300">
        <v>29.912685</v>
      </c>
    </row>
    <row r="301" spans="1:5">
      <c r="A301" t="s">
        <v>20</v>
      </c>
      <c r="B301" t="s">
        <v>13</v>
      </c>
      <c r="C301">
        <v>29.541315000000001</v>
      </c>
    </row>
    <row r="302" spans="1:5">
      <c r="A302" t="s">
        <v>20</v>
      </c>
      <c r="B302" t="s">
        <v>13</v>
      </c>
      <c r="C302">
        <v>29.653684999999999</v>
      </c>
    </row>
    <row r="303" spans="1:5">
      <c r="A303" t="s">
        <v>22</v>
      </c>
      <c r="B303" t="s">
        <v>13</v>
      </c>
      <c r="C303">
        <v>30.865068000000001</v>
      </c>
      <c r="D303">
        <f>AVERAGE(C303:C306)</f>
        <v>30.621371249999999</v>
      </c>
      <c r="E303">
        <f>STDEV(C303:C306)</f>
        <v>0.27621830514332385</v>
      </c>
    </row>
    <row r="304" spans="1:5">
      <c r="A304" t="s">
        <v>22</v>
      </c>
      <c r="B304" t="s">
        <v>13</v>
      </c>
      <c r="C304">
        <v>30.742699000000002</v>
      </c>
    </row>
    <row r="305" spans="1:5">
      <c r="A305" t="s">
        <v>22</v>
      </c>
      <c r="B305" t="s">
        <v>13</v>
      </c>
      <c r="C305">
        <v>30.228907</v>
      </c>
    </row>
    <row r="306" spans="1:5">
      <c r="A306" t="s">
        <v>22</v>
      </c>
      <c r="B306" t="s">
        <v>13</v>
      </c>
      <c r="C306">
        <v>30.648810999999998</v>
      </c>
    </row>
    <row r="307" spans="1:5">
      <c r="A307" t="s">
        <v>23</v>
      </c>
      <c r="B307" t="s">
        <v>13</v>
      </c>
      <c r="C307">
        <v>29.013918</v>
      </c>
      <c r="D307">
        <f>AVERAGE(C307:C310)</f>
        <v>29.122769000000002</v>
      </c>
      <c r="E307">
        <f>STDEV(C307:C310)</f>
        <v>0.10387074275912989</v>
      </c>
    </row>
    <row r="308" spans="1:5">
      <c r="A308" t="s">
        <v>23</v>
      </c>
      <c r="B308" t="s">
        <v>13</v>
      </c>
      <c r="C308">
        <v>29.068131999999999</v>
      </c>
    </row>
    <row r="309" spans="1:5">
      <c r="A309" t="s">
        <v>23</v>
      </c>
      <c r="B309" t="s">
        <v>13</v>
      </c>
      <c r="C309">
        <v>29.250171999999999</v>
      </c>
    </row>
    <row r="310" spans="1:5">
      <c r="A310" t="s">
        <v>23</v>
      </c>
      <c r="B310" t="s">
        <v>13</v>
      </c>
      <c r="C310">
        <v>29.158854000000002</v>
      </c>
    </row>
    <row r="311" spans="1:5">
      <c r="A311" t="s">
        <v>24</v>
      </c>
      <c r="B311" t="s">
        <v>13</v>
      </c>
      <c r="C311">
        <v>29.155989999999999</v>
      </c>
      <c r="D311">
        <f>AVERAGE(C311:C314)</f>
        <v>29.091317750000002</v>
      </c>
      <c r="E311">
        <f>STDEV(C311:C314)</f>
        <v>0.22555299256475547</v>
      </c>
    </row>
    <row r="312" spans="1:5">
      <c r="A312" t="s">
        <v>24</v>
      </c>
      <c r="B312" t="s">
        <v>13</v>
      </c>
      <c r="C312">
        <v>29.381879999999999</v>
      </c>
    </row>
    <row r="313" spans="1:5">
      <c r="A313" t="s">
        <v>24</v>
      </c>
      <c r="B313" t="s">
        <v>13</v>
      </c>
      <c r="C313">
        <v>28.892278999999998</v>
      </c>
    </row>
    <row r="314" spans="1:5">
      <c r="A314" t="s">
        <v>24</v>
      </c>
      <c r="B314" t="s">
        <v>13</v>
      </c>
      <c r="C314">
        <v>28.935122</v>
      </c>
    </row>
    <row r="317" spans="1:5">
      <c r="A317" t="s">
        <v>0</v>
      </c>
      <c r="B317" t="s">
        <v>1</v>
      </c>
      <c r="C317" t="s">
        <v>2</v>
      </c>
      <c r="D317" t="s">
        <v>5</v>
      </c>
      <c r="E317" t="s">
        <v>4</v>
      </c>
    </row>
    <row r="318" spans="1:5">
      <c r="A318" t="s">
        <v>16</v>
      </c>
      <c r="B318" t="s">
        <v>5</v>
      </c>
      <c r="C318">
        <v>20.949919999999999</v>
      </c>
      <c r="D318">
        <f>AVERAGE(C319:C321)</f>
        <v>20.436595666666665</v>
      </c>
      <c r="E318">
        <f>STDEV(C319:C321)</f>
        <v>0.19963763948798219</v>
      </c>
    </row>
    <row r="319" spans="1:5">
      <c r="A319" t="s">
        <v>16</v>
      </c>
      <c r="B319" t="s">
        <v>5</v>
      </c>
      <c r="C319">
        <v>20.667006000000001</v>
      </c>
    </row>
    <row r="320" spans="1:5">
      <c r="A320" t="s">
        <v>16</v>
      </c>
      <c r="B320" t="s">
        <v>5</v>
      </c>
      <c r="C320">
        <v>20.315186000000001</v>
      </c>
    </row>
    <row r="321" spans="1:5">
      <c r="A321" t="s">
        <v>16</v>
      </c>
      <c r="B321" t="s">
        <v>5</v>
      </c>
      <c r="C321">
        <v>20.327594999999999</v>
      </c>
    </row>
    <row r="322" spans="1:5">
      <c r="A322" t="s">
        <v>21</v>
      </c>
      <c r="B322" t="s">
        <v>5</v>
      </c>
      <c r="C322">
        <v>19.790537</v>
      </c>
      <c r="D322">
        <f>AVERAGE(C322:C325)</f>
        <v>19.845767500000001</v>
      </c>
      <c r="E322">
        <f>STDEV(C322:C325)</f>
        <v>6.1473536195124155E-2</v>
      </c>
    </row>
    <row r="323" spans="1:5">
      <c r="A323" t="s">
        <v>21</v>
      </c>
      <c r="B323" t="s">
        <v>5</v>
      </c>
      <c r="C323">
        <v>19.933385999999999</v>
      </c>
    </row>
    <row r="324" spans="1:5">
      <c r="A324" t="s">
        <v>21</v>
      </c>
      <c r="B324" t="s">
        <v>5</v>
      </c>
      <c r="C324">
        <v>19.823051</v>
      </c>
    </row>
    <row r="325" spans="1:5">
      <c r="A325" t="s">
        <v>21</v>
      </c>
      <c r="B325" t="s">
        <v>5</v>
      </c>
      <c r="C325">
        <v>19.836096000000001</v>
      </c>
    </row>
    <row r="326" spans="1:5">
      <c r="A326" t="s">
        <v>18</v>
      </c>
      <c r="B326" t="s">
        <v>5</v>
      </c>
      <c r="C326">
        <v>20.116447000000001</v>
      </c>
      <c r="D326">
        <f>AVERAGE(C326:C329)</f>
        <v>20.173975500000001</v>
      </c>
      <c r="E326">
        <f>STDEV(C326:C329)</f>
        <v>0.14178405976343053</v>
      </c>
    </row>
    <row r="327" spans="1:5">
      <c r="A327" t="s">
        <v>18</v>
      </c>
      <c r="B327" t="s">
        <v>5</v>
      </c>
      <c r="C327">
        <v>20.385994</v>
      </c>
    </row>
    <row r="328" spans="1:5">
      <c r="A328" t="s">
        <v>18</v>
      </c>
      <c r="B328" t="s">
        <v>5</v>
      </c>
      <c r="C328">
        <v>20.104254000000001</v>
      </c>
    </row>
    <row r="329" spans="1:5">
      <c r="A329" t="s">
        <v>18</v>
      </c>
      <c r="B329" t="s">
        <v>5</v>
      </c>
      <c r="C329">
        <v>20.089206999999998</v>
      </c>
    </row>
    <row r="330" spans="1:5">
      <c r="A330" t="s">
        <v>19</v>
      </c>
      <c r="B330" t="s">
        <v>5</v>
      </c>
      <c r="C330">
        <v>19.955593</v>
      </c>
      <c r="D330">
        <f>AVERAGE(C330:C333)</f>
        <v>19.949885250000001</v>
      </c>
      <c r="E330">
        <f>STDEV(C330:C333)</f>
        <v>2.2070515541102204E-2</v>
      </c>
    </row>
    <row r="331" spans="1:5">
      <c r="A331" t="s">
        <v>19</v>
      </c>
      <c r="B331" t="s">
        <v>5</v>
      </c>
      <c r="C331">
        <v>19.965757</v>
      </c>
    </row>
    <row r="332" spans="1:5">
      <c r="A332" t="s">
        <v>19</v>
      </c>
      <c r="B332" t="s">
        <v>5</v>
      </c>
      <c r="C332">
        <v>19.960820999999999</v>
      </c>
    </row>
    <row r="333" spans="1:5">
      <c r="A333" t="s">
        <v>19</v>
      </c>
      <c r="B333" t="s">
        <v>5</v>
      </c>
      <c r="C333">
        <v>19.917369999999998</v>
      </c>
    </row>
    <row r="334" spans="1:5">
      <c r="A334" t="s">
        <v>20</v>
      </c>
      <c r="B334" t="s">
        <v>5</v>
      </c>
      <c r="C334">
        <v>19.888126</v>
      </c>
      <c r="D334">
        <f>AVERAGE(C334:C337)</f>
        <v>19.887743</v>
      </c>
      <c r="E334">
        <f>STDEV(C334:C337)</f>
        <v>3.4006423403036889E-2</v>
      </c>
    </row>
    <row r="335" spans="1:5">
      <c r="A335" t="s">
        <v>20</v>
      </c>
      <c r="B335" t="s">
        <v>5</v>
      </c>
      <c r="C335">
        <v>19.849028000000001</v>
      </c>
    </row>
    <row r="336" spans="1:5">
      <c r="A336" t="s">
        <v>20</v>
      </c>
      <c r="B336" t="s">
        <v>5</v>
      </c>
      <c r="C336">
        <v>19.882052999999999</v>
      </c>
    </row>
    <row r="337" spans="1:5">
      <c r="A337" t="s">
        <v>20</v>
      </c>
      <c r="B337" t="s">
        <v>5</v>
      </c>
      <c r="C337">
        <v>19.931764999999999</v>
      </c>
    </row>
    <row r="338" spans="1:5">
      <c r="A338" t="s">
        <v>22</v>
      </c>
      <c r="B338" t="s">
        <v>5</v>
      </c>
      <c r="C338">
        <v>20.705414000000001</v>
      </c>
      <c r="D338">
        <f>AVERAGE(C338:C341)</f>
        <v>20.72387625</v>
      </c>
      <c r="E338">
        <f>STDEV(C338:C341)</f>
        <v>9.7655385932284539E-2</v>
      </c>
    </row>
    <row r="339" spans="1:5">
      <c r="A339" t="s">
        <v>22</v>
      </c>
      <c r="B339" t="s">
        <v>5</v>
      </c>
      <c r="C339">
        <v>20.760262000000001</v>
      </c>
    </row>
    <row r="340" spans="1:5">
      <c r="A340" t="s">
        <v>22</v>
      </c>
      <c r="B340" t="s">
        <v>5</v>
      </c>
      <c r="C340">
        <v>20.59919</v>
      </c>
    </row>
    <row r="341" spans="1:5">
      <c r="A341" t="s">
        <v>22</v>
      </c>
      <c r="B341" t="s">
        <v>5</v>
      </c>
      <c r="C341">
        <v>20.830639000000001</v>
      </c>
    </row>
    <row r="342" spans="1:5">
      <c r="A342" t="s">
        <v>23</v>
      </c>
      <c r="B342" t="s">
        <v>5</v>
      </c>
      <c r="C342">
        <v>20.055868</v>
      </c>
      <c r="D342">
        <f>AVERAGE(C342:C345)</f>
        <v>20.049028</v>
      </c>
      <c r="E342">
        <f>STDEV(C342:C345)</f>
        <v>2.0521461270256985E-2</v>
      </c>
    </row>
    <row r="343" spans="1:5">
      <c r="A343" t="s">
        <v>23</v>
      </c>
      <c r="B343" t="s">
        <v>5</v>
      </c>
      <c r="C343">
        <v>20.067492999999999</v>
      </c>
    </row>
    <row r="344" spans="1:5">
      <c r="A344" t="s">
        <v>23</v>
      </c>
      <c r="B344" t="s">
        <v>5</v>
      </c>
      <c r="C344">
        <v>20.053041</v>
      </c>
    </row>
    <row r="345" spans="1:5">
      <c r="A345" t="s">
        <v>23</v>
      </c>
      <c r="B345" t="s">
        <v>5</v>
      </c>
      <c r="C345">
        <v>20.01971</v>
      </c>
    </row>
    <row r="346" spans="1:5">
      <c r="A346" t="s">
        <v>24</v>
      </c>
      <c r="B346" t="s">
        <v>5</v>
      </c>
      <c r="C346">
        <v>19.921662999999999</v>
      </c>
      <c r="D346">
        <f>AVERAGE(C346:C349)</f>
        <v>19.941444999999998</v>
      </c>
      <c r="E346">
        <f>STDEV(C346:C349)</f>
        <v>1.335591247350771E-2</v>
      </c>
    </row>
    <row r="347" spans="1:5">
      <c r="A347" t="s">
        <v>24</v>
      </c>
      <c r="B347" t="s">
        <v>5</v>
      </c>
      <c r="C347">
        <v>19.949687999999998</v>
      </c>
    </row>
    <row r="348" spans="1:5">
      <c r="A348" t="s">
        <v>24</v>
      </c>
      <c r="B348" t="s">
        <v>5</v>
      </c>
      <c r="C348">
        <v>19.949369999999998</v>
      </c>
    </row>
    <row r="349" spans="1:5">
      <c r="A349" t="s">
        <v>24</v>
      </c>
      <c r="B349" t="s">
        <v>5</v>
      </c>
      <c r="C349">
        <v>19.945059000000001</v>
      </c>
    </row>
    <row r="352" spans="1:5">
      <c r="A352" t="s">
        <v>0</v>
      </c>
      <c r="B352" t="s">
        <v>1</v>
      </c>
      <c r="C352" t="s">
        <v>2</v>
      </c>
      <c r="D352" t="s">
        <v>14</v>
      </c>
      <c r="E352" t="s">
        <v>4</v>
      </c>
    </row>
    <row r="353" spans="1:5">
      <c r="A353" t="s">
        <v>16</v>
      </c>
      <c r="B353" t="s">
        <v>26</v>
      </c>
      <c r="C353">
        <v>28.646937999999999</v>
      </c>
      <c r="D353">
        <f>AVERAGE(C353:C356)</f>
        <v>28.801300249999997</v>
      </c>
      <c r="E353">
        <f>STDEV(C353:C356)</f>
        <v>0.11888350063367389</v>
      </c>
    </row>
    <row r="354" spans="1:5">
      <c r="A354" t="s">
        <v>16</v>
      </c>
      <c r="B354" t="s">
        <v>26</v>
      </c>
      <c r="C354">
        <v>28.784597000000002</v>
      </c>
    </row>
    <row r="355" spans="1:5">
      <c r="A355" t="s">
        <v>16</v>
      </c>
      <c r="B355" t="s">
        <v>26</v>
      </c>
      <c r="C355">
        <v>28.844045999999999</v>
      </c>
    </row>
    <row r="356" spans="1:5">
      <c r="A356" t="s">
        <v>16</v>
      </c>
      <c r="B356" t="s">
        <v>26</v>
      </c>
      <c r="C356">
        <v>28.92962</v>
      </c>
    </row>
    <row r="357" spans="1:5">
      <c r="A357" t="s">
        <v>21</v>
      </c>
      <c r="B357" t="s">
        <v>26</v>
      </c>
      <c r="C357">
        <v>28.660724999999999</v>
      </c>
      <c r="D357">
        <f>AVERAGE(C357:C360)</f>
        <v>28.620978999999998</v>
      </c>
      <c r="E357">
        <f>STDEV(C357:C360)</f>
        <v>0.16439530134201835</v>
      </c>
    </row>
    <row r="358" spans="1:5">
      <c r="A358" t="s">
        <v>21</v>
      </c>
      <c r="B358" t="s">
        <v>26</v>
      </c>
      <c r="C358">
        <v>28.392872000000001</v>
      </c>
    </row>
    <row r="359" spans="1:5">
      <c r="A359" t="s">
        <v>21</v>
      </c>
      <c r="B359" t="s">
        <v>26</v>
      </c>
      <c r="C359">
        <v>28.645427999999999</v>
      </c>
    </row>
    <row r="360" spans="1:5">
      <c r="A360" t="s">
        <v>21</v>
      </c>
      <c r="B360" t="s">
        <v>26</v>
      </c>
      <c r="C360">
        <v>28.784890999999998</v>
      </c>
    </row>
    <row r="361" spans="1:5">
      <c r="A361" t="s">
        <v>18</v>
      </c>
      <c r="B361" t="s">
        <v>26</v>
      </c>
      <c r="C361">
        <v>28.59357</v>
      </c>
      <c r="D361">
        <f>AVERAGE(C361:C364)</f>
        <v>28.66099925</v>
      </c>
      <c r="E361">
        <f>STDEV(C361:C364)</f>
        <v>0.12931429094361557</v>
      </c>
    </row>
    <row r="362" spans="1:5">
      <c r="A362" t="s">
        <v>18</v>
      </c>
      <c r="B362" t="s">
        <v>26</v>
      </c>
      <c r="C362">
        <v>28.608184999999999</v>
      </c>
    </row>
    <row r="363" spans="1:5">
      <c r="A363" t="s">
        <v>18</v>
      </c>
      <c r="B363" t="s">
        <v>26</v>
      </c>
      <c r="C363">
        <v>28.587702</v>
      </c>
    </row>
    <row r="364" spans="1:5">
      <c r="A364" t="s">
        <v>18</v>
      </c>
      <c r="B364" t="s">
        <v>26</v>
      </c>
      <c r="C364">
        <v>28.85454</v>
      </c>
    </row>
    <row r="365" spans="1:5">
      <c r="A365" t="s">
        <v>19</v>
      </c>
      <c r="B365" t="s">
        <v>26</v>
      </c>
      <c r="C365">
        <v>28.425039999999999</v>
      </c>
      <c r="D365">
        <f>AVERAGE(C365:C368)</f>
        <v>28.468058999999997</v>
      </c>
      <c r="E365">
        <f>STDEV(C365:C368)</f>
        <v>0.1332728763127245</v>
      </c>
    </row>
    <row r="366" spans="1:5">
      <c r="A366" t="s">
        <v>19</v>
      </c>
      <c r="B366" t="s">
        <v>26</v>
      </c>
      <c r="C366">
        <v>28.312640999999999</v>
      </c>
    </row>
    <row r="367" spans="1:5">
      <c r="A367" t="s">
        <v>19</v>
      </c>
      <c r="B367" t="s">
        <v>26</v>
      </c>
      <c r="C367">
        <v>28.505669999999999</v>
      </c>
    </row>
    <row r="368" spans="1:5">
      <c r="A368" t="s">
        <v>19</v>
      </c>
      <c r="B368" t="s">
        <v>26</v>
      </c>
      <c r="C368">
        <v>28.628885</v>
      </c>
    </row>
    <row r="369" spans="1:5">
      <c r="A369" t="s">
        <v>20</v>
      </c>
      <c r="B369" t="s">
        <v>26</v>
      </c>
      <c r="C369">
        <v>28.422308000000001</v>
      </c>
      <c r="D369">
        <f>AVERAGE(C369:C372)</f>
        <v>28.341279500000002</v>
      </c>
      <c r="E369">
        <f>STDEV(C369:C372)</f>
        <v>5.8761419551153257E-2</v>
      </c>
    </row>
    <row r="370" spans="1:5">
      <c r="A370" t="s">
        <v>20</v>
      </c>
      <c r="B370" t="s">
        <v>26</v>
      </c>
      <c r="C370">
        <v>28.281580000000002</v>
      </c>
    </row>
    <row r="371" spans="1:5">
      <c r="A371" t="s">
        <v>20</v>
      </c>
      <c r="B371" t="s">
        <v>26</v>
      </c>
      <c r="C371">
        <v>28.331510000000002</v>
      </c>
    </row>
    <row r="372" spans="1:5">
      <c r="A372" t="s">
        <v>20</v>
      </c>
      <c r="B372" t="s">
        <v>26</v>
      </c>
      <c r="C372">
        <v>28.329719999999998</v>
      </c>
    </row>
    <row r="373" spans="1:5">
      <c r="A373" t="s">
        <v>22</v>
      </c>
      <c r="B373" t="s">
        <v>26</v>
      </c>
      <c r="C373">
        <v>29.569084</v>
      </c>
      <c r="D373">
        <f>AVERAGE(C373:C376)</f>
        <v>29.576574750000002</v>
      </c>
      <c r="E373">
        <f>STDEV(C373:C376)</f>
        <v>7.4853410839118881E-2</v>
      </c>
    </row>
    <row r="374" spans="1:5">
      <c r="A374" t="s">
        <v>22</v>
      </c>
      <c r="B374" t="s">
        <v>26</v>
      </c>
      <c r="C374">
        <v>29.625505</v>
      </c>
    </row>
    <row r="375" spans="1:5">
      <c r="A375" t="s">
        <v>22</v>
      </c>
      <c r="B375" t="s">
        <v>26</v>
      </c>
      <c r="C375">
        <v>29.638013999999998</v>
      </c>
    </row>
    <row r="376" spans="1:5">
      <c r="A376" t="s">
        <v>22</v>
      </c>
      <c r="B376" t="s">
        <v>26</v>
      </c>
      <c r="C376">
        <v>29.473696</v>
      </c>
    </row>
    <row r="377" spans="1:5">
      <c r="A377" t="s">
        <v>23</v>
      </c>
      <c r="B377" t="s">
        <v>26</v>
      </c>
      <c r="C377">
        <v>28.619966999999999</v>
      </c>
      <c r="D377">
        <f>AVERAGE(C377:C380)</f>
        <v>28.517281500000003</v>
      </c>
      <c r="E377">
        <f>STDEV(C377:C380)</f>
        <v>7.1984636955857925E-2</v>
      </c>
    </row>
    <row r="378" spans="1:5">
      <c r="A378" t="s">
        <v>23</v>
      </c>
      <c r="B378" t="s">
        <v>26</v>
      </c>
      <c r="C378">
        <v>28.475999999999999</v>
      </c>
    </row>
    <row r="379" spans="1:5">
      <c r="A379" t="s">
        <v>23</v>
      </c>
      <c r="B379" t="s">
        <v>26</v>
      </c>
      <c r="C379">
        <v>28.513147</v>
      </c>
    </row>
    <row r="380" spans="1:5">
      <c r="A380" t="s">
        <v>23</v>
      </c>
      <c r="B380" t="s">
        <v>26</v>
      </c>
      <c r="C380">
        <v>28.460011999999999</v>
      </c>
    </row>
    <row r="381" spans="1:5">
      <c r="A381" t="s">
        <v>24</v>
      </c>
      <c r="B381" t="s">
        <v>26</v>
      </c>
      <c r="C381">
        <v>28.371862</v>
      </c>
      <c r="D381">
        <f>AVERAGE(C381:C384)</f>
        <v>28.4405775</v>
      </c>
      <c r="E381">
        <f>STDEV(C381:C384)</f>
        <v>8.0761028739113616E-2</v>
      </c>
    </row>
    <row r="382" spans="1:5">
      <c r="A382" t="s">
        <v>24</v>
      </c>
      <c r="B382" t="s">
        <v>26</v>
      </c>
      <c r="C382">
        <v>28.487206</v>
      </c>
    </row>
    <row r="383" spans="1:5">
      <c r="A383" t="s">
        <v>24</v>
      </c>
      <c r="B383" t="s">
        <v>26</v>
      </c>
      <c r="C383">
        <v>28.372795</v>
      </c>
    </row>
    <row r="384" spans="1:5">
      <c r="A384" t="s">
        <v>24</v>
      </c>
      <c r="B384" t="s">
        <v>26</v>
      </c>
      <c r="C384">
        <v>28.530446999999999</v>
      </c>
    </row>
    <row r="387" spans="1:5">
      <c r="A387" t="s">
        <v>0</v>
      </c>
      <c r="B387" t="s">
        <v>1</v>
      </c>
      <c r="C387" t="s">
        <v>2</v>
      </c>
      <c r="D387" t="s">
        <v>15</v>
      </c>
      <c r="E387" t="s">
        <v>4</v>
      </c>
    </row>
    <row r="388" spans="1:5">
      <c r="A388" t="s">
        <v>16</v>
      </c>
      <c r="B388" t="s">
        <v>27</v>
      </c>
      <c r="C388">
        <v>26.701502000000001</v>
      </c>
      <c r="D388">
        <f>AVERAGE(C388:C391)</f>
        <v>26.698734250000001</v>
      </c>
      <c r="E388">
        <f>STDEV(C388:C391)</f>
        <v>0.12465857431233278</v>
      </c>
    </row>
    <row r="389" spans="1:5">
      <c r="A389" t="s">
        <v>16</v>
      </c>
      <c r="B389" t="s">
        <v>27</v>
      </c>
      <c r="C389">
        <v>26.749794000000001</v>
      </c>
    </row>
    <row r="390" spans="1:5">
      <c r="A390" t="s">
        <v>16</v>
      </c>
      <c r="B390" t="s">
        <v>27</v>
      </c>
      <c r="C390">
        <v>26.525950999999999</v>
      </c>
    </row>
    <row r="391" spans="1:5">
      <c r="A391" t="s">
        <v>16</v>
      </c>
      <c r="B391" t="s">
        <v>27</v>
      </c>
      <c r="C391">
        <v>26.817689999999999</v>
      </c>
    </row>
    <row r="392" spans="1:5">
      <c r="A392" t="s">
        <v>21</v>
      </c>
      <c r="B392" t="s">
        <v>27</v>
      </c>
      <c r="C392">
        <v>26.362925000000001</v>
      </c>
      <c r="D392">
        <f>AVERAGE(C392:C395)</f>
        <v>26.300109250000002</v>
      </c>
      <c r="E392">
        <f>STDEV(C392:C395)</f>
        <v>0.13363494874813495</v>
      </c>
    </row>
    <row r="393" spans="1:5">
      <c r="A393" t="s">
        <v>21</v>
      </c>
      <c r="B393" t="s">
        <v>27</v>
      </c>
      <c r="C393">
        <v>26.452309</v>
      </c>
    </row>
    <row r="394" spans="1:5">
      <c r="A394" t="s">
        <v>21</v>
      </c>
      <c r="B394" t="s">
        <v>27</v>
      </c>
      <c r="C394">
        <v>26.151683999999999</v>
      </c>
    </row>
    <row r="395" spans="1:5">
      <c r="A395" t="s">
        <v>21</v>
      </c>
      <c r="B395" t="s">
        <v>27</v>
      </c>
      <c r="C395">
        <v>26.233519000000001</v>
      </c>
    </row>
    <row r="396" spans="1:5">
      <c r="A396" t="s">
        <v>18</v>
      </c>
      <c r="B396" t="s">
        <v>27</v>
      </c>
      <c r="C396">
        <v>26.370117</v>
      </c>
      <c r="D396">
        <f>AVERAGE(C396:C399)</f>
        <v>26.634733750000002</v>
      </c>
      <c r="E396">
        <f>STDEV(C396:C399)</f>
        <v>0.19124355874011417</v>
      </c>
    </row>
    <row r="397" spans="1:5">
      <c r="A397" t="s">
        <v>18</v>
      </c>
      <c r="B397" t="s">
        <v>27</v>
      </c>
      <c r="C397">
        <v>26.623588999999999</v>
      </c>
    </row>
    <row r="398" spans="1:5">
      <c r="A398" t="s">
        <v>18</v>
      </c>
      <c r="B398" t="s">
        <v>27</v>
      </c>
      <c r="C398">
        <v>26.744741000000001</v>
      </c>
    </row>
    <row r="399" spans="1:5">
      <c r="A399" t="s">
        <v>18</v>
      </c>
      <c r="B399" t="s">
        <v>27</v>
      </c>
      <c r="C399">
        <v>26.800488000000001</v>
      </c>
    </row>
    <row r="400" spans="1:5">
      <c r="A400" t="s">
        <v>19</v>
      </c>
      <c r="B400" t="s">
        <v>27</v>
      </c>
      <c r="C400">
        <v>26.181507</v>
      </c>
      <c r="D400">
        <f>AVERAGE(C400:C403)</f>
        <v>26.216999999999999</v>
      </c>
      <c r="E400">
        <f>STDEV(C400:C403)</f>
        <v>0.24862438206258008</v>
      </c>
    </row>
    <row r="401" spans="1:5">
      <c r="A401" t="s">
        <v>19</v>
      </c>
      <c r="B401" t="s">
        <v>27</v>
      </c>
      <c r="C401">
        <v>26.189049000000001</v>
      </c>
    </row>
    <row r="402" spans="1:5">
      <c r="A402" t="s">
        <v>19</v>
      </c>
      <c r="B402" t="s">
        <v>27</v>
      </c>
      <c r="C402">
        <v>25.947566999999999</v>
      </c>
    </row>
    <row r="403" spans="1:5">
      <c r="A403" t="s">
        <v>19</v>
      </c>
      <c r="B403" t="s">
        <v>27</v>
      </c>
      <c r="C403">
        <v>26.549876999999999</v>
      </c>
    </row>
    <row r="404" spans="1:5">
      <c r="A404" t="s">
        <v>20</v>
      </c>
      <c r="B404" t="s">
        <v>27</v>
      </c>
      <c r="C404">
        <v>25.639616</v>
      </c>
      <c r="D404">
        <f>AVERAGE(C404:C407)</f>
        <v>26.015208999999999</v>
      </c>
      <c r="E404">
        <f>STDEV(C404:C407)</f>
        <v>0.31670443023740541</v>
      </c>
    </row>
    <row r="405" spans="1:5">
      <c r="A405" t="s">
        <v>20</v>
      </c>
      <c r="B405" t="s">
        <v>27</v>
      </c>
      <c r="C405">
        <v>26.120428</v>
      </c>
    </row>
    <row r="406" spans="1:5">
      <c r="A406" t="s">
        <v>20</v>
      </c>
      <c r="B406" t="s">
        <v>27</v>
      </c>
      <c r="C406">
        <v>26.387263999999998</v>
      </c>
    </row>
    <row r="407" spans="1:5">
      <c r="A407" t="s">
        <v>20</v>
      </c>
      <c r="B407" t="s">
        <v>27</v>
      </c>
      <c r="C407">
        <v>25.913527999999999</v>
      </c>
    </row>
    <row r="408" spans="1:5">
      <c r="A408" t="s">
        <v>22</v>
      </c>
      <c r="B408" t="s">
        <v>27</v>
      </c>
      <c r="C408">
        <v>26.379792999999999</v>
      </c>
      <c r="D408">
        <f>AVERAGE(C408:C411)</f>
        <v>27.19403625</v>
      </c>
      <c r="E408">
        <f>STDEV(C408:C411)</f>
        <v>0.79883518999786074</v>
      </c>
    </row>
    <row r="409" spans="1:5">
      <c r="A409" t="s">
        <v>22</v>
      </c>
      <c r="B409" t="s">
        <v>27</v>
      </c>
      <c r="C409">
        <v>27.131461999999999</v>
      </c>
    </row>
    <row r="410" spans="1:5">
      <c r="A410" t="s">
        <v>22</v>
      </c>
      <c r="B410" t="s">
        <v>27</v>
      </c>
      <c r="C410">
        <v>26.975519999999999</v>
      </c>
    </row>
    <row r="411" spans="1:5">
      <c r="A411" t="s">
        <v>22</v>
      </c>
      <c r="B411" t="s">
        <v>27</v>
      </c>
      <c r="C411">
        <v>28.289370000000002</v>
      </c>
    </row>
    <row r="412" spans="1:5">
      <c r="A412" t="s">
        <v>23</v>
      </c>
      <c r="B412" t="s">
        <v>27</v>
      </c>
      <c r="C412">
        <v>26.422567000000001</v>
      </c>
      <c r="D412">
        <f>AVERAGE(C412:C415)</f>
        <v>26.494836249999999</v>
      </c>
      <c r="E412">
        <f>STDEV(C412:C415)</f>
        <v>0.22136810895636419</v>
      </c>
    </row>
    <row r="413" spans="1:5">
      <c r="A413" t="s">
        <v>23</v>
      </c>
      <c r="B413" t="s">
        <v>27</v>
      </c>
      <c r="C413">
        <v>26.821808000000001</v>
      </c>
    </row>
    <row r="414" spans="1:5">
      <c r="A414" t="s">
        <v>23</v>
      </c>
      <c r="B414" t="s">
        <v>27</v>
      </c>
      <c r="C414">
        <v>26.332546000000001</v>
      </c>
    </row>
    <row r="415" spans="1:5">
      <c r="A415" t="s">
        <v>23</v>
      </c>
      <c r="B415" t="s">
        <v>27</v>
      </c>
      <c r="C415">
        <v>26.402424</v>
      </c>
    </row>
    <row r="416" spans="1:5">
      <c r="A416" t="s">
        <v>24</v>
      </c>
      <c r="B416" t="s">
        <v>27</v>
      </c>
      <c r="C416">
        <v>26.352798</v>
      </c>
      <c r="D416">
        <f>AVERAGE(C416:C419)</f>
        <v>26.313631750000003</v>
      </c>
      <c r="E416">
        <f>STDEV(C416:C419)</f>
        <v>7.5442875591955644E-2</v>
      </c>
    </row>
    <row r="417" spans="1:3">
      <c r="A417" t="s">
        <v>24</v>
      </c>
      <c r="B417" t="s">
        <v>27</v>
      </c>
      <c r="C417">
        <v>26.202110000000001</v>
      </c>
    </row>
    <row r="418" spans="1:3">
      <c r="A418" t="s">
        <v>24</v>
      </c>
      <c r="B418" t="s">
        <v>27</v>
      </c>
      <c r="C418">
        <v>26.365400000000001</v>
      </c>
    </row>
    <row r="419" spans="1:3">
      <c r="A419" t="s">
        <v>24</v>
      </c>
      <c r="B419" t="s">
        <v>27</v>
      </c>
      <c r="C419">
        <v>26.334219000000001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0"/>
  <sheetViews>
    <sheetView zoomScale="150" zoomScaleNormal="150" zoomScalePageLayoutView="150" workbookViewId="0">
      <selection activeCell="A13" sqref="A13"/>
    </sheetView>
  </sheetViews>
  <sheetFormatPr baseColWidth="10" defaultColWidth="8.83203125" defaultRowHeight="14" x14ac:dyDescent="0"/>
  <cols>
    <col min="1" max="1" width="8.83203125" style="2"/>
    <col min="2" max="2" width="6.6640625" style="2" customWidth="1"/>
    <col min="3" max="6" width="8.83203125" style="2"/>
    <col min="7" max="7" width="8.83203125" style="2" bestFit="1" customWidth="1"/>
    <col min="8" max="8" width="11.83203125" style="2" customWidth="1"/>
    <col min="9" max="16" width="8.83203125" style="2" bestFit="1" customWidth="1"/>
    <col min="17" max="17" width="10.6640625" style="2" customWidth="1"/>
    <col min="18" max="23" width="8.83203125" style="2" bestFit="1" customWidth="1"/>
    <col min="24" max="24" width="12.33203125" style="2" bestFit="1" customWidth="1"/>
    <col min="25" max="26" width="8.83203125" style="2" bestFit="1" customWidth="1"/>
    <col min="27" max="16384" width="8.83203125" style="2"/>
  </cols>
  <sheetData>
    <row r="1" spans="1:26">
      <c r="A1" s="2" t="s">
        <v>57</v>
      </c>
      <c r="C1" s="3" t="s">
        <v>17</v>
      </c>
      <c r="D1" s="3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4"/>
      <c r="P1" s="3"/>
      <c r="Q1" s="3"/>
      <c r="R1" s="3"/>
      <c r="U1" s="5"/>
      <c r="V1" s="5"/>
      <c r="W1" s="3"/>
      <c r="X1" s="3"/>
      <c r="Y1" s="3"/>
      <c r="Z1" s="3"/>
    </row>
    <row r="2" spans="1:26">
      <c r="A2" s="2" t="s">
        <v>55</v>
      </c>
      <c r="B2" s="2" t="s">
        <v>16</v>
      </c>
      <c r="C2" s="2">
        <v>20.832713499999997</v>
      </c>
      <c r="D2" s="2">
        <v>20.436595666666665</v>
      </c>
      <c r="E2" s="2">
        <v>26.567006000000003</v>
      </c>
      <c r="F2" s="2">
        <v>30.571291500000001</v>
      </c>
      <c r="G2" s="2">
        <v>27.742338</v>
      </c>
      <c r="H2" s="2">
        <v>31.303912500000003</v>
      </c>
      <c r="I2" s="2">
        <v>30.375657499999999</v>
      </c>
      <c r="J2" s="2">
        <v>28.92711525</v>
      </c>
      <c r="K2" s="2">
        <v>29.253517250000002</v>
      </c>
      <c r="L2" s="2">
        <v>30.318641</v>
      </c>
      <c r="M2" s="2">
        <v>28.801300249999997</v>
      </c>
      <c r="N2" s="2">
        <v>26.698734250000001</v>
      </c>
      <c r="O2" s="3"/>
      <c r="P2" s="3"/>
      <c r="Q2" s="3"/>
      <c r="R2" s="3"/>
      <c r="W2" s="3"/>
      <c r="X2" s="3"/>
      <c r="Y2" s="3"/>
      <c r="Z2" s="3"/>
    </row>
    <row r="3" spans="1:26">
      <c r="A3" s="2" t="s">
        <v>55</v>
      </c>
      <c r="B3" s="2" t="s">
        <v>18</v>
      </c>
      <c r="C3" s="2">
        <v>20.673595249999998</v>
      </c>
      <c r="D3" s="2">
        <v>20.173975500000001</v>
      </c>
      <c r="E3" s="2">
        <v>26.570188249999998</v>
      </c>
      <c r="F3" s="2">
        <v>30.525757249999998</v>
      </c>
      <c r="G3" s="2">
        <v>27.667245000000001</v>
      </c>
      <c r="H3" s="2">
        <v>31.294137499999998</v>
      </c>
      <c r="I3" s="2">
        <v>30.409443499999998</v>
      </c>
      <c r="J3" s="2">
        <v>28.275109999999998</v>
      </c>
      <c r="K3" s="2">
        <v>28.898668750000002</v>
      </c>
      <c r="L3" s="2">
        <v>29.859267750000001</v>
      </c>
      <c r="M3" s="2">
        <v>28.66099925</v>
      </c>
      <c r="N3" s="2">
        <v>26.634733750000002</v>
      </c>
      <c r="O3" s="3"/>
      <c r="P3" s="3"/>
      <c r="Q3" s="3"/>
      <c r="R3" s="3"/>
      <c r="W3" s="3"/>
      <c r="X3" s="3"/>
      <c r="Y3" s="3"/>
      <c r="Z3" s="3"/>
    </row>
    <row r="4" spans="1:26">
      <c r="A4" s="2" t="s">
        <v>55</v>
      </c>
      <c r="B4" s="2" t="s">
        <v>19</v>
      </c>
      <c r="C4" s="2">
        <v>19.962929250000002</v>
      </c>
      <c r="D4" s="2">
        <v>19.949885250000001</v>
      </c>
      <c r="E4" s="2">
        <v>26.199364250000002</v>
      </c>
      <c r="F4" s="2">
        <v>29.559402500000001</v>
      </c>
      <c r="G4" s="2">
        <v>27.187372499999999</v>
      </c>
      <c r="H4" s="2">
        <v>30.85292475</v>
      </c>
      <c r="I4" s="2">
        <v>29.823810999999999</v>
      </c>
      <c r="J4" s="2">
        <v>27.973089999999999</v>
      </c>
      <c r="K4" s="2">
        <v>28.227439750000002</v>
      </c>
      <c r="L4" s="2">
        <v>29.442835500000001</v>
      </c>
      <c r="M4" s="2">
        <v>28.468058999999997</v>
      </c>
      <c r="N4" s="2">
        <v>26.216999999999999</v>
      </c>
      <c r="O4" s="3"/>
      <c r="P4" s="3"/>
      <c r="Q4" s="3"/>
      <c r="R4" s="3"/>
      <c r="W4" s="3"/>
      <c r="X4" s="3"/>
      <c r="Y4" s="3"/>
      <c r="Z4" s="3"/>
    </row>
    <row r="5" spans="1:26">
      <c r="A5" s="2" t="s">
        <v>55</v>
      </c>
      <c r="B5" s="2" t="s">
        <v>20</v>
      </c>
      <c r="C5" s="2">
        <v>19.931181000000002</v>
      </c>
      <c r="D5" s="2">
        <v>19.887743</v>
      </c>
      <c r="E5" s="2">
        <v>26.269152500000001</v>
      </c>
      <c r="F5" s="2">
        <v>30.024523000000002</v>
      </c>
      <c r="G5" s="2">
        <v>27.237403999999998</v>
      </c>
      <c r="H5" s="2">
        <v>30.648533749999999</v>
      </c>
      <c r="I5" s="2">
        <v>29.748896500000001</v>
      </c>
      <c r="J5" s="2">
        <v>28.2390945</v>
      </c>
      <c r="K5" s="2">
        <v>28.5657365</v>
      </c>
      <c r="L5" s="2">
        <v>29.683275249999998</v>
      </c>
      <c r="M5" s="2">
        <v>28.341279500000002</v>
      </c>
      <c r="N5" s="2">
        <v>26.015208999999999</v>
      </c>
      <c r="O5" s="3"/>
      <c r="P5" s="3"/>
      <c r="Q5" s="3"/>
      <c r="R5" s="3"/>
      <c r="W5" s="3"/>
      <c r="X5" s="3"/>
      <c r="Y5" s="3"/>
      <c r="Z5" s="3"/>
    </row>
    <row r="6" spans="1:26">
      <c r="A6" s="2" t="s">
        <v>56</v>
      </c>
      <c r="B6" s="2" t="s">
        <v>22</v>
      </c>
      <c r="C6" s="2">
        <v>21.808898750000001</v>
      </c>
      <c r="D6" s="2">
        <v>20.72387625</v>
      </c>
      <c r="E6" s="2">
        <v>26.895695</v>
      </c>
      <c r="F6" s="2">
        <v>32.012751000000002</v>
      </c>
      <c r="G6" s="2">
        <v>28.92311625</v>
      </c>
      <c r="H6" s="2">
        <v>33.612132000000003</v>
      </c>
      <c r="I6" s="2">
        <v>32.5209495</v>
      </c>
      <c r="J6" s="2">
        <v>28.929980749999999</v>
      </c>
      <c r="K6" s="2">
        <v>29.442642749999997</v>
      </c>
      <c r="L6" s="2">
        <v>30.621371249999999</v>
      </c>
      <c r="M6" s="2">
        <v>29.576574750000002</v>
      </c>
      <c r="N6" s="2">
        <v>27.19403625</v>
      </c>
      <c r="O6" s="3"/>
      <c r="P6" s="3"/>
      <c r="Q6" s="3"/>
      <c r="R6" s="3"/>
      <c r="W6" s="3"/>
      <c r="X6" s="3"/>
      <c r="Y6" s="3"/>
      <c r="Z6" s="3"/>
    </row>
    <row r="7" spans="1:26">
      <c r="A7" s="2" t="s">
        <v>56</v>
      </c>
      <c r="B7" s="2" t="s">
        <v>23</v>
      </c>
      <c r="C7" s="2">
        <v>20.042850749999999</v>
      </c>
      <c r="D7" s="2">
        <v>20.049028</v>
      </c>
      <c r="E7" s="2">
        <v>26.776625750000001</v>
      </c>
      <c r="F7" s="2">
        <v>30.560502499999998</v>
      </c>
      <c r="G7" s="2">
        <v>27.693282000000004</v>
      </c>
      <c r="H7" s="2">
        <v>31.458700750000002</v>
      </c>
      <c r="I7" s="2">
        <v>30.46893575</v>
      </c>
      <c r="J7" s="2">
        <v>27.682172749999999</v>
      </c>
      <c r="K7" s="2">
        <v>27.972150249999999</v>
      </c>
      <c r="L7" s="2">
        <v>29.122769000000002</v>
      </c>
      <c r="M7" s="2">
        <v>28.517281500000003</v>
      </c>
      <c r="N7" s="2">
        <v>26.494836249999999</v>
      </c>
      <c r="O7" s="3"/>
      <c r="P7" s="3"/>
      <c r="Q7" s="3"/>
      <c r="R7" s="3"/>
      <c r="W7" s="3"/>
      <c r="X7" s="3"/>
      <c r="Y7" s="3"/>
      <c r="Z7" s="3"/>
    </row>
    <row r="8" spans="1:26">
      <c r="A8" s="2" t="s">
        <v>56</v>
      </c>
      <c r="B8" s="2" t="s">
        <v>24</v>
      </c>
      <c r="C8" s="2">
        <v>20.151426666666669</v>
      </c>
      <c r="D8" s="2">
        <v>19.941444999999998</v>
      </c>
      <c r="E8" s="2">
        <v>26.268550500000003</v>
      </c>
      <c r="F8" s="2">
        <v>30.581769750000003</v>
      </c>
      <c r="G8" s="2">
        <v>27.701802749999999</v>
      </c>
      <c r="H8" s="2">
        <v>31.584207249999999</v>
      </c>
      <c r="I8" s="2">
        <v>30.933142750000002</v>
      </c>
      <c r="J8" s="2">
        <v>27.818155500000003</v>
      </c>
      <c r="K8" s="2">
        <v>28.120103749999998</v>
      </c>
      <c r="L8" s="2">
        <v>29.091317750000002</v>
      </c>
      <c r="M8" s="2">
        <v>28.4405775</v>
      </c>
      <c r="N8" s="2">
        <v>26.313631750000003</v>
      </c>
      <c r="O8" s="3"/>
      <c r="P8" s="3"/>
      <c r="Q8" s="3"/>
      <c r="R8" s="3"/>
      <c r="W8" s="3"/>
      <c r="X8" s="3"/>
      <c r="Y8" s="3"/>
      <c r="Z8" s="3"/>
    </row>
    <row r="9" spans="1:26">
      <c r="A9" s="2" t="s">
        <v>56</v>
      </c>
      <c r="B9" s="2" t="s">
        <v>21</v>
      </c>
      <c r="C9" s="2">
        <v>19.996777250000001</v>
      </c>
      <c r="D9" s="2">
        <v>19.845767500000001</v>
      </c>
      <c r="E9" s="2">
        <v>25.965526499999999</v>
      </c>
      <c r="F9" s="2">
        <v>30.570835250000002</v>
      </c>
      <c r="G9" s="2">
        <v>27.763813750000001</v>
      </c>
      <c r="H9" s="2">
        <v>31.305802250000003</v>
      </c>
      <c r="I9" s="2">
        <v>30.564691000000003</v>
      </c>
      <c r="J9" s="2">
        <v>27.642474</v>
      </c>
      <c r="K9" s="2">
        <v>28.007767749999999</v>
      </c>
      <c r="L9" s="2">
        <v>29.088503750000001</v>
      </c>
      <c r="M9" s="2">
        <v>28.620978999999998</v>
      </c>
      <c r="N9" s="2">
        <v>26.300109250000002</v>
      </c>
      <c r="O9" s="3"/>
      <c r="P9" s="3"/>
      <c r="Q9" s="3"/>
      <c r="R9" s="3"/>
      <c r="W9" s="3"/>
      <c r="X9" s="3"/>
      <c r="Y9" s="3"/>
      <c r="Z9" s="3"/>
    </row>
    <row r="10" spans="1:26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">
      <c r="C12" s="6" t="str">
        <f>H15</f>
        <v>Gli1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T12" s="7"/>
    </row>
    <row r="13" spans="1:26">
      <c r="C13" s="8" t="s">
        <v>28</v>
      </c>
      <c r="D13" s="8"/>
      <c r="E13" s="8"/>
      <c r="F13" s="8"/>
      <c r="G13" s="8"/>
      <c r="M13" s="9" t="s">
        <v>29</v>
      </c>
      <c r="N13" s="9"/>
      <c r="S13" s="7"/>
      <c r="T13" s="10"/>
      <c r="V13" s="3"/>
    </row>
    <row r="14" spans="1:26" ht="15.5" customHeight="1">
      <c r="C14" s="11" t="s">
        <v>30</v>
      </c>
      <c r="D14" s="11"/>
      <c r="E14" s="11"/>
      <c r="F14" s="11"/>
      <c r="G14" s="11"/>
      <c r="H14" s="12" t="s">
        <v>31</v>
      </c>
      <c r="J14" s="13" t="s">
        <v>32</v>
      </c>
      <c r="K14" s="13"/>
      <c r="M14" s="14"/>
      <c r="N14" s="15" t="str">
        <f>H15</f>
        <v>Gli1</v>
      </c>
      <c r="S14" s="7"/>
      <c r="T14" s="10"/>
      <c r="V14" s="3"/>
    </row>
    <row r="15" spans="1:26">
      <c r="C15" s="3" t="s">
        <v>17</v>
      </c>
      <c r="D15" s="3" t="s">
        <v>5</v>
      </c>
      <c r="E15" s="2" t="s">
        <v>6</v>
      </c>
      <c r="F15" s="16"/>
      <c r="G15" s="16" t="s">
        <v>33</v>
      </c>
      <c r="H15" s="2" t="s">
        <v>7</v>
      </c>
      <c r="J15" s="16" t="s">
        <v>34</v>
      </c>
      <c r="K15" s="17">
        <f>$H16-G16</f>
        <v>8.1239109481370271</v>
      </c>
      <c r="M15" s="16" t="s">
        <v>34</v>
      </c>
      <c r="N15" s="17">
        <f>2^-(K15-K$19)</f>
        <v>0.95840708121408003</v>
      </c>
      <c r="P15" s="16" t="s">
        <v>35</v>
      </c>
      <c r="Q15" s="17">
        <f>2^-(K20-K$19)</f>
        <v>0.51508436436944538</v>
      </c>
      <c r="S15" s="7"/>
      <c r="T15" s="10"/>
      <c r="V15" s="3"/>
    </row>
    <row r="16" spans="1:26">
      <c r="A16" s="2" t="s">
        <v>55</v>
      </c>
      <c r="B16" s="2" t="s">
        <v>16</v>
      </c>
      <c r="C16" s="2">
        <v>20.832713499999997</v>
      </c>
      <c r="D16" s="2">
        <v>20.436595666666665</v>
      </c>
      <c r="E16" s="2">
        <v>26.567006000000003</v>
      </c>
      <c r="G16" s="17">
        <f t="shared" ref="G16:G23" si="0">GEOMEAN(C16:E16)</f>
        <v>22.447380551862974</v>
      </c>
      <c r="H16" s="2">
        <v>30.571291500000001</v>
      </c>
      <c r="J16" s="16" t="s">
        <v>36</v>
      </c>
      <c r="K16" s="17">
        <f>$H17-G17</f>
        <v>8.2311046257757887</v>
      </c>
      <c r="M16" s="16" t="s">
        <v>36</v>
      </c>
      <c r="N16" s="17">
        <f>2^-(K16-K$19)</f>
        <v>0.88977766817928039</v>
      </c>
      <c r="P16" s="16" t="s">
        <v>37</v>
      </c>
      <c r="Q16" s="17">
        <f>2^-(K21-K$19)</f>
        <v>0.74686732980292159</v>
      </c>
      <c r="S16" s="7"/>
      <c r="T16" s="10"/>
      <c r="V16" s="3"/>
    </row>
    <row r="17" spans="1:22">
      <c r="A17" s="2" t="s">
        <v>55</v>
      </c>
      <c r="B17" s="2" t="s">
        <v>18</v>
      </c>
      <c r="C17" s="2">
        <v>20.673595249999998</v>
      </c>
      <c r="D17" s="2">
        <v>20.173975500000001</v>
      </c>
      <c r="E17" s="2">
        <v>26.570188249999998</v>
      </c>
      <c r="G17" s="17">
        <f t="shared" si="0"/>
        <v>22.294652624224209</v>
      </c>
      <c r="H17" s="2">
        <v>30.525757249999998</v>
      </c>
      <c r="J17" s="16" t="s">
        <v>38</v>
      </c>
      <c r="K17" s="17">
        <f>$H18-G18</f>
        <v>7.7077069605390811</v>
      </c>
      <c r="M17" s="16" t="s">
        <v>38</v>
      </c>
      <c r="N17" s="17">
        <f>2^-(K17-K$19)</f>
        <v>1.2789097503898277</v>
      </c>
      <c r="P17" s="16" t="s">
        <v>39</v>
      </c>
      <c r="Q17" s="17">
        <f>2^-(K22-K$19)</f>
        <v>0.66770980534854651</v>
      </c>
      <c r="S17" s="7"/>
      <c r="T17" s="7"/>
      <c r="V17" s="3"/>
    </row>
    <row r="18" spans="1:22">
      <c r="A18" s="2" t="s">
        <v>55</v>
      </c>
      <c r="B18" s="2" t="s">
        <v>19</v>
      </c>
      <c r="C18" s="2">
        <v>19.962929250000002</v>
      </c>
      <c r="D18" s="2">
        <v>19.949885250000001</v>
      </c>
      <c r="E18" s="2">
        <v>26.199364250000002</v>
      </c>
      <c r="G18" s="17">
        <f t="shared" si="0"/>
        <v>21.85169553946092</v>
      </c>
      <c r="H18" s="2">
        <v>29.559402500000001</v>
      </c>
      <c r="J18" s="16" t="s">
        <v>40</v>
      </c>
      <c r="K18" s="17">
        <f>$H19-G19</f>
        <v>8.1877631487609683</v>
      </c>
      <c r="M18" s="16" t="s">
        <v>40</v>
      </c>
      <c r="N18" s="17">
        <f>2^-(K18-K$19)</f>
        <v>0.91691396267965275</v>
      </c>
      <c r="P18" s="16" t="s">
        <v>41</v>
      </c>
      <c r="Q18" s="17">
        <f>2^-(K23-K$19)</f>
        <v>0.59567363136044726</v>
      </c>
      <c r="S18" s="7"/>
      <c r="T18" s="18"/>
      <c r="V18" s="3"/>
    </row>
    <row r="19" spans="1:22">
      <c r="A19" s="2" t="s">
        <v>55</v>
      </c>
      <c r="B19" s="2" t="s">
        <v>20</v>
      </c>
      <c r="C19" s="2">
        <v>19.931181000000002</v>
      </c>
      <c r="D19" s="2">
        <v>19.887743</v>
      </c>
      <c r="E19" s="2">
        <v>26.269152500000001</v>
      </c>
      <c r="G19" s="17">
        <f t="shared" si="0"/>
        <v>21.836759851239034</v>
      </c>
      <c r="H19" s="2">
        <v>30.024523000000002</v>
      </c>
      <c r="J19" s="15" t="s">
        <v>42</v>
      </c>
      <c r="K19" s="19">
        <f>AVERAGE(K15:K18)</f>
        <v>8.0626214208032163</v>
      </c>
      <c r="M19" s="20" t="s">
        <v>43</v>
      </c>
      <c r="N19" s="19">
        <f>AVERAGE(N15:N18)</f>
        <v>1.0110021156157103</v>
      </c>
      <c r="P19" s="20" t="s">
        <v>43</v>
      </c>
      <c r="Q19" s="19">
        <f>AVERAGE(Q15:Q18)</f>
        <v>0.63133378272034013</v>
      </c>
      <c r="S19" s="7"/>
      <c r="T19" s="21"/>
      <c r="V19" s="3"/>
    </row>
    <row r="20" spans="1:22">
      <c r="A20" s="2" t="s">
        <v>56</v>
      </c>
      <c r="B20" s="2" t="s">
        <v>22</v>
      </c>
      <c r="C20" s="2">
        <v>21.808898750000001</v>
      </c>
      <c r="D20" s="2">
        <v>20.72387625</v>
      </c>
      <c r="E20" s="2">
        <v>26.895695</v>
      </c>
      <c r="G20" s="17">
        <f t="shared" si="0"/>
        <v>22.99301023134203</v>
      </c>
      <c r="H20" s="2">
        <v>32.012751000000002</v>
      </c>
      <c r="J20" s="16" t="s">
        <v>35</v>
      </c>
      <c r="K20" s="17">
        <f>$H20-G20</f>
        <v>9.0197407686579716</v>
      </c>
      <c r="M20" s="20" t="s">
        <v>44</v>
      </c>
      <c r="N20" s="20">
        <v>1</v>
      </c>
      <c r="P20" s="20"/>
      <c r="Q20" s="20"/>
      <c r="S20" s="7"/>
      <c r="T20" s="10"/>
      <c r="V20" s="3"/>
    </row>
    <row r="21" spans="1:22">
      <c r="A21" s="2" t="s">
        <v>56</v>
      </c>
      <c r="B21" s="2" t="s">
        <v>23</v>
      </c>
      <c r="C21" s="2">
        <v>20.042850749999999</v>
      </c>
      <c r="D21" s="2">
        <v>20.049028</v>
      </c>
      <c r="E21" s="2">
        <v>26.776625750000001</v>
      </c>
      <c r="G21" s="17">
        <f t="shared" si="0"/>
        <v>22.076804976140064</v>
      </c>
      <c r="H21" s="2">
        <v>30.560502499999998</v>
      </c>
      <c r="J21" s="16" t="s">
        <v>37</v>
      </c>
      <c r="K21" s="17">
        <f>$H21-G21</f>
        <v>8.4836975238599344</v>
      </c>
      <c r="M21" s="20" t="s">
        <v>45</v>
      </c>
      <c r="N21" s="22">
        <f>STDEV(N15:N18)</f>
        <v>0.18082098476408115</v>
      </c>
      <c r="P21" s="20" t="s">
        <v>45</v>
      </c>
      <c r="Q21" s="22">
        <f>STDEV(Q15:Q18)</f>
        <v>9.9090512808010012E-2</v>
      </c>
      <c r="S21" s="7"/>
      <c r="T21" s="10"/>
      <c r="V21" s="3"/>
    </row>
    <row r="22" spans="1:22">
      <c r="A22" s="2" t="s">
        <v>56</v>
      </c>
      <c r="B22" s="2" t="s">
        <v>24</v>
      </c>
      <c r="C22" s="2">
        <v>20.151426666666669</v>
      </c>
      <c r="D22" s="2">
        <v>19.941444999999998</v>
      </c>
      <c r="E22" s="2">
        <v>26.268550500000003</v>
      </c>
      <c r="G22" s="17">
        <f t="shared" si="0"/>
        <v>21.936441460737491</v>
      </c>
      <c r="H22" s="2">
        <v>30.581769750000003</v>
      </c>
      <c r="J22" s="16" t="s">
        <v>39</v>
      </c>
      <c r="K22" s="17">
        <f>$H22-G22</f>
        <v>8.6453282892625118</v>
      </c>
      <c r="M22" s="20" t="s">
        <v>46</v>
      </c>
      <c r="N22" s="22">
        <f>N21/SQRT(4)</f>
        <v>9.0410492382040575E-2</v>
      </c>
      <c r="P22" s="20" t="s">
        <v>46</v>
      </c>
      <c r="Q22" s="22">
        <f>Q21/SQRT(4)</f>
        <v>4.9545256404005006E-2</v>
      </c>
      <c r="S22" s="7"/>
      <c r="T22" s="10"/>
    </row>
    <row r="23" spans="1:22" ht="15">
      <c r="A23" s="2" t="s">
        <v>56</v>
      </c>
      <c r="B23" s="2" t="s">
        <v>21</v>
      </c>
      <c r="C23" s="2">
        <v>19.996777250000001</v>
      </c>
      <c r="D23" s="2">
        <v>19.845767500000001</v>
      </c>
      <c r="E23" s="2">
        <v>25.965526499999999</v>
      </c>
      <c r="G23" s="17">
        <f t="shared" si="0"/>
        <v>21.760807831132208</v>
      </c>
      <c r="H23" s="2">
        <v>30.570835250000002</v>
      </c>
      <c r="J23" s="16" t="s">
        <v>41</v>
      </c>
      <c r="K23" s="17">
        <f>$H23-G23</f>
        <v>8.8100274188677936</v>
      </c>
      <c r="M23" s="16"/>
      <c r="N23" s="16"/>
      <c r="P23" s="23" t="s">
        <v>47</v>
      </c>
      <c r="Q23" s="24">
        <f>Q19*1/N19</f>
        <v>0.6244633645853962</v>
      </c>
      <c r="S23" s="7"/>
      <c r="T23" s="10"/>
    </row>
    <row r="24" spans="1:22">
      <c r="H24" s="3"/>
      <c r="P24" s="3"/>
      <c r="Q24" s="21"/>
      <c r="S24" s="7"/>
      <c r="T24" s="25"/>
    </row>
    <row r="25" spans="1:22">
      <c r="E25" s="26"/>
      <c r="F25" s="3"/>
      <c r="G25" s="27" t="s">
        <v>48</v>
      </c>
      <c r="H25" s="3">
        <f>AVERAGE(H16:H23)</f>
        <v>30.550854093749997</v>
      </c>
      <c r="P25" s="28" t="s">
        <v>49</v>
      </c>
      <c r="Q25" s="29">
        <f>_xlfn.T.TEST(N15:N18,Q15:Q18,2,2)</f>
        <v>1.0297996462407422E-2</v>
      </c>
      <c r="S25" s="7"/>
      <c r="T25" s="18"/>
    </row>
    <row r="28" spans="1:22">
      <c r="P28" s="7"/>
    </row>
    <row r="29" spans="1:22" ht="15">
      <c r="C29" s="6" t="str">
        <f>H32</f>
        <v>Ptch1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T29" s="7"/>
    </row>
    <row r="30" spans="1:22">
      <c r="C30" s="8" t="s">
        <v>28</v>
      </c>
      <c r="D30" s="8"/>
      <c r="E30" s="8"/>
      <c r="F30" s="8"/>
      <c r="G30" s="8"/>
      <c r="M30" s="9" t="s">
        <v>29</v>
      </c>
      <c r="N30" s="9"/>
      <c r="S30" s="7"/>
      <c r="T30" s="10"/>
    </row>
    <row r="31" spans="1:22" ht="15">
      <c r="C31" s="11" t="s">
        <v>30</v>
      </c>
      <c r="D31" s="11"/>
      <c r="E31" s="11"/>
      <c r="F31" s="11"/>
      <c r="G31" s="11"/>
      <c r="H31" s="12" t="s">
        <v>31</v>
      </c>
      <c r="J31" s="13" t="s">
        <v>32</v>
      </c>
      <c r="K31" s="13"/>
      <c r="M31" s="14"/>
      <c r="N31" s="15" t="str">
        <f>H32</f>
        <v>Ptch1</v>
      </c>
      <c r="S31" s="7"/>
      <c r="T31" s="10"/>
    </row>
    <row r="32" spans="1:22" ht="15.5" customHeight="1">
      <c r="C32" s="3" t="s">
        <v>17</v>
      </c>
      <c r="D32" s="3" t="s">
        <v>5</v>
      </c>
      <c r="E32" s="2" t="s">
        <v>6</v>
      </c>
      <c r="F32" s="16"/>
      <c r="G32" s="16" t="s">
        <v>33</v>
      </c>
      <c r="H32" s="2" t="s">
        <v>8</v>
      </c>
      <c r="J32" s="16" t="s">
        <v>34</v>
      </c>
      <c r="K32" s="17">
        <f>$H33-G33</f>
        <v>5.2949574481370263</v>
      </c>
      <c r="M32" s="16" t="s">
        <v>34</v>
      </c>
      <c r="N32" s="17">
        <f>2^-(K32-K$36)</f>
        <v>1.0395868465027371</v>
      </c>
      <c r="P32" s="16" t="s">
        <v>35</v>
      </c>
      <c r="Q32" s="17">
        <f>2^-(K37-K$36)</f>
        <v>0.66936346551784176</v>
      </c>
      <c r="S32" s="7"/>
      <c r="T32" s="10"/>
    </row>
    <row r="33" spans="1:20">
      <c r="A33" s="2" t="s">
        <v>55</v>
      </c>
      <c r="B33" s="2" t="s">
        <v>16</v>
      </c>
      <c r="C33" s="2">
        <v>20.832713499999997</v>
      </c>
      <c r="D33" s="2">
        <v>20.436595666666665</v>
      </c>
      <c r="E33" s="2">
        <v>26.567006000000003</v>
      </c>
      <c r="G33" s="17">
        <f t="shared" ref="G33:G40" si="1">GEOMEAN(C33:E33)</f>
        <v>22.447380551862974</v>
      </c>
      <c r="H33" s="2">
        <v>27.742338</v>
      </c>
      <c r="J33" s="16" t="s">
        <v>36</v>
      </c>
      <c r="K33" s="17">
        <f>$H34-G34</f>
        <v>5.3725923757757919</v>
      </c>
      <c r="M33" s="16" t="s">
        <v>36</v>
      </c>
      <c r="N33" s="17">
        <f t="shared" ref="N33" si="2">2^-(K33-K$36)</f>
        <v>0.98512271682556174</v>
      </c>
      <c r="P33" s="16" t="s">
        <v>37</v>
      </c>
      <c r="Q33" s="17">
        <f t="shared" ref="Q33" si="3">2^-(K38-K$36)</f>
        <v>0.83190500932624678</v>
      </c>
      <c r="S33" s="7"/>
      <c r="T33" s="10"/>
    </row>
    <row r="34" spans="1:20">
      <c r="A34" s="2" t="s">
        <v>55</v>
      </c>
      <c r="B34" s="2" t="s">
        <v>18</v>
      </c>
      <c r="C34" s="2">
        <v>20.673595249999998</v>
      </c>
      <c r="D34" s="2">
        <v>20.173975500000001</v>
      </c>
      <c r="E34" s="2">
        <v>26.570188249999998</v>
      </c>
      <c r="G34" s="17">
        <f t="shared" si="1"/>
        <v>22.294652624224209</v>
      </c>
      <c r="H34" s="2">
        <v>27.667245000000001</v>
      </c>
      <c r="J34" s="16" t="s">
        <v>38</v>
      </c>
      <c r="K34" s="17">
        <f>$H35-G35</f>
        <v>5.3356769605390788</v>
      </c>
      <c r="M34" s="16" t="s">
        <v>38</v>
      </c>
      <c r="N34" s="17">
        <f>2^-(K34-K$36)</f>
        <v>1.0106551218044266</v>
      </c>
      <c r="P34" s="16" t="s">
        <v>39</v>
      </c>
      <c r="Q34" s="17">
        <f>2^-(K39-K$36)</f>
        <v>0.75033483534319023</v>
      </c>
      <c r="S34" s="7"/>
      <c r="T34" s="7"/>
    </row>
    <row r="35" spans="1:20">
      <c r="A35" s="2" t="s">
        <v>55</v>
      </c>
      <c r="B35" s="2" t="s">
        <v>19</v>
      </c>
      <c r="C35" s="2">
        <v>19.962929250000002</v>
      </c>
      <c r="D35" s="2">
        <v>19.949885250000001</v>
      </c>
      <c r="E35" s="2">
        <v>26.199364250000002</v>
      </c>
      <c r="G35" s="17">
        <f t="shared" si="1"/>
        <v>21.85169553946092</v>
      </c>
      <c r="H35" s="2">
        <v>27.187372499999999</v>
      </c>
      <c r="J35" s="16" t="s">
        <v>40</v>
      </c>
      <c r="K35" s="17">
        <f>$H36-G36</f>
        <v>5.4006441487609642</v>
      </c>
      <c r="M35" s="16" t="s">
        <v>40</v>
      </c>
      <c r="N35" s="17">
        <f>2^-(K35-K$36)</f>
        <v>0.96615300473722487</v>
      </c>
      <c r="P35" s="16" t="s">
        <v>41</v>
      </c>
      <c r="Q35" s="17">
        <f>2^-(K40-K$36)</f>
        <v>0.63638062355498326</v>
      </c>
      <c r="S35" s="7"/>
      <c r="T35" s="18"/>
    </row>
    <row r="36" spans="1:20">
      <c r="A36" s="2" t="s">
        <v>55</v>
      </c>
      <c r="B36" s="2" t="s">
        <v>20</v>
      </c>
      <c r="C36" s="2">
        <v>19.931181000000002</v>
      </c>
      <c r="D36" s="2">
        <v>19.887743</v>
      </c>
      <c r="E36" s="2">
        <v>26.269152500000001</v>
      </c>
      <c r="G36" s="17">
        <f t="shared" si="1"/>
        <v>21.836759851239034</v>
      </c>
      <c r="H36" s="2">
        <v>27.237403999999998</v>
      </c>
      <c r="J36" s="15" t="s">
        <v>42</v>
      </c>
      <c r="K36" s="19">
        <f>AVERAGE(K32:K35)</f>
        <v>5.3509677333032153</v>
      </c>
      <c r="M36" s="20" t="s">
        <v>43</v>
      </c>
      <c r="N36" s="19">
        <f>AVERAGE(N32:N35)</f>
        <v>1.0003794224674876</v>
      </c>
      <c r="P36" s="20" t="s">
        <v>43</v>
      </c>
      <c r="Q36" s="19">
        <f>AVERAGE(Q32:Q35)</f>
        <v>0.72199598343556548</v>
      </c>
      <c r="S36" s="7"/>
      <c r="T36" s="21"/>
    </row>
    <row r="37" spans="1:20">
      <c r="A37" s="2" t="s">
        <v>56</v>
      </c>
      <c r="B37" s="2" t="s">
        <v>22</v>
      </c>
      <c r="C37" s="2">
        <v>21.808898750000001</v>
      </c>
      <c r="D37" s="2">
        <v>20.72387625</v>
      </c>
      <c r="E37" s="2">
        <v>26.895695</v>
      </c>
      <c r="G37" s="17">
        <f t="shared" si="1"/>
        <v>22.99301023134203</v>
      </c>
      <c r="H37" s="2">
        <v>28.92311625</v>
      </c>
      <c r="J37" s="16" t="s">
        <v>35</v>
      </c>
      <c r="K37" s="17">
        <f>$H37-G37</f>
        <v>5.9301060186579697</v>
      </c>
      <c r="M37" s="20" t="s">
        <v>44</v>
      </c>
      <c r="N37" s="20">
        <v>1</v>
      </c>
      <c r="P37" s="20"/>
      <c r="Q37" s="20"/>
      <c r="S37" s="7"/>
      <c r="T37" s="10"/>
    </row>
    <row r="38" spans="1:20">
      <c r="A38" s="2" t="s">
        <v>56</v>
      </c>
      <c r="B38" s="2" t="s">
        <v>23</v>
      </c>
      <c r="C38" s="2">
        <v>20.042850749999999</v>
      </c>
      <c r="D38" s="2">
        <v>20.049028</v>
      </c>
      <c r="E38" s="2">
        <v>26.776625750000001</v>
      </c>
      <c r="G38" s="17">
        <f t="shared" si="1"/>
        <v>22.076804976140064</v>
      </c>
      <c r="H38" s="2">
        <v>27.693282000000004</v>
      </c>
      <c r="J38" s="16" t="s">
        <v>37</v>
      </c>
      <c r="K38" s="17">
        <f>$H38-G38</f>
        <v>5.6164770238599395</v>
      </c>
      <c r="M38" s="20" t="s">
        <v>45</v>
      </c>
      <c r="N38" s="22">
        <f>STDEV(N32:N35)</f>
        <v>3.1869666006166676E-2</v>
      </c>
      <c r="P38" s="20" t="s">
        <v>45</v>
      </c>
      <c r="Q38" s="22">
        <f>STDEV(Q32:Q35)</f>
        <v>8.7527626666331335E-2</v>
      </c>
      <c r="S38" s="7"/>
      <c r="T38" s="10"/>
    </row>
    <row r="39" spans="1:20">
      <c r="A39" s="2" t="s">
        <v>56</v>
      </c>
      <c r="B39" s="2" t="s">
        <v>24</v>
      </c>
      <c r="C39" s="2">
        <v>20.151426666666669</v>
      </c>
      <c r="D39" s="2">
        <v>19.941444999999998</v>
      </c>
      <c r="E39" s="2">
        <v>26.268550500000003</v>
      </c>
      <c r="G39" s="17">
        <f t="shared" si="1"/>
        <v>21.936441460737491</v>
      </c>
      <c r="H39" s="2">
        <v>27.701802749999999</v>
      </c>
      <c r="J39" s="16" t="s">
        <v>39</v>
      </c>
      <c r="K39" s="17">
        <f>$H39-G39</f>
        <v>5.7653612892625077</v>
      </c>
      <c r="M39" s="20" t="s">
        <v>46</v>
      </c>
      <c r="N39" s="22">
        <f>N38/SQRT(4)</f>
        <v>1.5934833003083338E-2</v>
      </c>
      <c r="P39" s="20" t="s">
        <v>46</v>
      </c>
      <c r="Q39" s="22">
        <f>Q38/SQRT(4)</f>
        <v>4.3763813333165667E-2</v>
      </c>
      <c r="S39" s="7"/>
      <c r="T39" s="10"/>
    </row>
    <row r="40" spans="1:20" ht="15.5" customHeight="1">
      <c r="A40" s="2" t="s">
        <v>56</v>
      </c>
      <c r="B40" s="2" t="s">
        <v>21</v>
      </c>
      <c r="C40" s="2">
        <v>19.996777250000001</v>
      </c>
      <c r="D40" s="2">
        <v>19.845767500000001</v>
      </c>
      <c r="E40" s="2">
        <v>25.965526499999999</v>
      </c>
      <c r="G40" s="17">
        <f t="shared" si="1"/>
        <v>21.760807831132208</v>
      </c>
      <c r="H40" s="2">
        <v>27.763813750000001</v>
      </c>
      <c r="J40" s="16" t="s">
        <v>41</v>
      </c>
      <c r="K40" s="17">
        <f>$H40-G40</f>
        <v>6.0030059188677924</v>
      </c>
      <c r="M40" s="16"/>
      <c r="N40" s="16"/>
      <c r="P40" s="23" t="s">
        <v>47</v>
      </c>
      <c r="Q40" s="24">
        <f>Q36*1/N36</f>
        <v>0.7217221458381512</v>
      </c>
      <c r="S40" s="7"/>
      <c r="T40" s="10"/>
    </row>
    <row r="41" spans="1:20">
      <c r="H41" s="3"/>
      <c r="P41" s="3"/>
      <c r="Q41" s="21"/>
      <c r="S41" s="7"/>
      <c r="T41" s="25"/>
    </row>
    <row r="42" spans="1:20">
      <c r="E42" s="26"/>
      <c r="F42" s="3"/>
      <c r="G42" s="27" t="s">
        <v>48</v>
      </c>
      <c r="H42" s="3">
        <f>AVERAGE(H33:H40)</f>
        <v>27.739546781249999</v>
      </c>
      <c r="P42" s="28" t="s">
        <v>49</v>
      </c>
      <c r="Q42" s="29">
        <f>_xlfn.T.TEST(N32:N35,Q32:Q35,2,2)</f>
        <v>9.8402618530922178E-4</v>
      </c>
      <c r="S42" s="7"/>
      <c r="T42" s="18"/>
    </row>
    <row r="45" spans="1:20">
      <c r="B45" s="16"/>
      <c r="C45" s="16"/>
      <c r="D45" s="16"/>
      <c r="E45" s="10"/>
    </row>
    <row r="46" spans="1:20" ht="15">
      <c r="C46" s="6" t="str">
        <f>H49</f>
        <v>Shh-1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T46" s="7"/>
    </row>
    <row r="47" spans="1:20">
      <c r="C47" s="8" t="s">
        <v>28</v>
      </c>
      <c r="D47" s="8"/>
      <c r="E47" s="8"/>
      <c r="F47" s="8"/>
      <c r="G47" s="8"/>
      <c r="M47" s="9" t="s">
        <v>29</v>
      </c>
      <c r="N47" s="9"/>
      <c r="S47" s="7"/>
      <c r="T47" s="10"/>
    </row>
    <row r="48" spans="1:20" ht="15">
      <c r="C48" s="11" t="s">
        <v>30</v>
      </c>
      <c r="D48" s="11"/>
      <c r="E48" s="11"/>
      <c r="F48" s="11"/>
      <c r="G48" s="11"/>
      <c r="H48" s="12" t="s">
        <v>31</v>
      </c>
      <c r="J48" s="13" t="s">
        <v>32</v>
      </c>
      <c r="K48" s="13"/>
      <c r="M48" s="14"/>
      <c r="N48" s="15" t="str">
        <f>H49</f>
        <v>Shh-1</v>
      </c>
      <c r="S48" s="7"/>
      <c r="T48" s="10"/>
    </row>
    <row r="49" spans="2:20">
      <c r="C49" s="3" t="s">
        <v>17</v>
      </c>
      <c r="D49" s="3" t="s">
        <v>5</v>
      </c>
      <c r="E49" s="2" t="s">
        <v>6</v>
      </c>
      <c r="F49" s="16"/>
      <c r="G49" s="16" t="s">
        <v>33</v>
      </c>
      <c r="H49" s="2" t="s">
        <v>9</v>
      </c>
      <c r="J49" s="16" t="s">
        <v>34</v>
      </c>
      <c r="K49" s="17">
        <f>$H50-G50</f>
        <v>8.8565319481370288</v>
      </c>
      <c r="M49" s="16" t="s">
        <v>34</v>
      </c>
      <c r="N49" s="17">
        <f>2^-(K49-K$53)</f>
        <v>1.0429883441248591</v>
      </c>
      <c r="P49" s="16" t="s">
        <v>35</v>
      </c>
      <c r="Q49" s="17">
        <f>2^-(K54-K$53)</f>
        <v>0.30738809890750651</v>
      </c>
      <c r="S49" s="7"/>
      <c r="T49" s="10"/>
    </row>
    <row r="50" spans="2:20">
      <c r="B50" s="2" t="s">
        <v>16</v>
      </c>
      <c r="C50" s="2">
        <v>20.832713499999997</v>
      </c>
      <c r="D50" s="2">
        <v>20.436595666666665</v>
      </c>
      <c r="E50" s="2">
        <v>26.567006000000003</v>
      </c>
      <c r="G50" s="17">
        <f t="shared" ref="G50:G57" si="4">GEOMEAN(C50:E50)</f>
        <v>22.447380551862974</v>
      </c>
      <c r="H50" s="2">
        <v>31.303912500000003</v>
      </c>
      <c r="J50" s="16" t="s">
        <v>36</v>
      </c>
      <c r="K50" s="17">
        <f>$H51-G51</f>
        <v>8.9994848757757886</v>
      </c>
      <c r="M50" s="16" t="s">
        <v>36</v>
      </c>
      <c r="N50" s="17">
        <f t="shared" ref="N50:N52" si="5">2^-(K50-K$53)</f>
        <v>0.94459650819337981</v>
      </c>
      <c r="P50" s="16" t="s">
        <v>37</v>
      </c>
      <c r="Q50" s="17">
        <f t="shared" ref="Q50:Q52" si="6">2^-(K55-K$53)</f>
        <v>0.7246514821760428</v>
      </c>
      <c r="S50" s="7"/>
      <c r="T50" s="10"/>
    </row>
    <row r="51" spans="2:20">
      <c r="B51" s="2" t="s">
        <v>18</v>
      </c>
      <c r="C51" s="2">
        <v>20.673595249999998</v>
      </c>
      <c r="D51" s="2">
        <v>20.173975500000001</v>
      </c>
      <c r="E51" s="2">
        <v>26.570188249999998</v>
      </c>
      <c r="G51" s="17">
        <f t="shared" si="4"/>
        <v>22.294652624224209</v>
      </c>
      <c r="H51" s="2">
        <v>31.294137499999998</v>
      </c>
      <c r="J51" s="16" t="s">
        <v>38</v>
      </c>
      <c r="K51" s="17">
        <f>$H52-G52</f>
        <v>9.0012292105390799</v>
      </c>
      <c r="M51" s="16" t="s">
        <v>38</v>
      </c>
      <c r="N51" s="17">
        <f t="shared" si="5"/>
        <v>0.94345510492758122</v>
      </c>
      <c r="P51" s="16" t="s">
        <v>39</v>
      </c>
      <c r="Q51" s="17">
        <f t="shared" si="6"/>
        <v>0.60269048523446433</v>
      </c>
      <c r="S51" s="7"/>
      <c r="T51" s="7"/>
    </row>
    <row r="52" spans="2:20">
      <c r="B52" s="2" t="s">
        <v>19</v>
      </c>
      <c r="C52" s="2">
        <v>19.962929250000002</v>
      </c>
      <c r="D52" s="2">
        <v>19.949885250000001</v>
      </c>
      <c r="E52" s="2">
        <v>26.199364250000002</v>
      </c>
      <c r="G52" s="17">
        <f t="shared" si="4"/>
        <v>21.85169553946092</v>
      </c>
      <c r="H52" s="2">
        <v>30.85292475</v>
      </c>
      <c r="J52" s="16" t="s">
        <v>40</v>
      </c>
      <c r="K52" s="17">
        <f>$H53-G53</f>
        <v>8.8117738987609648</v>
      </c>
      <c r="M52" s="16" t="s">
        <v>40</v>
      </c>
      <c r="N52" s="17">
        <f t="shared" si="5"/>
        <v>1.0758530871942442</v>
      </c>
      <c r="P52" s="16" t="s">
        <v>41</v>
      </c>
      <c r="Q52" s="17">
        <f t="shared" si="6"/>
        <v>0.64718970529798192</v>
      </c>
      <c r="S52" s="7"/>
      <c r="T52" s="18"/>
    </row>
    <row r="53" spans="2:20">
      <c r="B53" s="2" t="s">
        <v>20</v>
      </c>
      <c r="C53" s="2">
        <v>19.931181000000002</v>
      </c>
      <c r="D53" s="2">
        <v>19.887743</v>
      </c>
      <c r="E53" s="2">
        <v>26.269152500000001</v>
      </c>
      <c r="G53" s="17">
        <f t="shared" si="4"/>
        <v>21.836759851239034</v>
      </c>
      <c r="H53" s="2">
        <v>30.648533749999999</v>
      </c>
      <c r="J53" s="15" t="s">
        <v>42</v>
      </c>
      <c r="K53" s="19">
        <f>AVERAGE(K49:K52)</f>
        <v>8.9172549833032164</v>
      </c>
      <c r="M53" s="20" t="s">
        <v>43</v>
      </c>
      <c r="N53" s="19">
        <f>AVERAGE(N49:N52)</f>
        <v>1.001723261110016</v>
      </c>
      <c r="P53" s="20" t="s">
        <v>43</v>
      </c>
      <c r="Q53" s="19">
        <f>AVERAGE(Q49:Q52)</f>
        <v>0.57047994290399895</v>
      </c>
      <c r="S53" s="7"/>
      <c r="T53" s="21"/>
    </row>
    <row r="54" spans="2:20">
      <c r="B54" s="2" t="s">
        <v>22</v>
      </c>
      <c r="C54" s="2">
        <v>21.808898750000001</v>
      </c>
      <c r="D54" s="2">
        <v>20.72387625</v>
      </c>
      <c r="E54" s="2">
        <v>26.895695</v>
      </c>
      <c r="G54" s="17">
        <f t="shared" si="4"/>
        <v>22.99301023134203</v>
      </c>
      <c r="H54" s="2">
        <v>33.612132000000003</v>
      </c>
      <c r="J54" s="16" t="s">
        <v>35</v>
      </c>
      <c r="K54" s="17">
        <f>$H54-G54</f>
        <v>10.619121768657973</v>
      </c>
      <c r="M54" s="20" t="s">
        <v>44</v>
      </c>
      <c r="N54" s="20">
        <v>1</v>
      </c>
      <c r="P54" s="20"/>
      <c r="Q54" s="20"/>
      <c r="S54" s="7"/>
      <c r="T54" s="10"/>
    </row>
    <row r="55" spans="2:20">
      <c r="B55" s="2" t="s">
        <v>23</v>
      </c>
      <c r="C55" s="2">
        <v>20.042850749999999</v>
      </c>
      <c r="D55" s="2">
        <v>20.049028</v>
      </c>
      <c r="E55" s="2">
        <v>26.776625750000001</v>
      </c>
      <c r="G55" s="17">
        <f t="shared" si="4"/>
        <v>22.076804976140064</v>
      </c>
      <c r="H55" s="2">
        <v>31.458700750000002</v>
      </c>
      <c r="J55" s="16" t="s">
        <v>37</v>
      </c>
      <c r="K55" s="17">
        <f>$H55-G55</f>
        <v>9.381895773859938</v>
      </c>
      <c r="M55" s="20" t="s">
        <v>45</v>
      </c>
      <c r="N55" s="22">
        <f>STDEV(N49:N52)</f>
        <v>6.7962445794715248E-2</v>
      </c>
      <c r="P55" s="20" t="s">
        <v>45</v>
      </c>
      <c r="Q55" s="22">
        <f>STDEV(Q49:Q52)</f>
        <v>0.18249026328615423</v>
      </c>
      <c r="S55" s="7"/>
      <c r="T55" s="10"/>
    </row>
    <row r="56" spans="2:20">
      <c r="B56" s="2" t="s">
        <v>24</v>
      </c>
      <c r="C56" s="2">
        <v>20.151426666666669</v>
      </c>
      <c r="D56" s="2">
        <v>19.941444999999998</v>
      </c>
      <c r="E56" s="2">
        <v>26.268550500000003</v>
      </c>
      <c r="G56" s="17">
        <f t="shared" si="4"/>
        <v>21.936441460737491</v>
      </c>
      <c r="H56" s="2">
        <v>31.584207249999999</v>
      </c>
      <c r="J56" s="16" t="s">
        <v>39</v>
      </c>
      <c r="K56" s="17">
        <f>$H56-G56</f>
        <v>9.6477657892625075</v>
      </c>
      <c r="M56" s="20" t="s">
        <v>46</v>
      </c>
      <c r="N56" s="22">
        <f>N55/SQRT(4)</f>
        <v>3.3981222897357624E-2</v>
      </c>
      <c r="P56" s="20" t="s">
        <v>46</v>
      </c>
      <c r="Q56" s="22">
        <f>Q55/SQRT(4)</f>
        <v>9.1245131643077113E-2</v>
      </c>
      <c r="S56" s="7"/>
      <c r="T56" s="10"/>
    </row>
    <row r="57" spans="2:20" ht="15">
      <c r="B57" s="2" t="s">
        <v>21</v>
      </c>
      <c r="C57" s="2">
        <v>19.996777250000001</v>
      </c>
      <c r="D57" s="2">
        <v>19.845767500000001</v>
      </c>
      <c r="E57" s="2">
        <v>25.965526499999999</v>
      </c>
      <c r="G57" s="17">
        <f t="shared" si="4"/>
        <v>21.760807831132208</v>
      </c>
      <c r="H57" s="2">
        <v>31.305802250000003</v>
      </c>
      <c r="J57" s="16" t="s">
        <v>41</v>
      </c>
      <c r="K57" s="17">
        <f>$H57-G57</f>
        <v>9.5449944188677946</v>
      </c>
      <c r="M57" s="16"/>
      <c r="N57" s="16"/>
      <c r="P57" s="23" t="s">
        <v>47</v>
      </c>
      <c r="Q57" s="24">
        <f>Q53*1/N53</f>
        <v>0.56949854820366896</v>
      </c>
      <c r="S57" s="7"/>
      <c r="T57" s="10"/>
    </row>
    <row r="58" spans="2:20">
      <c r="H58" s="3"/>
      <c r="P58" s="3"/>
      <c r="Q58" s="21"/>
      <c r="S58" s="7"/>
      <c r="T58" s="25"/>
    </row>
    <row r="59" spans="2:20">
      <c r="E59" s="26"/>
      <c r="F59" s="3"/>
      <c r="G59" s="27" t="s">
        <v>48</v>
      </c>
      <c r="H59" s="3">
        <f>AVERAGE(H50:H57)</f>
        <v>31.507543843749996</v>
      </c>
      <c r="P59" s="28" t="s">
        <v>49</v>
      </c>
      <c r="Q59" s="29">
        <f>_xlfn.T.TEST(N49:N52,Q49:Q52,2,2)</f>
        <v>4.4276944500730719E-3</v>
      </c>
      <c r="S59" s="7"/>
      <c r="T59" s="18"/>
    </row>
    <row r="63" spans="2:20" ht="15">
      <c r="C63" s="6" t="str">
        <f>H66</f>
        <v>Shh-2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T63" s="7"/>
    </row>
    <row r="64" spans="2:20">
      <c r="C64" s="8" t="s">
        <v>28</v>
      </c>
      <c r="D64" s="8"/>
      <c r="E64" s="8"/>
      <c r="F64" s="8"/>
      <c r="G64" s="8"/>
      <c r="M64" s="9" t="s">
        <v>29</v>
      </c>
      <c r="N64" s="9"/>
      <c r="S64" s="7"/>
      <c r="T64" s="10"/>
    </row>
    <row r="65" spans="1:26" ht="15">
      <c r="C65" s="11" t="s">
        <v>30</v>
      </c>
      <c r="D65" s="11"/>
      <c r="E65" s="11"/>
      <c r="F65" s="11"/>
      <c r="G65" s="11"/>
      <c r="H65" s="12" t="s">
        <v>31</v>
      </c>
      <c r="J65" s="13" t="s">
        <v>32</v>
      </c>
      <c r="K65" s="13"/>
      <c r="M65" s="14"/>
      <c r="N65" s="15" t="str">
        <f>H66</f>
        <v>Shh-2</v>
      </c>
      <c r="S65" s="7"/>
      <c r="T65" s="10"/>
    </row>
    <row r="66" spans="1:26">
      <c r="C66" s="3" t="s">
        <v>17</v>
      </c>
      <c r="D66" s="3" t="s">
        <v>5</v>
      </c>
      <c r="E66" s="2" t="s">
        <v>6</v>
      </c>
      <c r="F66" s="16"/>
      <c r="G66" s="16" t="s">
        <v>33</v>
      </c>
      <c r="H66" s="2" t="s">
        <v>10</v>
      </c>
      <c r="J66" s="16" t="s">
        <v>34</v>
      </c>
      <c r="K66" s="17">
        <f>$H67-G67</f>
        <v>7.9282769481370252</v>
      </c>
      <c r="M66" s="16" t="s">
        <v>34</v>
      </c>
      <c r="N66" s="17">
        <f>2^-(K66-K$70)</f>
        <v>1.0378176919262991</v>
      </c>
      <c r="P66" s="16" t="s">
        <v>35</v>
      </c>
      <c r="Q66" s="17">
        <f>2^-(K71-K$70)</f>
        <v>0.34243230447572115</v>
      </c>
      <c r="S66" s="7"/>
      <c r="T66" s="10"/>
    </row>
    <row r="67" spans="1:26">
      <c r="A67" s="2" t="s">
        <v>55</v>
      </c>
      <c r="B67" s="2" t="s">
        <v>16</v>
      </c>
      <c r="C67" s="2">
        <v>20.832713499999997</v>
      </c>
      <c r="D67" s="2">
        <v>20.436595666666665</v>
      </c>
      <c r="E67" s="2">
        <v>26.567006000000003</v>
      </c>
      <c r="G67" s="17">
        <f t="shared" ref="G67:G74" si="7">GEOMEAN(C67:E67)</f>
        <v>22.447380551862974</v>
      </c>
      <c r="H67" s="2">
        <v>30.375657499999999</v>
      </c>
      <c r="J67" s="16" t="s">
        <v>36</v>
      </c>
      <c r="K67" s="17">
        <f>$H68-G68</f>
        <v>8.1147908757757889</v>
      </c>
      <c r="M67" s="16" t="s">
        <v>36</v>
      </c>
      <c r="N67" s="17">
        <f t="shared" ref="N67:N69" si="8">2^-(K67-K$70)</f>
        <v>0.91195788587552284</v>
      </c>
      <c r="P67" s="16" t="s">
        <v>37</v>
      </c>
      <c r="Q67" s="17">
        <f t="shared" ref="Q67:Q69" si="9">2^-(K72-K$70)</f>
        <v>0.75246647401476741</v>
      </c>
      <c r="S67" s="7"/>
      <c r="T67" s="10"/>
    </row>
    <row r="68" spans="1:26">
      <c r="A68" s="2" t="s">
        <v>55</v>
      </c>
      <c r="B68" s="2" t="s">
        <v>18</v>
      </c>
      <c r="C68" s="2">
        <v>20.673595249999998</v>
      </c>
      <c r="D68" s="2">
        <v>20.173975500000001</v>
      </c>
      <c r="E68" s="2">
        <v>26.570188249999998</v>
      </c>
      <c r="G68" s="17">
        <f t="shared" si="7"/>
        <v>22.294652624224209</v>
      </c>
      <c r="H68" s="2">
        <v>30.409443499999998</v>
      </c>
      <c r="J68" s="16" t="s">
        <v>38</v>
      </c>
      <c r="K68" s="17">
        <f>$H69-G69</f>
        <v>7.9721154605390794</v>
      </c>
      <c r="M68" s="16" t="s">
        <v>38</v>
      </c>
      <c r="N68" s="17">
        <f t="shared" si="8"/>
        <v>1.0067563156797061</v>
      </c>
      <c r="P68" s="16" t="s">
        <v>39</v>
      </c>
      <c r="Q68" s="17">
        <f t="shared" si="9"/>
        <v>0.49487247079880198</v>
      </c>
      <c r="S68" s="7"/>
      <c r="T68" s="7"/>
    </row>
    <row r="69" spans="1:26">
      <c r="A69" s="2" t="s">
        <v>55</v>
      </c>
      <c r="B69" s="2" t="s">
        <v>19</v>
      </c>
      <c r="C69" s="2">
        <v>19.962929250000002</v>
      </c>
      <c r="D69" s="2">
        <v>19.949885250000001</v>
      </c>
      <c r="E69" s="2">
        <v>26.199364250000002</v>
      </c>
      <c r="G69" s="17">
        <f t="shared" si="7"/>
        <v>21.85169553946092</v>
      </c>
      <c r="H69" s="2">
        <v>29.823810999999999</v>
      </c>
      <c r="J69" s="16" t="s">
        <v>40</v>
      </c>
      <c r="K69" s="17">
        <f>$H70-G70</f>
        <v>7.912136648760967</v>
      </c>
      <c r="M69" s="16" t="s">
        <v>40</v>
      </c>
      <c r="N69" s="17">
        <f t="shared" si="8"/>
        <v>1.0494935750470262</v>
      </c>
      <c r="P69" s="16" t="s">
        <v>41</v>
      </c>
      <c r="Q69" s="17">
        <f t="shared" si="9"/>
        <v>0.56563637861357474</v>
      </c>
      <c r="S69" s="7"/>
      <c r="T69" s="18"/>
    </row>
    <row r="70" spans="1:26">
      <c r="A70" s="2" t="s">
        <v>55</v>
      </c>
      <c r="B70" s="2" t="s">
        <v>20</v>
      </c>
      <c r="C70" s="2">
        <v>19.931181000000002</v>
      </c>
      <c r="D70" s="2">
        <v>19.887743</v>
      </c>
      <c r="E70" s="2">
        <v>26.269152500000001</v>
      </c>
      <c r="G70" s="17">
        <f t="shared" si="7"/>
        <v>21.836759851239034</v>
      </c>
      <c r="H70" s="2">
        <v>29.748896500000001</v>
      </c>
      <c r="J70" s="15" t="s">
        <v>42</v>
      </c>
      <c r="K70" s="19">
        <f>AVERAGE(K66:K69)</f>
        <v>7.9818299833032151</v>
      </c>
      <c r="M70" s="20" t="s">
        <v>43</v>
      </c>
      <c r="N70" s="19">
        <f>AVERAGE(N66:N69)</f>
        <v>1.0015063671321385</v>
      </c>
      <c r="P70" s="20" t="s">
        <v>43</v>
      </c>
      <c r="Q70" s="19">
        <f>AVERAGE(Q66:Q69)</f>
        <v>0.53885190697571628</v>
      </c>
      <c r="S70" s="7"/>
      <c r="T70" s="21"/>
    </row>
    <row r="71" spans="1:26">
      <c r="A71" s="2" t="s">
        <v>56</v>
      </c>
      <c r="B71" s="2" t="s">
        <v>22</v>
      </c>
      <c r="C71" s="2">
        <v>21.808898750000001</v>
      </c>
      <c r="D71" s="2">
        <v>20.72387625</v>
      </c>
      <c r="E71" s="2">
        <v>26.895695</v>
      </c>
      <c r="G71" s="17">
        <f t="shared" si="7"/>
        <v>22.99301023134203</v>
      </c>
      <c r="H71" s="2">
        <v>32.5209495</v>
      </c>
      <c r="J71" s="16" t="s">
        <v>35</v>
      </c>
      <c r="K71" s="17">
        <f>$H71-G71</f>
        <v>9.5279392686579705</v>
      </c>
      <c r="M71" s="20" t="s">
        <v>44</v>
      </c>
      <c r="N71" s="20">
        <v>1</v>
      </c>
      <c r="P71" s="20"/>
      <c r="Q71" s="20"/>
      <c r="S71" s="7"/>
      <c r="T71" s="10"/>
    </row>
    <row r="72" spans="1:26">
      <c r="A72" s="2" t="s">
        <v>56</v>
      </c>
      <c r="B72" s="2" t="s">
        <v>23</v>
      </c>
      <c r="C72" s="2">
        <v>20.042850749999999</v>
      </c>
      <c r="D72" s="2">
        <v>20.049028</v>
      </c>
      <c r="E72" s="2">
        <v>26.776625750000001</v>
      </c>
      <c r="G72" s="17">
        <f t="shared" si="7"/>
        <v>22.076804976140064</v>
      </c>
      <c r="H72" s="2">
        <v>30.46893575</v>
      </c>
      <c r="J72" s="16" t="s">
        <v>37</v>
      </c>
      <c r="K72" s="17">
        <f>$H72-G72</f>
        <v>8.392130773859936</v>
      </c>
      <c r="M72" s="20" t="s">
        <v>45</v>
      </c>
      <c r="N72" s="22">
        <f>STDEV(N66:N69)</f>
        <v>6.2363923564007849E-2</v>
      </c>
      <c r="P72" s="20" t="s">
        <v>45</v>
      </c>
      <c r="Q72" s="22">
        <f>STDEV(Q66:Q69)</f>
        <v>0.17016016202869594</v>
      </c>
      <c r="S72" s="7"/>
      <c r="T72" s="10"/>
    </row>
    <row r="73" spans="1:26">
      <c r="A73" s="2" t="s">
        <v>56</v>
      </c>
      <c r="B73" s="2" t="s">
        <v>24</v>
      </c>
      <c r="C73" s="2">
        <v>20.151426666666669</v>
      </c>
      <c r="D73" s="2">
        <v>19.941444999999998</v>
      </c>
      <c r="E73" s="2">
        <v>26.268550500000003</v>
      </c>
      <c r="G73" s="17">
        <f t="shared" si="7"/>
        <v>21.936441460737491</v>
      </c>
      <c r="H73" s="2">
        <v>30.933142750000002</v>
      </c>
      <c r="J73" s="16" t="s">
        <v>39</v>
      </c>
      <c r="K73" s="17">
        <f>$H73-G73</f>
        <v>8.9967012892625107</v>
      </c>
      <c r="M73" s="20" t="s">
        <v>46</v>
      </c>
      <c r="N73" s="22">
        <f>N72/SQRT(4)</f>
        <v>3.1181961782003925E-2</v>
      </c>
      <c r="P73" s="20" t="s">
        <v>46</v>
      </c>
      <c r="Q73" s="22">
        <f>Q72/SQRT(4)</f>
        <v>8.5080081014347969E-2</v>
      </c>
      <c r="S73" s="7"/>
      <c r="T73" s="10"/>
    </row>
    <row r="74" spans="1:26" ht="15">
      <c r="A74" s="2" t="s">
        <v>56</v>
      </c>
      <c r="B74" s="2" t="s">
        <v>21</v>
      </c>
      <c r="C74" s="2">
        <v>19.996777250000001</v>
      </c>
      <c r="D74" s="2">
        <v>19.845767500000001</v>
      </c>
      <c r="E74" s="2">
        <v>25.965526499999999</v>
      </c>
      <c r="G74" s="17">
        <f t="shared" si="7"/>
        <v>21.760807831132208</v>
      </c>
      <c r="H74" s="2">
        <v>30.564691000000003</v>
      </c>
      <c r="J74" s="16" t="s">
        <v>41</v>
      </c>
      <c r="K74" s="17">
        <f>$H74-G74</f>
        <v>8.8038831688677952</v>
      </c>
      <c r="M74" s="16"/>
      <c r="N74" s="16"/>
      <c r="P74" s="23" t="s">
        <v>47</v>
      </c>
      <c r="Q74" s="24">
        <f>Q70*1/N70</f>
        <v>0.53804141906630565</v>
      </c>
      <c r="S74" s="7"/>
      <c r="T74" s="10"/>
    </row>
    <row r="75" spans="1:26">
      <c r="H75" s="3"/>
      <c r="P75" s="3"/>
      <c r="Q75" s="21"/>
      <c r="S75" s="7"/>
      <c r="T75" s="25"/>
    </row>
    <row r="76" spans="1:26">
      <c r="E76" s="26"/>
      <c r="F76" s="3"/>
      <c r="G76" s="27" t="s">
        <v>48</v>
      </c>
      <c r="H76" s="3">
        <f>AVERAGE(H67:H74)</f>
        <v>30.605690937500004</v>
      </c>
      <c r="P76" s="28" t="s">
        <v>49</v>
      </c>
      <c r="Q76" s="29">
        <f>_xlfn.T.TEST(N66:N69,Q66:Q69,2,2)</f>
        <v>2.2088689560876796E-3</v>
      </c>
      <c r="S76" s="7"/>
      <c r="T76" s="18"/>
    </row>
    <row r="80" spans="1:26" ht="15">
      <c r="C80" s="6" t="str">
        <f>H83</f>
        <v>Six3-1</v>
      </c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T80" s="7"/>
      <c r="V80" s="3"/>
      <c r="W80" s="3"/>
      <c r="X80" s="4"/>
      <c r="Y80" s="3"/>
      <c r="Z80" s="3"/>
    </row>
    <row r="81" spans="1:26">
      <c r="C81" s="8" t="s">
        <v>28</v>
      </c>
      <c r="D81" s="8"/>
      <c r="E81" s="8"/>
      <c r="F81" s="8"/>
      <c r="G81" s="8"/>
      <c r="M81" s="9" t="s">
        <v>29</v>
      </c>
      <c r="N81" s="9"/>
      <c r="S81" s="7"/>
      <c r="T81" s="10"/>
      <c r="V81" s="3"/>
      <c r="W81" s="3"/>
      <c r="X81" s="3"/>
      <c r="Y81" s="3"/>
      <c r="Z81" s="3"/>
    </row>
    <row r="82" spans="1:26" ht="15">
      <c r="C82" s="11" t="s">
        <v>30</v>
      </c>
      <c r="D82" s="11"/>
      <c r="E82" s="11"/>
      <c r="F82" s="11"/>
      <c r="G82" s="11"/>
      <c r="H82" s="12" t="s">
        <v>31</v>
      </c>
      <c r="J82" s="13" t="s">
        <v>32</v>
      </c>
      <c r="K82" s="13"/>
      <c r="M82" s="14"/>
      <c r="N82" s="15" t="str">
        <f>H83</f>
        <v>Six3-1</v>
      </c>
      <c r="S82" s="7"/>
      <c r="T82" s="10"/>
      <c r="V82" s="3"/>
      <c r="W82" s="3"/>
      <c r="X82" s="3"/>
      <c r="Y82" s="3"/>
      <c r="Z82" s="3"/>
    </row>
    <row r="83" spans="1:26">
      <c r="C83" s="3" t="s">
        <v>17</v>
      </c>
      <c r="D83" s="3" t="s">
        <v>5</v>
      </c>
      <c r="E83" s="2" t="s">
        <v>6</v>
      </c>
      <c r="F83" s="16"/>
      <c r="G83" s="16" t="s">
        <v>33</v>
      </c>
      <c r="H83" s="2" t="s">
        <v>11</v>
      </c>
      <c r="J83" s="16" t="s">
        <v>34</v>
      </c>
      <c r="K83" s="17">
        <f>$H84-G84</f>
        <v>6.4797346981370261</v>
      </c>
      <c r="M83" s="16" t="s">
        <v>34</v>
      </c>
      <c r="N83" s="17">
        <f>2^-(K83-K$87)</f>
        <v>0.85041891908751566</v>
      </c>
      <c r="P83" s="16" t="s">
        <v>35</v>
      </c>
      <c r="Q83" s="17">
        <f>2^-(K88-K$87)</f>
        <v>1.2388570934908021</v>
      </c>
      <c r="S83" s="7"/>
      <c r="T83" s="10"/>
      <c r="V83" s="3"/>
      <c r="W83" s="3"/>
      <c r="X83" s="3"/>
      <c r="Y83" s="3"/>
      <c r="Z83" s="3"/>
    </row>
    <row r="84" spans="1:26">
      <c r="A84" s="2" t="s">
        <v>55</v>
      </c>
      <c r="B84" s="2" t="s">
        <v>16</v>
      </c>
      <c r="C84" s="2">
        <v>20.832713499999997</v>
      </c>
      <c r="D84" s="2">
        <v>20.436595666666665</v>
      </c>
      <c r="E84" s="2">
        <v>26.567006000000003</v>
      </c>
      <c r="G84" s="17">
        <f t="shared" ref="G84:G91" si="10">GEOMEAN(C84:E84)</f>
        <v>22.447380551862974</v>
      </c>
      <c r="H84" s="2">
        <v>28.92711525</v>
      </c>
      <c r="J84" s="16" t="s">
        <v>36</v>
      </c>
      <c r="K84" s="17">
        <f>$H85-G85</f>
        <v>5.9804573757757886</v>
      </c>
      <c r="M84" s="16" t="s">
        <v>36</v>
      </c>
      <c r="N84" s="17">
        <f t="shared" ref="N84:N86" si="11">2^-(K84-K$87)</f>
        <v>1.2020716741250477</v>
      </c>
      <c r="P84" s="16" t="s">
        <v>37</v>
      </c>
      <c r="Q84" s="17">
        <f t="shared" ref="Q84:Q86" si="12">2^-(K89-K$87)</f>
        <v>1.5589909162646791</v>
      </c>
      <c r="S84" s="7"/>
      <c r="T84" s="10"/>
      <c r="V84" s="3"/>
      <c r="W84" s="3"/>
      <c r="X84" s="3"/>
      <c r="Y84" s="3"/>
      <c r="Z84" s="3"/>
    </row>
    <row r="85" spans="1:26">
      <c r="A85" s="2" t="s">
        <v>55</v>
      </c>
      <c r="B85" s="2" t="s">
        <v>18</v>
      </c>
      <c r="C85" s="2">
        <v>20.673595249999998</v>
      </c>
      <c r="D85" s="2">
        <v>20.173975500000001</v>
      </c>
      <c r="E85" s="2">
        <v>26.570188249999998</v>
      </c>
      <c r="G85" s="17">
        <f t="shared" si="10"/>
        <v>22.294652624224209</v>
      </c>
      <c r="H85" s="2">
        <v>28.275109999999998</v>
      </c>
      <c r="J85" s="16" t="s">
        <v>38</v>
      </c>
      <c r="K85" s="17">
        <f>$H86-G86</f>
        <v>6.1213944605390793</v>
      </c>
      <c r="M85" s="16" t="s">
        <v>38</v>
      </c>
      <c r="N85" s="17">
        <f t="shared" si="11"/>
        <v>1.0901947177790252</v>
      </c>
      <c r="P85" s="16" t="s">
        <v>39</v>
      </c>
      <c r="Q85" s="17">
        <f t="shared" si="12"/>
        <v>1.2872267894829534</v>
      </c>
      <c r="S85" s="7"/>
      <c r="T85" s="7"/>
      <c r="V85" s="3"/>
      <c r="W85" s="3"/>
      <c r="X85" s="3"/>
      <c r="Y85" s="3"/>
      <c r="Z85" s="3"/>
    </row>
    <row r="86" spans="1:26">
      <c r="A86" s="2" t="s">
        <v>55</v>
      </c>
      <c r="B86" s="2" t="s">
        <v>19</v>
      </c>
      <c r="C86" s="2">
        <v>19.962929250000002</v>
      </c>
      <c r="D86" s="2">
        <v>19.949885250000001</v>
      </c>
      <c r="E86" s="2">
        <v>26.199364250000002</v>
      </c>
      <c r="G86" s="17">
        <f t="shared" si="10"/>
        <v>21.85169553946092</v>
      </c>
      <c r="H86" s="2">
        <v>27.973089999999999</v>
      </c>
      <c r="J86" s="16" t="s">
        <v>40</v>
      </c>
      <c r="K86" s="17">
        <f>$H87-G87</f>
        <v>6.4023346487609665</v>
      </c>
      <c r="M86" s="16" t="s">
        <v>40</v>
      </c>
      <c r="N86" s="17">
        <f t="shared" si="11"/>
        <v>0.89728963243781701</v>
      </c>
      <c r="P86" s="16" t="s">
        <v>41</v>
      </c>
      <c r="Q86" s="17">
        <f t="shared" si="12"/>
        <v>1.2872695019586231</v>
      </c>
      <c r="S86" s="7"/>
      <c r="T86" s="18"/>
      <c r="V86" s="3"/>
      <c r="W86" s="3"/>
      <c r="X86" s="3"/>
      <c r="Y86" s="3"/>
      <c r="Z86" s="3"/>
    </row>
    <row r="87" spans="1:26">
      <c r="A87" s="2" t="s">
        <v>55</v>
      </c>
      <c r="B87" s="2" t="s">
        <v>20</v>
      </c>
      <c r="C87" s="2">
        <v>19.931181000000002</v>
      </c>
      <c r="D87" s="2">
        <v>19.887743</v>
      </c>
      <c r="E87" s="2">
        <v>26.269152500000001</v>
      </c>
      <c r="G87" s="17">
        <f t="shared" si="10"/>
        <v>21.836759851239034</v>
      </c>
      <c r="H87" s="2">
        <v>28.2390945</v>
      </c>
      <c r="J87" s="15" t="s">
        <v>42</v>
      </c>
      <c r="K87" s="19">
        <f>AVERAGE(K83:K86)</f>
        <v>6.2459802958032151</v>
      </c>
      <c r="M87" s="20" t="s">
        <v>43</v>
      </c>
      <c r="N87" s="19">
        <f>AVERAGE(N83:N86)</f>
        <v>1.0099937358573512</v>
      </c>
      <c r="P87" s="20" t="s">
        <v>43</v>
      </c>
      <c r="Q87" s="19">
        <f>AVERAGE(Q83:Q86)</f>
        <v>1.3430860752992644</v>
      </c>
      <c r="S87" s="7"/>
      <c r="T87" s="21"/>
      <c r="V87" s="3"/>
      <c r="W87" s="3"/>
      <c r="X87" s="3"/>
      <c r="Y87" s="3"/>
      <c r="Z87" s="3"/>
    </row>
    <row r="88" spans="1:26">
      <c r="A88" s="2" t="s">
        <v>56</v>
      </c>
      <c r="B88" s="2" t="s">
        <v>22</v>
      </c>
      <c r="C88" s="2">
        <v>21.808898750000001</v>
      </c>
      <c r="D88" s="2">
        <v>20.72387625</v>
      </c>
      <c r="E88" s="2">
        <v>26.895695</v>
      </c>
      <c r="G88" s="17">
        <f t="shared" si="10"/>
        <v>22.99301023134203</v>
      </c>
      <c r="H88" s="2">
        <v>28.929980749999999</v>
      </c>
      <c r="J88" s="16" t="s">
        <v>35</v>
      </c>
      <c r="K88" s="17">
        <f>$H88-G88</f>
        <v>5.9369705186579687</v>
      </c>
      <c r="M88" s="20" t="s">
        <v>44</v>
      </c>
      <c r="N88" s="20">
        <v>1</v>
      </c>
      <c r="P88" s="20"/>
      <c r="Q88" s="20"/>
      <c r="S88" s="7"/>
      <c r="T88" s="10"/>
      <c r="V88" s="3"/>
      <c r="W88" s="3"/>
      <c r="X88" s="3"/>
      <c r="Y88" s="3"/>
      <c r="Z88" s="3"/>
    </row>
    <row r="89" spans="1:26">
      <c r="A89" s="2" t="s">
        <v>56</v>
      </c>
      <c r="B89" s="2" t="s">
        <v>23</v>
      </c>
      <c r="C89" s="2">
        <v>20.042850749999999</v>
      </c>
      <c r="D89" s="2">
        <v>20.049028</v>
      </c>
      <c r="E89" s="2">
        <v>26.776625750000001</v>
      </c>
      <c r="G89" s="17">
        <f t="shared" si="10"/>
        <v>22.076804976140064</v>
      </c>
      <c r="H89" s="2">
        <v>27.682172749999999</v>
      </c>
      <c r="J89" s="16" t="s">
        <v>37</v>
      </c>
      <c r="K89" s="17">
        <f>$H89-G89</f>
        <v>5.6053677738599355</v>
      </c>
      <c r="M89" s="20" t="s">
        <v>45</v>
      </c>
      <c r="N89" s="22">
        <f>STDEV(N83:N86)</f>
        <v>0.16481552206947284</v>
      </c>
      <c r="P89" s="20" t="s">
        <v>45</v>
      </c>
      <c r="Q89" s="22">
        <f>STDEV(Q83:Q86)</f>
        <v>0.14573301007039013</v>
      </c>
      <c r="S89" s="7"/>
      <c r="T89" s="10"/>
    </row>
    <row r="90" spans="1:26">
      <c r="A90" s="2" t="s">
        <v>56</v>
      </c>
      <c r="B90" s="2" t="s">
        <v>24</v>
      </c>
      <c r="C90" s="2">
        <v>20.151426666666669</v>
      </c>
      <c r="D90" s="2">
        <v>19.941444999999998</v>
      </c>
      <c r="E90" s="2">
        <v>26.268550500000003</v>
      </c>
      <c r="G90" s="17">
        <f t="shared" si="10"/>
        <v>21.936441460737491</v>
      </c>
      <c r="H90" s="2">
        <v>27.818155500000003</v>
      </c>
      <c r="J90" s="16" t="s">
        <v>39</v>
      </c>
      <c r="K90" s="17">
        <f>$H90-G90</f>
        <v>5.881714039262512</v>
      </c>
      <c r="M90" s="20" t="s">
        <v>46</v>
      </c>
      <c r="N90" s="22">
        <f>N89/SQRT(4)</f>
        <v>8.2407761034736418E-2</v>
      </c>
      <c r="P90" s="20" t="s">
        <v>46</v>
      </c>
      <c r="Q90" s="22">
        <f>Q89/SQRT(4)</f>
        <v>7.2866505035195067E-2</v>
      </c>
      <c r="S90" s="7"/>
      <c r="T90" s="10"/>
    </row>
    <row r="91" spans="1:26" ht="15">
      <c r="A91" s="2" t="s">
        <v>56</v>
      </c>
      <c r="B91" s="2" t="s">
        <v>21</v>
      </c>
      <c r="C91" s="2">
        <v>19.996777250000001</v>
      </c>
      <c r="D91" s="2">
        <v>19.845767500000001</v>
      </c>
      <c r="E91" s="2">
        <v>25.965526499999999</v>
      </c>
      <c r="G91" s="17">
        <f t="shared" si="10"/>
        <v>21.760807831132208</v>
      </c>
      <c r="H91" s="2">
        <v>27.642474</v>
      </c>
      <c r="J91" s="16" t="s">
        <v>41</v>
      </c>
      <c r="K91" s="17">
        <f>$H91-G91</f>
        <v>5.8816661688677918</v>
      </c>
      <c r="M91" s="16"/>
      <c r="N91" s="16"/>
      <c r="P91" s="23" t="s">
        <v>47</v>
      </c>
      <c r="Q91" s="24">
        <f>Q87*1/N87</f>
        <v>1.3297964409246181</v>
      </c>
      <c r="S91" s="7"/>
      <c r="T91" s="10"/>
    </row>
    <row r="92" spans="1:26">
      <c r="H92" s="3"/>
      <c r="P92" s="3"/>
      <c r="Q92" s="21"/>
      <c r="S92" s="7"/>
      <c r="T92" s="25"/>
    </row>
    <row r="93" spans="1:26">
      <c r="E93" s="26"/>
      <c r="F93" s="3"/>
      <c r="G93" s="27" t="s">
        <v>48</v>
      </c>
      <c r="H93" s="3">
        <f>AVERAGE(H84:H91)</f>
        <v>28.185899093750002</v>
      </c>
      <c r="P93" s="28" t="s">
        <v>49</v>
      </c>
      <c r="Q93" s="29">
        <f>_xlfn.T.TEST(N83:N86,Q83:Q86,2,2)</f>
        <v>2.3156192280598856E-2</v>
      </c>
      <c r="S93" s="7"/>
      <c r="T93" s="18"/>
    </row>
    <row r="97" spans="2:29" ht="15">
      <c r="C97" s="6" t="str">
        <f>H100</f>
        <v>Six3-2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T97" s="7"/>
    </row>
    <row r="98" spans="2:29">
      <c r="C98" s="8" t="s">
        <v>28</v>
      </c>
      <c r="D98" s="8"/>
      <c r="E98" s="8"/>
      <c r="F98" s="8"/>
      <c r="G98" s="8"/>
      <c r="M98" s="9" t="s">
        <v>29</v>
      </c>
      <c r="N98" s="9"/>
      <c r="S98" s="7"/>
      <c r="T98" s="10"/>
    </row>
    <row r="99" spans="2:29" ht="15">
      <c r="C99" s="11" t="s">
        <v>30</v>
      </c>
      <c r="D99" s="11"/>
      <c r="E99" s="11"/>
      <c r="F99" s="11"/>
      <c r="G99" s="11"/>
      <c r="H99" s="12" t="s">
        <v>31</v>
      </c>
      <c r="J99" s="13" t="s">
        <v>32</v>
      </c>
      <c r="K99" s="13"/>
      <c r="M99" s="14"/>
      <c r="N99" s="15" t="str">
        <f>H100</f>
        <v>Six3-2</v>
      </c>
      <c r="S99" s="7"/>
      <c r="T99" s="10"/>
    </row>
    <row r="100" spans="2:29">
      <c r="C100" s="3" t="s">
        <v>17</v>
      </c>
      <c r="D100" s="3" t="s">
        <v>5</v>
      </c>
      <c r="E100" s="2" t="s">
        <v>6</v>
      </c>
      <c r="F100" s="16"/>
      <c r="G100" s="16" t="s">
        <v>33</v>
      </c>
      <c r="H100" s="2" t="s">
        <v>12</v>
      </c>
      <c r="J100" s="16" t="s">
        <v>34</v>
      </c>
      <c r="K100" s="17">
        <f>$H101-G101</f>
        <v>6.8061366981370277</v>
      </c>
      <c r="M100" s="16" t="s">
        <v>34</v>
      </c>
      <c r="N100" s="17">
        <f>2^-(K100-K$104)</f>
        <v>0.88428401968205472</v>
      </c>
      <c r="P100" s="16" t="s">
        <v>35</v>
      </c>
      <c r="Q100" s="17">
        <f>2^-(K105-K$104)</f>
        <v>1.1321663124897832</v>
      </c>
      <c r="S100" s="7"/>
      <c r="T100" s="10"/>
    </row>
    <row r="101" spans="2:29">
      <c r="B101" s="2" t="s">
        <v>16</v>
      </c>
      <c r="C101" s="2">
        <v>20.832713499999997</v>
      </c>
      <c r="D101" s="2">
        <v>20.436595666666665</v>
      </c>
      <c r="E101" s="2">
        <v>26.567006000000003</v>
      </c>
      <c r="G101" s="17">
        <f t="shared" ref="G101:G108" si="13">GEOMEAN(C101:E101)</f>
        <v>22.447380551862974</v>
      </c>
      <c r="H101" s="2">
        <v>29.253517250000002</v>
      </c>
      <c r="J101" s="16" t="s">
        <v>36</v>
      </c>
      <c r="K101" s="17">
        <f>$H102-G102</f>
        <v>6.604016125775793</v>
      </c>
      <c r="M101" s="16" t="s">
        <v>36</v>
      </c>
      <c r="N101" s="17">
        <f t="shared" ref="N101:N103" si="14">2^-(K101-K$104)</f>
        <v>1.0172697534085908</v>
      </c>
      <c r="P101" s="16" t="s">
        <v>37</v>
      </c>
      <c r="Q101" s="17">
        <f t="shared" ref="Q101:Q103" si="15">2^-(K106-K$104)</f>
        <v>1.6625216717501732</v>
      </c>
      <c r="S101" s="7"/>
      <c r="T101" s="10"/>
    </row>
    <row r="102" spans="2:29">
      <c r="B102" s="2" t="s">
        <v>18</v>
      </c>
      <c r="C102" s="2">
        <v>20.673595249999998</v>
      </c>
      <c r="D102" s="2">
        <v>20.173975500000001</v>
      </c>
      <c r="E102" s="2">
        <v>26.570188249999998</v>
      </c>
      <c r="G102" s="17">
        <f t="shared" si="13"/>
        <v>22.294652624224209</v>
      </c>
      <c r="H102" s="2">
        <v>28.898668750000002</v>
      </c>
      <c r="J102" s="16" t="s">
        <v>38</v>
      </c>
      <c r="K102" s="17">
        <f>$H103-G103</f>
        <v>6.3757442105390822</v>
      </c>
      <c r="M102" s="16" t="s">
        <v>38</v>
      </c>
      <c r="N102" s="17">
        <f t="shared" si="14"/>
        <v>1.191661272148191</v>
      </c>
      <c r="P102" s="16" t="s">
        <v>39</v>
      </c>
      <c r="Q102" s="17">
        <f t="shared" si="15"/>
        <v>1.361367082748828</v>
      </c>
      <c r="S102" s="7"/>
      <c r="T102" s="7"/>
    </row>
    <row r="103" spans="2:29">
      <c r="B103" s="2" t="s">
        <v>19</v>
      </c>
      <c r="C103" s="2">
        <v>19.962929250000002</v>
      </c>
      <c r="D103" s="2">
        <v>19.949885250000001</v>
      </c>
      <c r="E103" s="2">
        <v>26.199364250000002</v>
      </c>
      <c r="G103" s="17">
        <f t="shared" si="13"/>
        <v>21.85169553946092</v>
      </c>
      <c r="H103" s="2">
        <v>28.227439750000002</v>
      </c>
      <c r="J103" s="16" t="s">
        <v>40</v>
      </c>
      <c r="K103" s="17">
        <f>$H104-G104</f>
        <v>6.7289766487609661</v>
      </c>
      <c r="M103" s="16" t="s">
        <v>40</v>
      </c>
      <c r="N103" s="17">
        <f t="shared" si="14"/>
        <v>0.93286600292460486</v>
      </c>
      <c r="P103" s="16" t="s">
        <v>41</v>
      </c>
      <c r="Q103" s="17">
        <f t="shared" si="15"/>
        <v>1.3029290289934661</v>
      </c>
      <c r="S103" s="7"/>
      <c r="T103" s="18"/>
    </row>
    <row r="104" spans="2:29">
      <c r="B104" s="2" t="s">
        <v>20</v>
      </c>
      <c r="C104" s="2">
        <v>19.931181000000002</v>
      </c>
      <c r="D104" s="2">
        <v>19.887743</v>
      </c>
      <c r="E104" s="2">
        <v>26.269152500000001</v>
      </c>
      <c r="G104" s="17">
        <f t="shared" si="13"/>
        <v>21.836759851239034</v>
      </c>
      <c r="H104" s="2">
        <v>28.5657365</v>
      </c>
      <c r="J104" s="15" t="s">
        <v>42</v>
      </c>
      <c r="K104" s="19">
        <f>AVERAGE(K100:K103)</f>
        <v>6.6287184208032173</v>
      </c>
      <c r="M104" s="20" t="s">
        <v>43</v>
      </c>
      <c r="N104" s="19">
        <f>AVERAGE(N100:N103)</f>
        <v>1.0065202620408604</v>
      </c>
      <c r="P104" s="20" t="s">
        <v>43</v>
      </c>
      <c r="Q104" s="19">
        <f>AVERAGE(Q100:Q103)</f>
        <v>1.3647460239955627</v>
      </c>
      <c r="S104" s="7"/>
      <c r="T104" s="21"/>
    </row>
    <row r="105" spans="2:29">
      <c r="B105" s="2" t="s">
        <v>22</v>
      </c>
      <c r="C105" s="2">
        <v>21.808898750000001</v>
      </c>
      <c r="D105" s="2">
        <v>20.72387625</v>
      </c>
      <c r="E105" s="2">
        <v>26.895695</v>
      </c>
      <c r="G105" s="17">
        <f t="shared" si="13"/>
        <v>22.99301023134203</v>
      </c>
      <c r="H105" s="2">
        <v>29.442642749999997</v>
      </c>
      <c r="J105" s="16" t="s">
        <v>35</v>
      </c>
      <c r="K105" s="17">
        <f>$H105-G105</f>
        <v>6.4496325186579675</v>
      </c>
      <c r="M105" s="20" t="s">
        <v>44</v>
      </c>
      <c r="N105" s="20">
        <v>1</v>
      </c>
      <c r="P105" s="20"/>
      <c r="Q105" s="20"/>
      <c r="S105" s="7"/>
      <c r="T105" s="10"/>
    </row>
    <row r="106" spans="2:29">
      <c r="B106" s="2" t="s">
        <v>23</v>
      </c>
      <c r="C106" s="2">
        <v>20.042850749999999</v>
      </c>
      <c r="D106" s="2">
        <v>20.049028</v>
      </c>
      <c r="E106" s="2">
        <v>26.776625750000001</v>
      </c>
      <c r="G106" s="17">
        <f t="shared" si="13"/>
        <v>22.076804976140064</v>
      </c>
      <c r="H106" s="2">
        <v>27.972150249999999</v>
      </c>
      <c r="J106" s="16" t="s">
        <v>37</v>
      </c>
      <c r="K106" s="17">
        <f>$H106-G106</f>
        <v>5.8953452738599346</v>
      </c>
      <c r="M106" s="20" t="s">
        <v>45</v>
      </c>
      <c r="N106" s="22">
        <f>STDEV(N100:N103)</f>
        <v>0.13510414997350778</v>
      </c>
      <c r="P106" s="20" t="s">
        <v>45</v>
      </c>
      <c r="Q106" s="22">
        <f>STDEV(Q100:Q103)</f>
        <v>0.22105536012111512</v>
      </c>
      <c r="S106" s="7"/>
      <c r="T106" s="10"/>
      <c r="W106" s="3"/>
      <c r="X106" s="3"/>
      <c r="Y106" s="3"/>
      <c r="Z106" s="3"/>
      <c r="AA106" s="3"/>
      <c r="AB106" s="3"/>
      <c r="AC106" s="3"/>
    </row>
    <row r="107" spans="2:29">
      <c r="B107" s="2" t="s">
        <v>24</v>
      </c>
      <c r="C107" s="2">
        <v>20.151426666666669</v>
      </c>
      <c r="D107" s="2">
        <v>19.941444999999998</v>
      </c>
      <c r="E107" s="2">
        <v>26.268550500000003</v>
      </c>
      <c r="G107" s="17">
        <f t="shared" si="13"/>
        <v>21.936441460737491</v>
      </c>
      <c r="H107" s="2">
        <v>28.120103749999998</v>
      </c>
      <c r="J107" s="16" t="s">
        <v>39</v>
      </c>
      <c r="K107" s="17">
        <f>$H107-G107</f>
        <v>6.1836622892625073</v>
      </c>
      <c r="M107" s="20" t="s">
        <v>46</v>
      </c>
      <c r="N107" s="22">
        <f>N106/SQRT(4)</f>
        <v>6.7552074986753891E-2</v>
      </c>
      <c r="P107" s="20" t="s">
        <v>46</v>
      </c>
      <c r="Q107" s="22">
        <f>Q106/SQRT(4)</f>
        <v>0.11052768006055756</v>
      </c>
      <c r="S107" s="7"/>
      <c r="T107" s="10"/>
      <c r="W107" s="3"/>
      <c r="X107" s="3"/>
      <c r="Y107" s="3"/>
      <c r="Z107" s="3"/>
      <c r="AA107" s="3"/>
      <c r="AB107" s="3"/>
      <c r="AC107" s="3"/>
    </row>
    <row r="108" spans="2:29" ht="15">
      <c r="B108" s="2" t="s">
        <v>21</v>
      </c>
      <c r="C108" s="2">
        <v>19.996777250000001</v>
      </c>
      <c r="D108" s="2">
        <v>19.845767500000001</v>
      </c>
      <c r="E108" s="2">
        <v>25.965526499999999</v>
      </c>
      <c r="G108" s="17">
        <f t="shared" si="13"/>
        <v>21.760807831132208</v>
      </c>
      <c r="H108" s="2">
        <v>28.007767749999999</v>
      </c>
      <c r="J108" s="16" t="s">
        <v>41</v>
      </c>
      <c r="K108" s="17">
        <f>$H108-G108</f>
        <v>6.2469599188677911</v>
      </c>
      <c r="M108" s="16"/>
      <c r="N108" s="16"/>
      <c r="P108" s="23" t="s">
        <v>47</v>
      </c>
      <c r="Q108" s="24">
        <f>Q104*1/N104</f>
        <v>1.3559051670041391</v>
      </c>
      <c r="S108" s="7"/>
      <c r="T108" s="10"/>
      <c r="W108" s="3"/>
      <c r="X108" s="3"/>
      <c r="Y108" s="3"/>
      <c r="Z108" s="3"/>
      <c r="AA108" s="3"/>
      <c r="AB108" s="3"/>
      <c r="AC108" s="3"/>
    </row>
    <row r="109" spans="2:29">
      <c r="H109" s="3"/>
      <c r="P109" s="3"/>
      <c r="Q109" s="21"/>
      <c r="S109" s="7"/>
      <c r="T109" s="25"/>
      <c r="W109" s="3"/>
      <c r="X109" s="3"/>
      <c r="Y109" s="3"/>
      <c r="Z109" s="3"/>
      <c r="AA109" s="3"/>
      <c r="AB109" s="3"/>
      <c r="AC109" s="3"/>
    </row>
    <row r="110" spans="2:29">
      <c r="E110" s="26"/>
      <c r="F110" s="3"/>
      <c r="G110" s="27" t="s">
        <v>48</v>
      </c>
      <c r="H110" s="3">
        <f>AVERAGE(H101:H108)</f>
        <v>28.561003343749999</v>
      </c>
      <c r="P110" s="28" t="s">
        <v>49</v>
      </c>
      <c r="Q110" s="29">
        <f>_xlfn.T.TEST(N100:N103,Q100:Q103,2,2)</f>
        <v>3.261819478484889E-2</v>
      </c>
      <c r="S110" s="7"/>
      <c r="T110" s="18"/>
      <c r="W110" s="3"/>
      <c r="X110" s="3"/>
      <c r="Y110" s="3"/>
      <c r="Z110" s="3"/>
      <c r="AA110" s="3"/>
      <c r="AB110" s="3"/>
      <c r="AC110" s="3"/>
    </row>
    <row r="111" spans="2:29">
      <c r="W111" s="3"/>
      <c r="X111" s="3"/>
      <c r="Y111" s="3"/>
      <c r="Z111" s="3"/>
      <c r="AA111" s="3"/>
      <c r="AB111" s="3"/>
      <c r="AC111" s="3"/>
    </row>
    <row r="112" spans="2:29">
      <c r="W112" s="3"/>
      <c r="X112" s="3"/>
      <c r="Y112" s="3"/>
      <c r="Z112" s="3"/>
      <c r="AA112" s="3"/>
      <c r="AB112" s="3"/>
      <c r="AC112" s="3"/>
    </row>
    <row r="113" spans="1:36">
      <c r="W113" s="3"/>
      <c r="X113" s="3"/>
      <c r="Y113" s="3"/>
      <c r="Z113" s="3"/>
      <c r="AA113" s="3"/>
      <c r="AB113" s="3"/>
      <c r="AC113" s="3"/>
    </row>
    <row r="114" spans="1:36" ht="15.5" customHeight="1">
      <c r="C114" s="6" t="str">
        <f>H117</f>
        <v>Six3-3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T114" s="7"/>
      <c r="W114" s="3"/>
      <c r="X114" s="3"/>
      <c r="Y114" s="3"/>
      <c r="Z114" s="3"/>
      <c r="AA114" s="3"/>
      <c r="AB114" s="3"/>
      <c r="AC114" s="3"/>
    </row>
    <row r="115" spans="1:36" ht="15.5" customHeight="1">
      <c r="C115" s="8" t="s">
        <v>28</v>
      </c>
      <c r="D115" s="8"/>
      <c r="E115" s="8"/>
      <c r="F115" s="8"/>
      <c r="G115" s="8"/>
      <c r="M115" s="9" t="s">
        <v>29</v>
      </c>
      <c r="N115" s="9"/>
      <c r="S115" s="7"/>
      <c r="T115" s="10"/>
    </row>
    <row r="116" spans="1:36" ht="15">
      <c r="C116" s="11" t="s">
        <v>30</v>
      </c>
      <c r="D116" s="11"/>
      <c r="E116" s="11"/>
      <c r="F116" s="11"/>
      <c r="G116" s="11"/>
      <c r="H116" s="12" t="s">
        <v>31</v>
      </c>
      <c r="J116" s="13" t="s">
        <v>32</v>
      </c>
      <c r="K116" s="13"/>
      <c r="M116" s="14"/>
      <c r="N116" s="15" t="str">
        <f>H117</f>
        <v>Six3-3</v>
      </c>
      <c r="S116" s="7"/>
      <c r="T116" s="10"/>
      <c r="X116" s="16"/>
      <c r="AA116" s="16"/>
      <c r="AD116" s="16"/>
      <c r="AG116" s="16"/>
      <c r="AH116" s="30"/>
      <c r="AI116" s="30"/>
      <c r="AJ116" s="30"/>
    </row>
    <row r="117" spans="1:36" ht="15">
      <c r="C117" s="3" t="s">
        <v>17</v>
      </c>
      <c r="D117" s="3" t="s">
        <v>5</v>
      </c>
      <c r="E117" s="2" t="s">
        <v>6</v>
      </c>
      <c r="F117" s="16"/>
      <c r="G117" s="16" t="s">
        <v>33</v>
      </c>
      <c r="H117" s="2" t="s">
        <v>13</v>
      </c>
      <c r="I117" s="31" t="s">
        <v>33</v>
      </c>
      <c r="J117" s="16" t="s">
        <v>34</v>
      </c>
      <c r="K117" s="17">
        <f>$H118-G118</f>
        <v>7.8712604481370256</v>
      </c>
      <c r="L117" s="17">
        <f>$I118-G118</f>
        <v>7.8712604481370256</v>
      </c>
      <c r="M117" s="16" t="s">
        <v>34</v>
      </c>
      <c r="N117" s="17">
        <f>2^-(K117-K$121)</f>
        <v>0.89945454813973291</v>
      </c>
      <c r="O117" s="17">
        <f>2^-(L117-L$121)</f>
        <v>0.89945454813973291</v>
      </c>
      <c r="P117" s="16" t="s">
        <v>35</v>
      </c>
      <c r="Q117" s="17">
        <f>2^-(K122-K$121)</f>
        <v>1.0643862028833233</v>
      </c>
      <c r="R117" s="17"/>
      <c r="S117" s="7"/>
      <c r="T117" s="10"/>
      <c r="W117" s="32"/>
      <c r="X117" s="16"/>
      <c r="Y117" s="33"/>
      <c r="Z117" s="33"/>
      <c r="AA117" s="33"/>
      <c r="AC117" s="34"/>
      <c r="AD117" s="16"/>
      <c r="AE117" s="33"/>
      <c r="AF117" s="33"/>
      <c r="AG117" s="33"/>
      <c r="AH117" s="30"/>
      <c r="AI117" s="30"/>
      <c r="AJ117" s="30"/>
    </row>
    <row r="118" spans="1:36" ht="15">
      <c r="A118" s="2" t="s">
        <v>55</v>
      </c>
      <c r="B118" s="2" t="s">
        <v>16</v>
      </c>
      <c r="C118" s="2">
        <v>20.832713499999997</v>
      </c>
      <c r="D118" s="2">
        <v>20.436595666666665</v>
      </c>
      <c r="E118" s="2">
        <v>26.567006000000003</v>
      </c>
      <c r="G118" s="17">
        <f t="shared" ref="G118:G125" si="16">GEOMEAN(C118:E118)</f>
        <v>22.447380551862974</v>
      </c>
      <c r="H118" s="2">
        <v>30.318641</v>
      </c>
      <c r="I118" s="2">
        <f>GEOMEAN(H118,AA117)</f>
        <v>30.318641</v>
      </c>
      <c r="J118" s="16" t="s">
        <v>36</v>
      </c>
      <c r="K118" s="17">
        <f>$H119-G119</f>
        <v>7.5646151257757914</v>
      </c>
      <c r="L118" s="17">
        <f t="shared" ref="L118:L120" si="17">$I119-G119</f>
        <v>7.5646151257757914</v>
      </c>
      <c r="M118" s="16" t="s">
        <v>36</v>
      </c>
      <c r="N118" s="17">
        <f t="shared" ref="N118:O119" si="18">2^-(K118-K$121)</f>
        <v>1.1124709069043315</v>
      </c>
      <c r="O118" s="17">
        <f>2^-(L118-L$121)</f>
        <v>1.1124709069043315</v>
      </c>
      <c r="P118" s="16" t="s">
        <v>37</v>
      </c>
      <c r="Q118" s="17">
        <f>2^-(K123-K$121)</f>
        <v>1.5937426730409066</v>
      </c>
      <c r="R118" s="17"/>
      <c r="S118" s="7"/>
      <c r="T118" s="10"/>
      <c r="W118" s="35"/>
      <c r="X118" s="16"/>
      <c r="Y118" s="33"/>
      <c r="Z118" s="33"/>
      <c r="AA118" s="33"/>
      <c r="AC118" s="34"/>
      <c r="AD118" s="16"/>
      <c r="AE118" s="33"/>
      <c r="AF118" s="33"/>
      <c r="AG118" s="33"/>
      <c r="AH118" s="30"/>
      <c r="AI118" s="30"/>
      <c r="AJ118" s="30"/>
    </row>
    <row r="119" spans="1:36" ht="15">
      <c r="A119" s="2" t="s">
        <v>55</v>
      </c>
      <c r="B119" s="2" t="s">
        <v>18</v>
      </c>
      <c r="C119" s="2">
        <v>20.673595249999998</v>
      </c>
      <c r="D119" s="2">
        <v>20.173975500000001</v>
      </c>
      <c r="E119" s="2">
        <v>26.570188249999998</v>
      </c>
      <c r="G119" s="17">
        <f t="shared" si="16"/>
        <v>22.294652624224209</v>
      </c>
      <c r="H119" s="2">
        <v>29.859267750000001</v>
      </c>
      <c r="I119" s="2">
        <f t="shared" ref="I119:I125" si="19">GEOMEAN(H119,AA118)</f>
        <v>29.859267750000001</v>
      </c>
      <c r="J119" s="16" t="s">
        <v>38</v>
      </c>
      <c r="K119" s="17">
        <f>$H120-G120</f>
        <v>7.5911399605390812</v>
      </c>
      <c r="L119" s="17">
        <f t="shared" si="17"/>
        <v>7.5911399605390812</v>
      </c>
      <c r="M119" s="16" t="s">
        <v>38</v>
      </c>
      <c r="N119" s="17">
        <f t="shared" si="18"/>
        <v>1.0922043234300207</v>
      </c>
      <c r="O119" s="17">
        <f t="shared" si="18"/>
        <v>1.0922043234300207</v>
      </c>
      <c r="P119" s="16" t="s">
        <v>39</v>
      </c>
      <c r="Q119" s="17">
        <f t="shared" ref="Q119" si="20">2^-(K124-K$121)</f>
        <v>1.4778567597552148</v>
      </c>
      <c r="R119" s="17"/>
      <c r="S119" s="7"/>
      <c r="T119" s="7"/>
      <c r="W119" s="35"/>
      <c r="X119" s="16"/>
      <c r="Y119" s="33"/>
      <c r="Z119" s="33"/>
      <c r="AA119" s="33"/>
      <c r="AB119" s="3"/>
      <c r="AC119" s="34"/>
      <c r="AD119" s="16"/>
      <c r="AE119" s="33"/>
      <c r="AF119" s="33"/>
      <c r="AG119" s="33"/>
      <c r="AH119" s="30"/>
      <c r="AI119" s="30"/>
      <c r="AJ119" s="30"/>
    </row>
    <row r="120" spans="1:36" ht="15">
      <c r="A120" s="2" t="s">
        <v>55</v>
      </c>
      <c r="B120" s="2" t="s">
        <v>19</v>
      </c>
      <c r="C120" s="2">
        <v>19.962929250000002</v>
      </c>
      <c r="D120" s="2">
        <v>19.949885250000001</v>
      </c>
      <c r="E120" s="2">
        <v>26.199364250000002</v>
      </c>
      <c r="G120" s="17">
        <f t="shared" si="16"/>
        <v>21.85169553946092</v>
      </c>
      <c r="H120" s="2">
        <v>29.442835500000001</v>
      </c>
      <c r="I120" s="2">
        <f t="shared" si="19"/>
        <v>29.442835500000001</v>
      </c>
      <c r="J120" s="16" t="s">
        <v>40</v>
      </c>
      <c r="K120" s="17">
        <f>$H121-G121</f>
        <v>7.8465153987609639</v>
      </c>
      <c r="L120" s="17">
        <f t="shared" si="17"/>
        <v>7.8465153987609639</v>
      </c>
      <c r="M120" s="16" t="s">
        <v>40</v>
      </c>
      <c r="N120" s="17">
        <f>2^-(K120-K$121)</f>
        <v>0.91501502250817512</v>
      </c>
      <c r="O120" s="17">
        <f>2^-(L120-L$121)</f>
        <v>0.91501502250817512</v>
      </c>
      <c r="P120" s="16" t="s">
        <v>41</v>
      </c>
      <c r="Q120" s="17">
        <f>2^-(K125-K$121)</f>
        <v>1.3110173828298157</v>
      </c>
      <c r="R120" s="17"/>
      <c r="S120" s="7"/>
      <c r="T120" s="18"/>
      <c r="W120" s="36"/>
      <c r="X120" s="16"/>
      <c r="Y120" s="33"/>
      <c r="Z120" s="33"/>
      <c r="AA120" s="33"/>
      <c r="AB120" s="3"/>
      <c r="AC120" s="34"/>
      <c r="AD120" s="16"/>
      <c r="AE120" s="33"/>
      <c r="AF120" s="33"/>
      <c r="AG120" s="33"/>
      <c r="AH120" s="30"/>
      <c r="AI120" s="30"/>
      <c r="AJ120" s="30"/>
    </row>
    <row r="121" spans="1:36" ht="15.5" customHeight="1">
      <c r="A121" s="2" t="s">
        <v>55</v>
      </c>
      <c r="B121" s="2" t="s">
        <v>20</v>
      </c>
      <c r="C121" s="2">
        <v>19.931181000000002</v>
      </c>
      <c r="D121" s="2">
        <v>19.887743</v>
      </c>
      <c r="E121" s="2">
        <v>26.269152500000001</v>
      </c>
      <c r="G121" s="17">
        <f t="shared" si="16"/>
        <v>21.836759851239034</v>
      </c>
      <c r="H121" s="2">
        <v>29.683275249999998</v>
      </c>
      <c r="I121" s="2">
        <f t="shared" si="19"/>
        <v>29.683275249999998</v>
      </c>
      <c r="J121" s="15" t="s">
        <v>42</v>
      </c>
      <c r="K121" s="19">
        <f>AVERAGE(K117:K120)</f>
        <v>7.7183827333032156</v>
      </c>
      <c r="L121" s="19">
        <f>AVERAGE(L117:L120)</f>
        <v>7.7183827333032156</v>
      </c>
      <c r="M121" s="20" t="s">
        <v>43</v>
      </c>
      <c r="N121" s="19">
        <f>AVERAGE(N117:N120)</f>
        <v>1.004786200245565</v>
      </c>
      <c r="O121" s="19">
        <f>AVERAGE(O117:O120)</f>
        <v>1.004786200245565</v>
      </c>
      <c r="P121" s="20" t="s">
        <v>43</v>
      </c>
      <c r="Q121" s="19">
        <f>AVERAGE(Q117:Q120)</f>
        <v>1.3617507546273151</v>
      </c>
      <c r="R121" s="19"/>
      <c r="S121" s="7"/>
      <c r="T121" s="21"/>
      <c r="W121" s="32"/>
      <c r="X121" s="16"/>
      <c r="Y121" s="33"/>
      <c r="Z121" s="33"/>
      <c r="AA121" s="33"/>
      <c r="AB121" s="3"/>
      <c r="AC121" s="34"/>
      <c r="AD121" s="16"/>
      <c r="AE121" s="33"/>
      <c r="AF121" s="33"/>
      <c r="AG121" s="33"/>
    </row>
    <row r="122" spans="1:36" ht="15">
      <c r="A122" s="2" t="s">
        <v>56</v>
      </c>
      <c r="B122" s="2" t="s">
        <v>22</v>
      </c>
      <c r="C122" s="2">
        <v>21.808898750000001</v>
      </c>
      <c r="D122" s="2">
        <v>20.72387625</v>
      </c>
      <c r="E122" s="2">
        <v>26.895695</v>
      </c>
      <c r="G122" s="17">
        <f t="shared" si="16"/>
        <v>22.99301023134203</v>
      </c>
      <c r="H122" s="2">
        <v>30.621371249999999</v>
      </c>
      <c r="I122" s="2">
        <f t="shared" si="19"/>
        <v>30.621371249999999</v>
      </c>
      <c r="J122" s="16" t="s">
        <v>35</v>
      </c>
      <c r="K122" s="17">
        <f>$H122-G122</f>
        <v>7.6283610186579693</v>
      </c>
      <c r="L122" s="17">
        <f>$I122-G122</f>
        <v>7.6283610186579693</v>
      </c>
      <c r="M122" s="20" t="s">
        <v>44</v>
      </c>
      <c r="N122" s="20">
        <v>1</v>
      </c>
      <c r="O122" s="20">
        <v>2</v>
      </c>
      <c r="P122" s="20"/>
      <c r="Q122" s="20"/>
      <c r="R122" s="20"/>
      <c r="S122" s="7"/>
      <c r="T122" s="10"/>
      <c r="W122" s="35"/>
      <c r="X122" s="16"/>
      <c r="Y122" s="33"/>
      <c r="Z122" s="33"/>
      <c r="AA122" s="33"/>
      <c r="AB122" s="3"/>
      <c r="AC122" s="34"/>
      <c r="AD122" s="16"/>
      <c r="AE122" s="33"/>
      <c r="AF122" s="33"/>
      <c r="AG122" s="33"/>
      <c r="AH122" s="37"/>
      <c r="AI122" s="37"/>
      <c r="AJ122" s="37"/>
    </row>
    <row r="123" spans="1:36" ht="15">
      <c r="A123" s="2" t="s">
        <v>56</v>
      </c>
      <c r="B123" s="2" t="s">
        <v>23</v>
      </c>
      <c r="C123" s="2">
        <v>20.042850749999999</v>
      </c>
      <c r="D123" s="2">
        <v>20.049028</v>
      </c>
      <c r="E123" s="2">
        <v>26.776625750000001</v>
      </c>
      <c r="G123" s="17">
        <f t="shared" si="16"/>
        <v>22.076804976140064</v>
      </c>
      <c r="H123" s="2">
        <v>29.122769000000002</v>
      </c>
      <c r="I123" s="2">
        <f t="shared" si="19"/>
        <v>29.122769000000002</v>
      </c>
      <c r="J123" s="16" t="s">
        <v>37</v>
      </c>
      <c r="K123" s="17">
        <f>$H123-G123</f>
        <v>7.0459640238599377</v>
      </c>
      <c r="L123" s="17">
        <f t="shared" ref="L123:L125" si="21">$I123-G123</f>
        <v>7.0459640238599377</v>
      </c>
      <c r="M123" s="20" t="s">
        <v>45</v>
      </c>
      <c r="N123" s="22">
        <f>STDEV(N117:N120)</f>
        <v>0.11312462979236565</v>
      </c>
      <c r="O123" s="22">
        <f>STDEV(O117:O120)</f>
        <v>0.11312462979236565</v>
      </c>
      <c r="P123" s="20" t="s">
        <v>45</v>
      </c>
      <c r="Q123" s="22">
        <f>STDEV(Q117:Q120)</f>
        <v>0.22971025683371038</v>
      </c>
      <c r="R123" s="22"/>
      <c r="S123" s="7"/>
      <c r="T123" s="10"/>
      <c r="W123" s="35"/>
      <c r="X123" s="16"/>
      <c r="Y123" s="33"/>
      <c r="Z123" s="33"/>
      <c r="AA123" s="33"/>
      <c r="AB123" s="3"/>
      <c r="AC123" s="34"/>
      <c r="AD123" s="16"/>
      <c r="AE123" s="33"/>
      <c r="AF123" s="33"/>
      <c r="AG123" s="33"/>
      <c r="AH123" s="37"/>
      <c r="AI123" s="37"/>
      <c r="AJ123" s="37"/>
    </row>
    <row r="124" spans="1:36" ht="15">
      <c r="A124" s="2" t="s">
        <v>56</v>
      </c>
      <c r="B124" s="2" t="s">
        <v>24</v>
      </c>
      <c r="C124" s="2">
        <v>20.151426666666669</v>
      </c>
      <c r="D124" s="2">
        <v>19.941444999999998</v>
      </c>
      <c r="E124" s="2">
        <v>26.268550500000003</v>
      </c>
      <c r="G124" s="17">
        <f t="shared" si="16"/>
        <v>21.936441460737491</v>
      </c>
      <c r="H124" s="2">
        <v>29.091317750000002</v>
      </c>
      <c r="I124" s="2">
        <f t="shared" si="19"/>
        <v>29.091317750000002</v>
      </c>
      <c r="J124" s="16" t="s">
        <v>39</v>
      </c>
      <c r="K124" s="17">
        <f>$H124-G124</f>
        <v>7.1548762892625106</v>
      </c>
      <c r="L124" s="17">
        <f t="shared" si="21"/>
        <v>7.1548762892625106</v>
      </c>
      <c r="M124" s="20" t="s">
        <v>46</v>
      </c>
      <c r="N124" s="22">
        <f>N123/SQRT(4)</f>
        <v>5.6562314896182825E-2</v>
      </c>
      <c r="O124" s="22">
        <f>O123/SQRT(4)</f>
        <v>5.6562314896182825E-2</v>
      </c>
      <c r="P124" s="20" t="s">
        <v>46</v>
      </c>
      <c r="Q124" s="22">
        <f>Q123/SQRT(4)</f>
        <v>0.11485512841685519</v>
      </c>
      <c r="R124" s="22"/>
      <c r="S124" s="7"/>
      <c r="T124" s="10"/>
      <c r="W124" s="36"/>
      <c r="X124" s="16"/>
      <c r="Y124" s="33"/>
      <c r="Z124" s="33"/>
      <c r="AA124" s="33"/>
      <c r="AB124" s="3"/>
      <c r="AC124" s="34"/>
      <c r="AD124" s="16"/>
      <c r="AE124" s="33"/>
      <c r="AF124" s="33"/>
      <c r="AG124" s="33"/>
    </row>
    <row r="125" spans="1:36" ht="15">
      <c r="A125" s="2" t="s">
        <v>56</v>
      </c>
      <c r="B125" s="2" t="s">
        <v>21</v>
      </c>
      <c r="C125" s="2">
        <v>19.996777250000001</v>
      </c>
      <c r="D125" s="2">
        <v>19.845767500000001</v>
      </c>
      <c r="E125" s="2">
        <v>25.965526499999999</v>
      </c>
      <c r="G125" s="17">
        <f t="shared" si="16"/>
        <v>21.760807831132208</v>
      </c>
      <c r="H125" s="2">
        <v>29.088503750000001</v>
      </c>
      <c r="I125" s="2">
        <f t="shared" si="19"/>
        <v>29.088503750000001</v>
      </c>
      <c r="J125" s="16" t="s">
        <v>41</v>
      </c>
      <c r="K125" s="17">
        <f>$H125-G125</f>
        <v>7.3276959188677928</v>
      </c>
      <c r="L125" s="17">
        <f t="shared" si="21"/>
        <v>7.3276959188677928</v>
      </c>
      <c r="M125" s="16"/>
      <c r="N125" s="16"/>
      <c r="P125" s="23" t="s">
        <v>47</v>
      </c>
      <c r="Q125" s="24">
        <f>Q121*1/N121</f>
        <v>1.3552641888339128</v>
      </c>
      <c r="R125" s="24"/>
      <c r="S125" s="7"/>
      <c r="T125" s="10"/>
      <c r="W125" s="3"/>
      <c r="X125" s="3"/>
      <c r="Y125" s="3"/>
      <c r="Z125" s="3"/>
      <c r="AA125" s="3"/>
      <c r="AB125" s="3"/>
      <c r="AH125" s="30"/>
      <c r="AI125" s="30"/>
      <c r="AJ125" s="30"/>
    </row>
    <row r="126" spans="1:36">
      <c r="H126" s="3"/>
      <c r="P126" s="3"/>
      <c r="Q126" s="21"/>
      <c r="R126" s="21"/>
      <c r="S126" s="7"/>
      <c r="T126" s="25"/>
      <c r="W126" s="3"/>
      <c r="X126" s="3"/>
      <c r="Y126" s="3"/>
      <c r="Z126" s="3"/>
      <c r="AA126" s="3"/>
      <c r="AB126" s="3"/>
      <c r="AH126" s="30"/>
      <c r="AI126" s="30"/>
      <c r="AJ126" s="30"/>
    </row>
    <row r="127" spans="1:36">
      <c r="E127" s="26"/>
      <c r="F127" s="3"/>
      <c r="G127" s="27" t="s">
        <v>48</v>
      </c>
      <c r="H127" s="3">
        <f>AVERAGE(H118:H125)</f>
        <v>29.65349765625</v>
      </c>
      <c r="P127" s="28" t="s">
        <v>49</v>
      </c>
      <c r="Q127" s="29">
        <f>_xlfn.T.TEST(N117:N120,Q117:Q120,2,2)</f>
        <v>3.1652997385603218E-2</v>
      </c>
      <c r="R127" s="29"/>
      <c r="S127" s="7"/>
      <c r="T127" s="18"/>
      <c r="W127" s="3"/>
      <c r="X127" s="3"/>
      <c r="Y127" s="3"/>
      <c r="Z127" s="3"/>
      <c r="AA127" s="3"/>
      <c r="AB127" s="3"/>
      <c r="AC127" s="3"/>
      <c r="AD127" s="3"/>
    </row>
    <row r="128" spans="1:36">
      <c r="W128" s="3"/>
      <c r="X128" s="3"/>
      <c r="Y128" s="3"/>
      <c r="Z128" s="3"/>
      <c r="AA128" s="3"/>
      <c r="AB128" s="3"/>
      <c r="AC128" s="3"/>
      <c r="AD128" s="3"/>
    </row>
    <row r="129" spans="1:36">
      <c r="W129" s="3"/>
      <c r="X129" s="3"/>
      <c r="Y129" s="3"/>
      <c r="Z129" s="3"/>
      <c r="AA129" s="3"/>
      <c r="AB129" s="3"/>
      <c r="AC129" s="3"/>
      <c r="AD129" s="3"/>
    </row>
    <row r="130" spans="1:36">
      <c r="W130" s="3"/>
      <c r="X130" s="3"/>
      <c r="Y130" s="3"/>
      <c r="Z130" s="3"/>
      <c r="AA130" s="3"/>
      <c r="AB130" s="3"/>
      <c r="AC130" s="3"/>
      <c r="AD130" s="3"/>
    </row>
    <row r="131" spans="1:36" ht="15">
      <c r="C131" s="6" t="str">
        <f>H134</f>
        <v>XIAP-1</v>
      </c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T131" s="7"/>
      <c r="W131" s="3"/>
      <c r="X131" s="3"/>
      <c r="Y131" s="3"/>
      <c r="Z131" s="3"/>
      <c r="AA131" s="3"/>
      <c r="AB131" s="3"/>
      <c r="AC131" s="3"/>
      <c r="AD131" s="3"/>
    </row>
    <row r="132" spans="1:36">
      <c r="C132" s="8" t="s">
        <v>28</v>
      </c>
      <c r="D132" s="8"/>
      <c r="E132" s="8"/>
      <c r="F132" s="8"/>
      <c r="G132" s="8"/>
      <c r="M132" s="9" t="s">
        <v>29</v>
      </c>
      <c r="N132" s="9"/>
      <c r="S132" s="7"/>
      <c r="T132" s="10"/>
      <c r="W132" s="3"/>
      <c r="X132" s="3"/>
      <c r="Y132" s="3"/>
      <c r="Z132" s="3"/>
      <c r="AA132" s="3"/>
      <c r="AB132" s="3"/>
      <c r="AC132" s="3"/>
      <c r="AD132" s="3"/>
    </row>
    <row r="133" spans="1:36" ht="15">
      <c r="C133" s="11" t="s">
        <v>30</v>
      </c>
      <c r="D133" s="11"/>
      <c r="E133" s="11"/>
      <c r="F133" s="11"/>
      <c r="G133" s="11"/>
      <c r="H133" s="12" t="s">
        <v>31</v>
      </c>
      <c r="J133" s="13" t="s">
        <v>32</v>
      </c>
      <c r="K133" s="13"/>
      <c r="M133" s="14"/>
      <c r="N133" s="15" t="str">
        <f>H134</f>
        <v>XIAP-1</v>
      </c>
      <c r="S133" s="7"/>
      <c r="T133" s="10"/>
      <c r="W133" s="3"/>
      <c r="X133" s="3"/>
      <c r="Y133" s="3"/>
      <c r="Z133" s="3"/>
      <c r="AA133" s="3"/>
      <c r="AB133" s="3"/>
      <c r="AC133" s="3"/>
      <c r="AD133" s="3"/>
    </row>
    <row r="134" spans="1:36">
      <c r="C134" s="3" t="s">
        <v>17</v>
      </c>
      <c r="D134" s="3" t="s">
        <v>5</v>
      </c>
      <c r="E134" s="2" t="s">
        <v>6</v>
      </c>
      <c r="F134" s="16"/>
      <c r="G134" s="16" t="s">
        <v>33</v>
      </c>
      <c r="H134" s="2" t="s">
        <v>14</v>
      </c>
      <c r="J134" s="16" t="s">
        <v>34</v>
      </c>
      <c r="K134" s="17">
        <f>$H135-G135</f>
        <v>6.3539196981370232</v>
      </c>
      <c r="M134" s="16" t="s">
        <v>34</v>
      </c>
      <c r="N134" s="17">
        <f>2^-(K134-K$138)</f>
        <v>1.0765144315746451</v>
      </c>
      <c r="P134" s="16" t="s">
        <v>35</v>
      </c>
      <c r="Q134" s="17">
        <f>2^-(K139-K$138)</f>
        <v>0.91809976653192427</v>
      </c>
      <c r="S134" s="7"/>
      <c r="T134" s="10"/>
      <c r="W134" s="3"/>
      <c r="X134" s="3"/>
      <c r="Y134" s="3"/>
      <c r="Z134" s="3"/>
      <c r="AA134" s="3"/>
      <c r="AB134" s="3"/>
      <c r="AC134" s="3"/>
      <c r="AD134" s="3"/>
    </row>
    <row r="135" spans="1:36">
      <c r="A135" s="2" t="s">
        <v>55</v>
      </c>
      <c r="B135" s="2" t="s">
        <v>16</v>
      </c>
      <c r="C135" s="2">
        <v>20.832713499999997</v>
      </c>
      <c r="D135" s="2">
        <v>20.436595666666665</v>
      </c>
      <c r="E135" s="2">
        <v>26.567006000000003</v>
      </c>
      <c r="G135" s="17">
        <f t="shared" ref="G135:G142" si="22">GEOMEAN(C135:E135)</f>
        <v>22.447380551862974</v>
      </c>
      <c r="H135" s="2">
        <v>28.801300249999997</v>
      </c>
      <c r="J135" s="16" t="s">
        <v>36</v>
      </c>
      <c r="K135" s="17">
        <f>$H136-G136</f>
        <v>6.3663466257757904</v>
      </c>
      <c r="M135" s="16" t="s">
        <v>36</v>
      </c>
      <c r="N135" s="17">
        <f t="shared" ref="N135:N137" si="23">2^-(K135-K$138)</f>
        <v>1.0672814920613716</v>
      </c>
      <c r="P135" s="16" t="s">
        <v>37</v>
      </c>
      <c r="Q135" s="17">
        <f>2^-(K140-K$138)</f>
        <v>1.0138265385724954</v>
      </c>
      <c r="S135" s="7"/>
      <c r="T135" s="10"/>
      <c r="W135" s="3"/>
      <c r="X135" s="3"/>
      <c r="Y135" s="3"/>
      <c r="Z135" s="3"/>
      <c r="AA135" s="3"/>
      <c r="AB135" s="3"/>
      <c r="AC135" s="3"/>
      <c r="AD135" s="3"/>
    </row>
    <row r="136" spans="1:36">
      <c r="A136" s="2" t="s">
        <v>55</v>
      </c>
      <c r="B136" s="2" t="s">
        <v>18</v>
      </c>
      <c r="C136" s="2">
        <v>20.673595249999998</v>
      </c>
      <c r="D136" s="2">
        <v>20.173975500000001</v>
      </c>
      <c r="E136" s="2">
        <v>26.570188249999998</v>
      </c>
      <c r="G136" s="17">
        <f t="shared" si="22"/>
        <v>22.294652624224209</v>
      </c>
      <c r="H136" s="2">
        <v>28.66099925</v>
      </c>
      <c r="J136" s="16" t="s">
        <v>38</v>
      </c>
      <c r="K136" s="17">
        <f>$H137-G137</f>
        <v>6.6163634605390769</v>
      </c>
      <c r="M136" s="16" t="s">
        <v>38</v>
      </c>
      <c r="N136" s="17">
        <f t="shared" si="23"/>
        <v>0.8974627082156833</v>
      </c>
      <c r="P136" s="16" t="s">
        <v>39</v>
      </c>
      <c r="Q136" s="17">
        <f t="shared" ref="Q136:Q137" si="24">2^-(K141-K$138)</f>
        <v>0.9700636514576213</v>
      </c>
      <c r="S136" s="7"/>
      <c r="T136" s="7"/>
      <c r="AH136" s="37"/>
      <c r="AI136" s="37"/>
      <c r="AJ136" s="37"/>
    </row>
    <row r="137" spans="1:36">
      <c r="A137" s="2" t="s">
        <v>55</v>
      </c>
      <c r="B137" s="2" t="s">
        <v>19</v>
      </c>
      <c r="C137" s="2">
        <v>19.962929250000002</v>
      </c>
      <c r="D137" s="2">
        <v>19.949885250000001</v>
      </c>
      <c r="E137" s="2">
        <v>26.199364250000002</v>
      </c>
      <c r="G137" s="17">
        <f t="shared" si="22"/>
        <v>21.85169553946092</v>
      </c>
      <c r="H137" s="2">
        <v>28.468058999999997</v>
      </c>
      <c r="J137" s="16" t="s">
        <v>40</v>
      </c>
      <c r="K137" s="17">
        <f>$H138-G138</f>
        <v>6.5045196487609687</v>
      </c>
      <c r="M137" s="16" t="s">
        <v>40</v>
      </c>
      <c r="N137" s="17">
        <f t="shared" si="23"/>
        <v>0.96980574791532859</v>
      </c>
      <c r="P137" s="16" t="s">
        <v>41</v>
      </c>
      <c r="Q137" s="17">
        <f t="shared" si="24"/>
        <v>0.75791932087540514</v>
      </c>
      <c r="S137" s="7"/>
      <c r="T137" s="18"/>
      <c r="AH137" s="30"/>
      <c r="AI137" s="30"/>
      <c r="AJ137" s="30"/>
    </row>
    <row r="138" spans="1:36">
      <c r="A138" s="2" t="s">
        <v>55</v>
      </c>
      <c r="B138" s="2" t="s">
        <v>20</v>
      </c>
      <c r="C138" s="2">
        <v>19.931181000000002</v>
      </c>
      <c r="D138" s="2">
        <v>19.887743</v>
      </c>
      <c r="E138" s="2">
        <v>26.269152500000001</v>
      </c>
      <c r="G138" s="17">
        <f t="shared" si="22"/>
        <v>21.836759851239034</v>
      </c>
      <c r="H138" s="2">
        <v>28.341279500000002</v>
      </c>
      <c r="J138" s="15" t="s">
        <v>42</v>
      </c>
      <c r="K138" s="19">
        <f>AVERAGE(K134:K137)</f>
        <v>6.4602873583032148</v>
      </c>
      <c r="M138" s="20" t="s">
        <v>43</v>
      </c>
      <c r="N138" s="19">
        <f>AVERAGE(N134:N137)</f>
        <v>1.0027660949417572</v>
      </c>
      <c r="P138" s="20" t="s">
        <v>43</v>
      </c>
      <c r="Q138" s="19">
        <f>AVERAGE(Q134:Q137)</f>
        <v>0.91497731935936155</v>
      </c>
      <c r="S138" s="7"/>
      <c r="T138" s="21"/>
    </row>
    <row r="139" spans="1:36">
      <c r="A139" s="2" t="s">
        <v>56</v>
      </c>
      <c r="B139" s="2" t="s">
        <v>22</v>
      </c>
      <c r="C139" s="2">
        <v>21.808898750000001</v>
      </c>
      <c r="D139" s="2">
        <v>20.72387625</v>
      </c>
      <c r="E139" s="2">
        <v>26.895695</v>
      </c>
      <c r="G139" s="17">
        <f t="shared" si="22"/>
        <v>22.99301023134203</v>
      </c>
      <c r="H139" s="2">
        <v>29.576574750000002</v>
      </c>
      <c r="J139" s="16" t="s">
        <v>35</v>
      </c>
      <c r="K139" s="17">
        <f>$H139-G139</f>
        <v>6.5835645186579725</v>
      </c>
      <c r="M139" s="20" t="s">
        <v>44</v>
      </c>
      <c r="N139" s="20">
        <v>1</v>
      </c>
      <c r="P139" s="20"/>
      <c r="Q139" s="20"/>
      <c r="S139" s="7"/>
      <c r="T139" s="10"/>
    </row>
    <row r="140" spans="1:36">
      <c r="A140" s="2" t="s">
        <v>56</v>
      </c>
      <c r="B140" s="2" t="s">
        <v>23</v>
      </c>
      <c r="C140" s="2">
        <v>20.042850749999999</v>
      </c>
      <c r="D140" s="2">
        <v>20.049028</v>
      </c>
      <c r="E140" s="2">
        <v>26.776625750000001</v>
      </c>
      <c r="G140" s="17">
        <f t="shared" si="22"/>
        <v>22.076804976140064</v>
      </c>
      <c r="H140" s="2">
        <v>28.517281500000003</v>
      </c>
      <c r="J140" s="16" t="s">
        <v>37</v>
      </c>
      <c r="K140" s="17">
        <f>$H140-G140</f>
        <v>6.4404765238599389</v>
      </c>
      <c r="M140" s="20" t="s">
        <v>45</v>
      </c>
      <c r="N140" s="22">
        <f>STDEV(N134:N137)</f>
        <v>8.5198281191001701E-2</v>
      </c>
      <c r="P140" s="20" t="s">
        <v>45</v>
      </c>
      <c r="Q140" s="22">
        <f>STDEV(Q134:Q137)</f>
        <v>0.11177751217965297</v>
      </c>
      <c r="S140" s="7"/>
      <c r="T140" s="10"/>
    </row>
    <row r="141" spans="1:36">
      <c r="A141" s="2" t="s">
        <v>56</v>
      </c>
      <c r="B141" s="2" t="s">
        <v>24</v>
      </c>
      <c r="C141" s="2">
        <v>20.151426666666669</v>
      </c>
      <c r="D141" s="2">
        <v>19.941444999999998</v>
      </c>
      <c r="E141" s="2">
        <v>26.268550500000003</v>
      </c>
      <c r="G141" s="17">
        <f t="shared" si="22"/>
        <v>21.936441460737491</v>
      </c>
      <c r="H141" s="2">
        <v>28.4405775</v>
      </c>
      <c r="J141" s="16" t="s">
        <v>39</v>
      </c>
      <c r="K141" s="17">
        <f>$H141-G141</f>
        <v>6.5041360392625087</v>
      </c>
      <c r="M141" s="20" t="s">
        <v>46</v>
      </c>
      <c r="N141" s="22">
        <f>N140/SQRT(4)</f>
        <v>4.2599140595500851E-2</v>
      </c>
      <c r="P141" s="20" t="s">
        <v>46</v>
      </c>
      <c r="Q141" s="22">
        <f>Q140/SQRT(4)</f>
        <v>5.5888756089826484E-2</v>
      </c>
      <c r="S141" s="7"/>
      <c r="T141" s="10"/>
    </row>
    <row r="142" spans="1:36" ht="15">
      <c r="A142" s="2" t="s">
        <v>56</v>
      </c>
      <c r="B142" s="2" t="s">
        <v>21</v>
      </c>
      <c r="C142" s="2">
        <v>19.996777250000001</v>
      </c>
      <c r="D142" s="2">
        <v>19.845767500000001</v>
      </c>
      <c r="E142" s="2">
        <v>25.965526499999999</v>
      </c>
      <c r="G142" s="17">
        <f t="shared" si="22"/>
        <v>21.760807831132208</v>
      </c>
      <c r="H142" s="2">
        <v>28.620978999999998</v>
      </c>
      <c r="J142" s="16" t="s">
        <v>41</v>
      </c>
      <c r="K142" s="17">
        <f>$H142-G142</f>
        <v>6.8601711688677902</v>
      </c>
      <c r="M142" s="16"/>
      <c r="N142" s="16"/>
      <c r="P142" s="23" t="s">
        <v>47</v>
      </c>
      <c r="Q142" s="24">
        <f>Q138*1/N138</f>
        <v>0.91245338666192677</v>
      </c>
      <c r="S142" s="7"/>
      <c r="T142" s="10"/>
    </row>
    <row r="143" spans="1:36">
      <c r="H143" s="3"/>
      <c r="P143" s="3"/>
      <c r="Q143" s="21"/>
      <c r="S143" s="7"/>
      <c r="T143" s="25"/>
    </row>
    <row r="144" spans="1:36">
      <c r="E144" s="26"/>
      <c r="F144" s="3"/>
      <c r="G144" s="27" t="s">
        <v>48</v>
      </c>
      <c r="H144" s="3">
        <f>AVERAGE(H135:H142)</f>
        <v>28.678381343749997</v>
      </c>
      <c r="P144" s="28" t="s">
        <v>49</v>
      </c>
      <c r="Q144" s="29">
        <f>_xlfn.T.TEST(N134:N137,Q134:Q137,2,2)</f>
        <v>0.25809580510682217</v>
      </c>
      <c r="S144" s="7"/>
      <c r="T144" s="18"/>
    </row>
    <row r="148" spans="1:20" ht="15">
      <c r="C148" s="6" t="str">
        <f>H151</f>
        <v>XIAP-2</v>
      </c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T148" s="7"/>
    </row>
    <row r="149" spans="1:20">
      <c r="C149" s="8" t="s">
        <v>28</v>
      </c>
      <c r="D149" s="8"/>
      <c r="E149" s="8"/>
      <c r="F149" s="8"/>
      <c r="G149" s="8"/>
      <c r="M149" s="9" t="s">
        <v>29</v>
      </c>
      <c r="N149" s="9"/>
      <c r="S149" s="7"/>
      <c r="T149" s="10"/>
    </row>
    <row r="150" spans="1:20" ht="15">
      <c r="C150" s="11" t="s">
        <v>30</v>
      </c>
      <c r="D150" s="11"/>
      <c r="E150" s="11"/>
      <c r="F150" s="11"/>
      <c r="G150" s="11"/>
      <c r="H150" s="12" t="s">
        <v>31</v>
      </c>
      <c r="J150" s="13" t="s">
        <v>32</v>
      </c>
      <c r="K150" s="13"/>
      <c r="M150" s="14"/>
      <c r="N150" s="15" t="str">
        <f>H151</f>
        <v>XIAP-2</v>
      </c>
      <c r="S150" s="7"/>
      <c r="T150" s="10"/>
    </row>
    <row r="151" spans="1:20">
      <c r="C151" s="3" t="s">
        <v>17</v>
      </c>
      <c r="D151" s="3" t="s">
        <v>5</v>
      </c>
      <c r="E151" s="2" t="s">
        <v>6</v>
      </c>
      <c r="F151" s="16"/>
      <c r="G151" s="16" t="s">
        <v>33</v>
      </c>
      <c r="H151" s="2" t="s">
        <v>15</v>
      </c>
      <c r="J151" s="16" t="s">
        <v>34</v>
      </c>
      <c r="K151" s="17">
        <f>$H152-G152</f>
        <v>4.2513536981370272</v>
      </c>
      <c r="M151" s="16" t="s">
        <v>34</v>
      </c>
      <c r="N151" s="17">
        <f>2^-(K151-K$155)</f>
        <v>1.0227428207876685</v>
      </c>
      <c r="P151" s="16" t="s">
        <v>35</v>
      </c>
      <c r="Q151" s="17">
        <f>2^-(K156-K$155)</f>
        <v>1.0590502833611573</v>
      </c>
      <c r="S151" s="7"/>
      <c r="T151" s="10"/>
    </row>
    <row r="152" spans="1:20">
      <c r="A152" s="2" t="s">
        <v>55</v>
      </c>
      <c r="B152" s="2" t="s">
        <v>16</v>
      </c>
      <c r="C152" s="2">
        <v>20.832713499999997</v>
      </c>
      <c r="D152" s="2">
        <v>20.436595666666665</v>
      </c>
      <c r="E152" s="2">
        <v>26.567006000000003</v>
      </c>
      <c r="G152" s="17">
        <f t="shared" ref="G152:G159" si="25">GEOMEAN(C152:F152)</f>
        <v>22.447380551862974</v>
      </c>
      <c r="H152" s="2">
        <v>26.698734250000001</v>
      </c>
      <c r="J152" s="16" t="s">
        <v>36</v>
      </c>
      <c r="K152" s="17">
        <f>$H153-G153</f>
        <v>4.340081125775793</v>
      </c>
      <c r="M152" s="16" t="s">
        <v>36</v>
      </c>
      <c r="N152" s="17">
        <f t="shared" ref="N152:N154" si="26">2^-(K152-K$155)</f>
        <v>0.96173810257982173</v>
      </c>
      <c r="P152" s="16" t="s">
        <v>37</v>
      </c>
      <c r="Q152" s="17">
        <f t="shared" ref="Q152:Q154" si="27">2^-(K157-K$155)</f>
        <v>0.91115337824032216</v>
      </c>
      <c r="S152" s="7"/>
      <c r="T152" s="10"/>
    </row>
    <row r="153" spans="1:20">
      <c r="A153" s="2" t="s">
        <v>55</v>
      </c>
      <c r="B153" s="2" t="s">
        <v>18</v>
      </c>
      <c r="C153" s="2">
        <v>20.673595249999998</v>
      </c>
      <c r="D153" s="2">
        <v>20.173975500000001</v>
      </c>
      <c r="E153" s="2">
        <v>26.570188249999998</v>
      </c>
      <c r="G153" s="17">
        <f t="shared" si="25"/>
        <v>22.294652624224209</v>
      </c>
      <c r="H153" s="2">
        <v>26.634733750000002</v>
      </c>
      <c r="J153" s="16" t="s">
        <v>38</v>
      </c>
      <c r="K153" s="17">
        <f>$H154-G154</f>
        <v>4.3653044605390789</v>
      </c>
      <c r="M153" s="16" t="s">
        <v>38</v>
      </c>
      <c r="N153" s="17">
        <f t="shared" si="26"/>
        <v>0.94506970585690719</v>
      </c>
      <c r="P153" s="16" t="s">
        <v>39</v>
      </c>
      <c r="Q153" s="17">
        <f t="shared" si="27"/>
        <v>0.93731561289007181</v>
      </c>
      <c r="S153" s="7"/>
      <c r="T153" s="7"/>
    </row>
    <row r="154" spans="1:20">
      <c r="A154" s="2" t="s">
        <v>55</v>
      </c>
      <c r="B154" s="2" t="s">
        <v>19</v>
      </c>
      <c r="C154" s="2">
        <v>19.962929250000002</v>
      </c>
      <c r="D154" s="2">
        <v>19.949885250000001</v>
      </c>
      <c r="E154" s="2">
        <v>26.199364250000002</v>
      </c>
      <c r="G154" s="17">
        <f t="shared" si="25"/>
        <v>21.85169553946092</v>
      </c>
      <c r="H154" s="2">
        <v>26.216999999999999</v>
      </c>
      <c r="J154" s="16" t="s">
        <v>40</v>
      </c>
      <c r="K154" s="17">
        <f>$H155-G155</f>
        <v>4.178449148760965</v>
      </c>
      <c r="M154" s="16" t="s">
        <v>40</v>
      </c>
      <c r="N154" s="17">
        <f t="shared" si="26"/>
        <v>1.0757538171957945</v>
      </c>
      <c r="P154" s="16" t="s">
        <v>41</v>
      </c>
      <c r="Q154" s="17">
        <f t="shared" si="27"/>
        <v>0.83769425786565666</v>
      </c>
      <c r="S154" s="7"/>
      <c r="T154" s="18"/>
    </row>
    <row r="155" spans="1:20">
      <c r="A155" s="2" t="s">
        <v>55</v>
      </c>
      <c r="B155" s="2" t="s">
        <v>20</v>
      </c>
      <c r="C155" s="2">
        <v>19.931181000000002</v>
      </c>
      <c r="D155" s="2">
        <v>19.887743</v>
      </c>
      <c r="E155" s="2">
        <v>26.269152500000001</v>
      </c>
      <c r="G155" s="17">
        <f t="shared" si="25"/>
        <v>21.836759851239034</v>
      </c>
      <c r="H155" s="2">
        <v>26.015208999999999</v>
      </c>
      <c r="J155" s="15" t="s">
        <v>42</v>
      </c>
      <c r="K155" s="19">
        <f>AVERAGE(K151:K154)</f>
        <v>4.283797108303216</v>
      </c>
      <c r="M155" s="20" t="s">
        <v>43</v>
      </c>
      <c r="N155" s="19">
        <f>AVERAGE(N151:N154)</f>
        <v>1.001326111605048</v>
      </c>
      <c r="P155" s="20" t="s">
        <v>43</v>
      </c>
      <c r="Q155" s="19">
        <f>AVERAGE(Q151:Q154)</f>
        <v>0.93630338308930205</v>
      </c>
      <c r="S155" s="7"/>
      <c r="T155" s="21"/>
    </row>
    <row r="156" spans="1:20">
      <c r="A156" s="2" t="s">
        <v>56</v>
      </c>
      <c r="B156" s="2" t="s">
        <v>22</v>
      </c>
      <c r="C156" s="2">
        <v>21.808898750000001</v>
      </c>
      <c r="D156" s="2">
        <v>20.72387625</v>
      </c>
      <c r="E156" s="2">
        <v>26.895695</v>
      </c>
      <c r="G156" s="17">
        <f t="shared" si="25"/>
        <v>22.99301023134203</v>
      </c>
      <c r="H156" s="2">
        <v>27.19403625</v>
      </c>
      <c r="J156" s="16" t="s">
        <v>35</v>
      </c>
      <c r="K156" s="17">
        <f>$H156-G156</f>
        <v>4.20102601865797</v>
      </c>
      <c r="M156" s="20" t="s">
        <v>44</v>
      </c>
      <c r="N156" s="20">
        <v>1</v>
      </c>
      <c r="P156" s="20"/>
      <c r="Q156" s="20"/>
      <c r="S156" s="7"/>
      <c r="T156" s="10"/>
    </row>
    <row r="157" spans="1:20">
      <c r="A157" s="2" t="s">
        <v>56</v>
      </c>
      <c r="B157" s="2" t="s">
        <v>23</v>
      </c>
      <c r="C157" s="2">
        <v>20.042850749999999</v>
      </c>
      <c r="D157" s="2">
        <v>20.049028</v>
      </c>
      <c r="E157" s="2">
        <v>26.776625750000001</v>
      </c>
      <c r="G157" s="17">
        <f t="shared" si="25"/>
        <v>22.076804976140064</v>
      </c>
      <c r="H157" s="2">
        <v>26.494836249999999</v>
      </c>
      <c r="J157" s="16" t="s">
        <v>37</v>
      </c>
      <c r="K157" s="17">
        <f>$H157-G157</f>
        <v>4.4180312738599348</v>
      </c>
      <c r="M157" s="20" t="s">
        <v>45</v>
      </c>
      <c r="N157" s="22">
        <f>STDEV(N151:N154)</f>
        <v>5.9805664274650533E-2</v>
      </c>
      <c r="P157" s="20" t="s">
        <v>45</v>
      </c>
      <c r="Q157" s="22">
        <f>STDEV(Q151:Q154)</f>
        <v>9.2058149117454788E-2</v>
      </c>
      <c r="S157" s="7"/>
      <c r="T157" s="10"/>
    </row>
    <row r="158" spans="1:20">
      <c r="A158" s="2" t="s">
        <v>56</v>
      </c>
      <c r="B158" s="2" t="s">
        <v>24</v>
      </c>
      <c r="C158" s="2">
        <v>20.151426666666669</v>
      </c>
      <c r="D158" s="2">
        <v>19.941444999999998</v>
      </c>
      <c r="E158" s="2">
        <v>26.268550500000003</v>
      </c>
      <c r="G158" s="17">
        <f t="shared" si="25"/>
        <v>21.936441460737491</v>
      </c>
      <c r="H158" s="2">
        <v>26.313631750000003</v>
      </c>
      <c r="J158" s="16" t="s">
        <v>39</v>
      </c>
      <c r="K158" s="17">
        <f>$H158-G158</f>
        <v>4.3771902892625114</v>
      </c>
      <c r="M158" s="20" t="s">
        <v>46</v>
      </c>
      <c r="N158" s="22">
        <f>N157/SQRT(4)</f>
        <v>2.9902832137325266E-2</v>
      </c>
      <c r="P158" s="20" t="s">
        <v>46</v>
      </c>
      <c r="Q158" s="22">
        <f>Q157/SQRT(4)</f>
        <v>4.6029074558727394E-2</v>
      </c>
      <c r="S158" s="7"/>
      <c r="T158" s="10"/>
    </row>
    <row r="159" spans="1:20" ht="15">
      <c r="A159" s="2" t="s">
        <v>56</v>
      </c>
      <c r="B159" s="2" t="s">
        <v>21</v>
      </c>
      <c r="C159" s="2">
        <v>19.996777250000001</v>
      </c>
      <c r="D159" s="2">
        <v>19.845767500000001</v>
      </c>
      <c r="E159" s="2">
        <v>25.965526499999999</v>
      </c>
      <c r="G159" s="17">
        <f t="shared" si="25"/>
        <v>21.760807831132208</v>
      </c>
      <c r="H159" s="2">
        <v>26.300109250000002</v>
      </c>
      <c r="J159" s="16" t="s">
        <v>41</v>
      </c>
      <c r="K159" s="17">
        <f>$H159-G159</f>
        <v>4.5393014188677938</v>
      </c>
      <c r="M159" s="16"/>
      <c r="N159" s="16"/>
      <c r="P159" s="23" t="s">
        <v>47</v>
      </c>
      <c r="Q159" s="24">
        <f>Q155*1/N155</f>
        <v>0.93506338468341788</v>
      </c>
      <c r="S159" s="7"/>
      <c r="T159" s="10"/>
    </row>
    <row r="160" spans="1:20">
      <c r="H160" s="3"/>
      <c r="P160" s="3"/>
      <c r="Q160" s="21"/>
      <c r="S160" s="7"/>
      <c r="T160" s="25"/>
    </row>
    <row r="161" spans="2:27">
      <c r="E161" s="26"/>
      <c r="F161" s="3"/>
      <c r="G161" s="27" t="s">
        <v>48</v>
      </c>
      <c r="H161" s="3">
        <f>AVERAGE(H152:H159)</f>
        <v>26.4835363125</v>
      </c>
      <c r="P161" s="28" t="s">
        <v>49</v>
      </c>
      <c r="Q161" s="29">
        <f>_xlfn.T.TEST(N151:N154,Q151:Q154,2,2)</f>
        <v>0.28096350940163739</v>
      </c>
      <c r="S161" s="7"/>
      <c r="T161" s="18"/>
    </row>
    <row r="163" spans="2:27">
      <c r="W163" s="3"/>
      <c r="X163" s="4"/>
      <c r="Y163" s="3"/>
      <c r="Z163" s="3"/>
      <c r="AA163" s="3"/>
    </row>
    <row r="164" spans="2:27">
      <c r="W164" s="3"/>
      <c r="X164" s="3"/>
      <c r="Y164" s="3"/>
      <c r="Z164" s="3"/>
      <c r="AA164" s="3"/>
    </row>
    <row r="165" spans="2:27" ht="15"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T165" s="7"/>
      <c r="W165" s="3"/>
      <c r="X165" s="3"/>
      <c r="Y165" s="3"/>
      <c r="Z165" s="3"/>
      <c r="AA165" s="3"/>
    </row>
    <row r="166" spans="2:27">
      <c r="C166" s="8"/>
      <c r="D166" s="8"/>
      <c r="E166" s="8"/>
      <c r="F166" s="8"/>
      <c r="G166" s="8"/>
      <c r="M166" s="9"/>
      <c r="N166" s="9"/>
      <c r="S166" s="7"/>
      <c r="T166" s="10"/>
      <c r="W166" s="3"/>
      <c r="X166" s="3"/>
      <c r="Y166" s="3"/>
      <c r="Z166" s="3"/>
      <c r="AA166" s="3"/>
    </row>
    <row r="167" spans="2:27" ht="15">
      <c r="C167" s="11"/>
      <c r="D167" s="11"/>
      <c r="E167" s="11"/>
      <c r="F167" s="11"/>
      <c r="G167" s="11"/>
      <c r="H167" s="12"/>
      <c r="J167" s="13"/>
      <c r="K167" s="13"/>
      <c r="M167" s="14"/>
      <c r="N167" s="15"/>
      <c r="S167" s="7"/>
      <c r="T167" s="10"/>
      <c r="W167" s="3"/>
      <c r="X167" s="3"/>
      <c r="Y167" s="3"/>
      <c r="Z167" s="3"/>
      <c r="AA167" s="3"/>
    </row>
    <row r="168" spans="2:27">
      <c r="C168" s="16"/>
      <c r="D168" s="16"/>
      <c r="E168" s="16"/>
      <c r="F168" s="16"/>
      <c r="G168" s="16"/>
      <c r="H168" s="3"/>
      <c r="J168" s="16"/>
      <c r="K168" s="17"/>
      <c r="M168" s="16"/>
      <c r="N168" s="17"/>
      <c r="P168" s="16"/>
      <c r="Q168" s="17"/>
      <c r="S168" s="7"/>
      <c r="T168" s="10"/>
      <c r="W168" s="3"/>
      <c r="X168" s="3"/>
      <c r="Y168" s="3"/>
      <c r="Z168" s="3"/>
      <c r="AA168" s="3"/>
    </row>
    <row r="169" spans="2:27" ht="15">
      <c r="B169" s="16"/>
      <c r="C169" s="38"/>
      <c r="D169" s="38"/>
      <c r="E169" s="38"/>
      <c r="F169" s="38"/>
      <c r="G169" s="17"/>
      <c r="H169" s="3"/>
      <c r="J169" s="16"/>
      <c r="K169" s="17"/>
      <c r="M169" s="16"/>
      <c r="N169" s="17"/>
      <c r="P169" s="16"/>
      <c r="Q169" s="17"/>
      <c r="S169" s="7"/>
      <c r="T169" s="10"/>
      <c r="W169" s="3"/>
      <c r="X169" s="3"/>
      <c r="Y169" s="3"/>
      <c r="Z169" s="3"/>
      <c r="AA169" s="3"/>
    </row>
    <row r="170" spans="2:27" ht="15">
      <c r="B170" s="16"/>
      <c r="C170" s="38"/>
      <c r="D170" s="38"/>
      <c r="E170" s="38"/>
      <c r="F170" s="38"/>
      <c r="G170" s="17"/>
      <c r="H170" s="3"/>
      <c r="J170" s="16"/>
      <c r="K170" s="17"/>
      <c r="M170" s="16"/>
      <c r="N170" s="17"/>
      <c r="P170" s="16"/>
      <c r="Q170" s="17"/>
      <c r="S170" s="7"/>
      <c r="T170" s="7"/>
      <c r="W170" s="3"/>
      <c r="X170" s="3"/>
      <c r="Y170" s="3"/>
      <c r="Z170" s="3"/>
      <c r="AA170" s="3"/>
    </row>
    <row r="171" spans="2:27" ht="15">
      <c r="B171" s="16"/>
      <c r="C171" s="38"/>
      <c r="D171" s="38"/>
      <c r="E171" s="38"/>
      <c r="F171" s="38"/>
      <c r="G171" s="17"/>
      <c r="H171" s="3"/>
      <c r="J171" s="16"/>
      <c r="K171" s="17"/>
      <c r="M171" s="16"/>
      <c r="N171" s="17"/>
      <c r="P171" s="16"/>
      <c r="Q171" s="17"/>
      <c r="S171" s="7"/>
      <c r="T171" s="18"/>
      <c r="W171" s="3"/>
      <c r="X171" s="3"/>
      <c r="Y171" s="3"/>
      <c r="Z171" s="3"/>
      <c r="AA171" s="3"/>
    </row>
    <row r="172" spans="2:27" ht="15">
      <c r="B172" s="16"/>
      <c r="C172" s="38"/>
      <c r="D172" s="38"/>
      <c r="E172" s="38"/>
      <c r="F172" s="38"/>
      <c r="G172" s="17"/>
      <c r="H172" s="3"/>
      <c r="J172" s="15"/>
      <c r="K172" s="19"/>
      <c r="M172" s="20"/>
      <c r="N172" s="19"/>
      <c r="P172" s="20"/>
      <c r="Q172" s="19"/>
      <c r="S172" s="7"/>
      <c r="T172" s="21"/>
    </row>
    <row r="173" spans="2:27" ht="15">
      <c r="B173" s="16"/>
      <c r="C173" s="38"/>
      <c r="D173" s="38"/>
      <c r="E173" s="38"/>
      <c r="F173" s="38"/>
      <c r="G173" s="17"/>
      <c r="H173" s="3"/>
      <c r="J173" s="16"/>
      <c r="K173" s="17"/>
      <c r="M173" s="20"/>
      <c r="N173" s="20"/>
      <c r="P173" s="20"/>
      <c r="Q173" s="20"/>
      <c r="S173" s="7"/>
      <c r="T173" s="10"/>
    </row>
    <row r="174" spans="2:27" ht="15">
      <c r="B174" s="16"/>
      <c r="C174" s="38"/>
      <c r="D174" s="38"/>
      <c r="E174" s="38"/>
      <c r="F174" s="38"/>
      <c r="G174" s="17"/>
      <c r="H174" s="3"/>
      <c r="J174" s="16"/>
      <c r="K174" s="17"/>
      <c r="M174" s="20"/>
      <c r="N174" s="22"/>
      <c r="P174" s="20"/>
      <c r="Q174" s="22"/>
      <c r="S174" s="7"/>
      <c r="T174" s="10"/>
    </row>
    <row r="175" spans="2:27" ht="15">
      <c r="B175" s="16"/>
      <c r="C175" s="38"/>
      <c r="D175" s="38"/>
      <c r="E175" s="38"/>
      <c r="F175" s="38"/>
      <c r="G175" s="17"/>
      <c r="H175" s="3"/>
      <c r="J175" s="16"/>
      <c r="K175" s="17"/>
      <c r="M175" s="20"/>
      <c r="N175" s="22"/>
      <c r="P175" s="20"/>
      <c r="Q175" s="22"/>
      <c r="S175" s="7"/>
      <c r="T175" s="10"/>
    </row>
    <row r="176" spans="2:27" ht="15">
      <c r="B176" s="16"/>
      <c r="C176" s="38"/>
      <c r="D176" s="38"/>
      <c r="E176" s="38"/>
      <c r="F176" s="38"/>
      <c r="G176" s="17"/>
      <c r="H176" s="3"/>
      <c r="J176" s="16"/>
      <c r="K176" s="17"/>
      <c r="M176" s="16"/>
      <c r="N176" s="16"/>
      <c r="P176" s="23"/>
      <c r="Q176" s="24"/>
      <c r="S176" s="7"/>
      <c r="T176" s="10"/>
    </row>
    <row r="177" spans="2:20">
      <c r="H177" s="3"/>
      <c r="P177" s="3"/>
      <c r="Q177" s="21"/>
      <c r="S177" s="7"/>
      <c r="T177" s="25"/>
    </row>
    <row r="178" spans="2:20">
      <c r="E178" s="26"/>
      <c r="F178" s="3"/>
      <c r="G178" s="27"/>
      <c r="H178" s="3"/>
      <c r="P178" s="28"/>
      <c r="Q178" s="29"/>
      <c r="S178" s="7"/>
      <c r="T178" s="18"/>
    </row>
    <row r="182" spans="2:20" ht="15"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T182" s="7"/>
    </row>
    <row r="183" spans="2:20">
      <c r="C183" s="8"/>
      <c r="D183" s="8"/>
      <c r="E183" s="8"/>
      <c r="F183" s="8"/>
      <c r="G183" s="8"/>
      <c r="M183" s="9"/>
      <c r="N183" s="9"/>
      <c r="S183" s="7"/>
      <c r="T183" s="10"/>
    </row>
    <row r="184" spans="2:20" ht="15">
      <c r="C184" s="11"/>
      <c r="D184" s="11"/>
      <c r="E184" s="11"/>
      <c r="F184" s="11"/>
      <c r="G184" s="11"/>
      <c r="H184" s="12"/>
      <c r="J184" s="13"/>
      <c r="K184" s="13"/>
      <c r="M184" s="14"/>
      <c r="N184" s="15"/>
      <c r="S184" s="7"/>
      <c r="T184" s="10"/>
    </row>
    <row r="185" spans="2:20">
      <c r="C185" s="16"/>
      <c r="D185" s="16"/>
      <c r="E185" s="16"/>
      <c r="F185" s="16"/>
      <c r="G185" s="16"/>
      <c r="H185" s="3"/>
      <c r="J185" s="16"/>
      <c r="K185" s="17"/>
      <c r="M185" s="16"/>
      <c r="N185" s="17"/>
      <c r="P185" s="16"/>
      <c r="Q185" s="17"/>
      <c r="S185" s="7"/>
      <c r="T185" s="10"/>
    </row>
    <row r="186" spans="2:20" ht="15">
      <c r="B186" s="16"/>
      <c r="C186" s="38"/>
      <c r="D186" s="38"/>
      <c r="E186" s="38"/>
      <c r="F186" s="38"/>
      <c r="G186" s="17"/>
      <c r="H186" s="3"/>
      <c r="J186" s="16"/>
      <c r="K186" s="17"/>
      <c r="M186" s="16"/>
      <c r="N186" s="17"/>
      <c r="P186" s="16"/>
      <c r="Q186" s="17"/>
      <c r="S186" s="7"/>
      <c r="T186" s="10"/>
    </row>
    <row r="187" spans="2:20" ht="15">
      <c r="B187" s="16"/>
      <c r="C187" s="38"/>
      <c r="D187" s="38"/>
      <c r="E187" s="38"/>
      <c r="F187" s="38"/>
      <c r="G187" s="17"/>
      <c r="H187" s="3"/>
      <c r="J187" s="16"/>
      <c r="K187" s="17"/>
      <c r="M187" s="16"/>
      <c r="N187" s="17"/>
      <c r="P187" s="16"/>
      <c r="Q187" s="17"/>
      <c r="S187" s="7"/>
      <c r="T187" s="7"/>
    </row>
    <row r="188" spans="2:20" ht="15">
      <c r="B188" s="16"/>
      <c r="C188" s="38"/>
      <c r="D188" s="38"/>
      <c r="E188" s="38"/>
      <c r="F188" s="38"/>
      <c r="G188" s="17"/>
      <c r="H188" s="3"/>
      <c r="J188" s="16"/>
      <c r="K188" s="17"/>
      <c r="M188" s="16"/>
      <c r="N188" s="17"/>
      <c r="P188" s="16"/>
      <c r="Q188" s="17"/>
      <c r="S188" s="7"/>
      <c r="T188" s="18"/>
    </row>
    <row r="189" spans="2:20" ht="15">
      <c r="B189" s="16"/>
      <c r="C189" s="38"/>
      <c r="D189" s="38"/>
      <c r="E189" s="38"/>
      <c r="F189" s="38"/>
      <c r="G189" s="17"/>
      <c r="H189" s="3"/>
      <c r="J189" s="15"/>
      <c r="K189" s="19"/>
      <c r="M189" s="20"/>
      <c r="N189" s="19"/>
      <c r="P189" s="20"/>
      <c r="Q189" s="19"/>
      <c r="S189" s="7"/>
      <c r="T189" s="21"/>
    </row>
    <row r="190" spans="2:20" ht="15">
      <c r="B190" s="16"/>
      <c r="C190" s="38"/>
      <c r="D190" s="38"/>
      <c r="E190" s="38"/>
      <c r="F190" s="38"/>
      <c r="G190" s="17"/>
      <c r="H190" s="3"/>
      <c r="J190" s="16"/>
      <c r="K190" s="17"/>
      <c r="M190" s="20"/>
      <c r="N190" s="20"/>
      <c r="P190" s="20"/>
      <c r="Q190" s="20"/>
      <c r="S190" s="7"/>
      <c r="T190" s="10"/>
    </row>
    <row r="191" spans="2:20" ht="15">
      <c r="B191" s="16"/>
      <c r="C191" s="38"/>
      <c r="D191" s="38"/>
      <c r="E191" s="38"/>
      <c r="F191" s="38"/>
      <c r="G191" s="17"/>
      <c r="H191" s="3"/>
      <c r="J191" s="16"/>
      <c r="K191" s="17"/>
      <c r="M191" s="20"/>
      <c r="N191" s="22"/>
      <c r="P191" s="20"/>
      <c r="Q191" s="22"/>
      <c r="S191" s="7"/>
      <c r="T191" s="10"/>
    </row>
    <row r="192" spans="2:20" ht="15">
      <c r="B192" s="16"/>
      <c r="C192" s="38"/>
      <c r="D192" s="38"/>
      <c r="E192" s="38"/>
      <c r="F192" s="38"/>
      <c r="G192" s="17"/>
      <c r="H192" s="3"/>
      <c r="J192" s="16"/>
      <c r="K192" s="17"/>
      <c r="M192" s="20"/>
      <c r="N192" s="22"/>
      <c r="P192" s="20"/>
      <c r="Q192" s="22"/>
      <c r="S192" s="7"/>
      <c r="T192" s="10"/>
    </row>
    <row r="193" spans="2:20" ht="15">
      <c r="B193" s="16"/>
      <c r="C193" s="38"/>
      <c r="D193" s="38"/>
      <c r="E193" s="38"/>
      <c r="F193" s="38"/>
      <c r="G193" s="17"/>
      <c r="H193" s="3"/>
      <c r="J193" s="16"/>
      <c r="K193" s="17"/>
      <c r="M193" s="16"/>
      <c r="N193" s="16"/>
      <c r="P193" s="23"/>
      <c r="Q193" s="24"/>
      <c r="S193" s="7"/>
      <c r="T193" s="10"/>
    </row>
    <row r="194" spans="2:20">
      <c r="H194" s="3"/>
      <c r="P194" s="3"/>
      <c r="Q194" s="21"/>
      <c r="S194" s="7"/>
      <c r="T194" s="25"/>
    </row>
    <row r="195" spans="2:20">
      <c r="E195" s="26"/>
      <c r="F195" s="3"/>
      <c r="G195" s="27"/>
      <c r="H195" s="3"/>
      <c r="P195" s="28"/>
      <c r="Q195" s="29"/>
      <c r="S195" s="7"/>
      <c r="T195" s="18"/>
    </row>
    <row r="199" spans="2:20" ht="15"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T199" s="7"/>
    </row>
    <row r="200" spans="2:20">
      <c r="C200" s="8"/>
      <c r="D200" s="8"/>
      <c r="E200" s="8"/>
      <c r="F200" s="8"/>
      <c r="G200" s="8"/>
      <c r="M200" s="9"/>
      <c r="N200" s="9"/>
      <c r="S200" s="7"/>
      <c r="T200" s="10"/>
    </row>
    <row r="201" spans="2:20" ht="15">
      <c r="C201" s="11"/>
      <c r="D201" s="11"/>
      <c r="E201" s="11"/>
      <c r="F201" s="11"/>
      <c r="G201" s="11"/>
      <c r="H201" s="12"/>
      <c r="J201" s="13"/>
      <c r="K201" s="13"/>
      <c r="M201" s="14"/>
      <c r="N201" s="15"/>
      <c r="S201" s="7"/>
      <c r="T201" s="10"/>
    </row>
    <row r="202" spans="2:20">
      <c r="C202" s="16"/>
      <c r="D202" s="16"/>
      <c r="E202" s="16"/>
      <c r="F202" s="16"/>
      <c r="G202" s="16"/>
      <c r="H202" s="3"/>
      <c r="J202" s="16"/>
      <c r="K202" s="17"/>
      <c r="M202" s="16"/>
      <c r="N202" s="17"/>
      <c r="P202" s="16"/>
      <c r="Q202" s="17"/>
      <c r="S202" s="7"/>
      <c r="T202" s="10"/>
    </row>
    <row r="203" spans="2:20" ht="15">
      <c r="B203" s="16"/>
      <c r="C203" s="38"/>
      <c r="D203" s="38"/>
      <c r="E203" s="38"/>
      <c r="F203" s="38"/>
      <c r="G203" s="17"/>
      <c r="H203" s="3"/>
      <c r="J203" s="16"/>
      <c r="K203" s="17"/>
      <c r="M203" s="16"/>
      <c r="N203" s="17"/>
      <c r="P203" s="16"/>
      <c r="Q203" s="17"/>
      <c r="S203" s="7"/>
      <c r="T203" s="10"/>
    </row>
    <row r="204" spans="2:20" ht="15">
      <c r="B204" s="16"/>
      <c r="C204" s="38"/>
      <c r="D204" s="38"/>
      <c r="E204" s="38"/>
      <c r="F204" s="38"/>
      <c r="G204" s="17"/>
      <c r="H204" s="3"/>
      <c r="J204" s="16"/>
      <c r="K204" s="17"/>
      <c r="M204" s="16"/>
      <c r="N204" s="17"/>
      <c r="P204" s="16"/>
      <c r="Q204" s="17"/>
      <c r="S204" s="7"/>
      <c r="T204" s="7"/>
    </row>
    <row r="205" spans="2:20" ht="15">
      <c r="B205" s="16"/>
      <c r="C205" s="38"/>
      <c r="D205" s="38"/>
      <c r="E205" s="38"/>
      <c r="F205" s="38"/>
      <c r="G205" s="17"/>
      <c r="H205" s="3"/>
      <c r="J205" s="16"/>
      <c r="K205" s="17"/>
      <c r="M205" s="16"/>
      <c r="N205" s="17"/>
      <c r="P205" s="16"/>
      <c r="Q205" s="17"/>
      <c r="S205" s="7"/>
      <c r="T205" s="18"/>
    </row>
    <row r="206" spans="2:20" ht="15">
      <c r="B206" s="16"/>
      <c r="C206" s="38"/>
      <c r="D206" s="38"/>
      <c r="E206" s="38"/>
      <c r="F206" s="38"/>
      <c r="G206" s="17"/>
      <c r="H206" s="3"/>
      <c r="J206" s="15"/>
      <c r="K206" s="19"/>
      <c r="M206" s="20"/>
      <c r="N206" s="19"/>
      <c r="P206" s="20"/>
      <c r="Q206" s="19"/>
      <c r="S206" s="7"/>
      <c r="T206" s="21"/>
    </row>
    <row r="207" spans="2:20" ht="15">
      <c r="B207" s="16"/>
      <c r="C207" s="38"/>
      <c r="D207" s="38"/>
      <c r="E207" s="38"/>
      <c r="F207" s="38"/>
      <c r="G207" s="17"/>
      <c r="H207" s="3"/>
      <c r="J207" s="16"/>
      <c r="K207" s="17"/>
      <c r="M207" s="20"/>
      <c r="N207" s="20"/>
      <c r="P207" s="20"/>
      <c r="Q207" s="20"/>
      <c r="S207" s="7"/>
      <c r="T207" s="10"/>
    </row>
    <row r="208" spans="2:20" ht="15">
      <c r="B208" s="16"/>
      <c r="C208" s="38"/>
      <c r="D208" s="38"/>
      <c r="E208" s="38"/>
      <c r="F208" s="38"/>
      <c r="G208" s="17"/>
      <c r="H208" s="3"/>
      <c r="J208" s="16"/>
      <c r="K208" s="17"/>
      <c r="M208" s="20"/>
      <c r="N208" s="22"/>
      <c r="P208" s="20"/>
      <c r="Q208" s="22"/>
      <c r="S208" s="7"/>
      <c r="T208" s="10"/>
    </row>
    <row r="209" spans="2:28" ht="15">
      <c r="B209" s="16"/>
      <c r="C209" s="38"/>
      <c r="D209" s="38"/>
      <c r="E209" s="38"/>
      <c r="F209" s="38"/>
      <c r="G209" s="17"/>
      <c r="H209" s="3"/>
      <c r="J209" s="16"/>
      <c r="K209" s="17"/>
      <c r="M209" s="20"/>
      <c r="N209" s="22"/>
      <c r="P209" s="20"/>
      <c r="Q209" s="22"/>
      <c r="S209" s="7"/>
      <c r="T209" s="10"/>
    </row>
    <row r="210" spans="2:28" ht="15">
      <c r="B210" s="16"/>
      <c r="C210" s="38"/>
      <c r="D210" s="38"/>
      <c r="E210" s="38"/>
      <c r="F210" s="38"/>
      <c r="G210" s="17"/>
      <c r="H210" s="3"/>
      <c r="J210" s="16"/>
      <c r="K210" s="17"/>
      <c r="M210" s="16"/>
      <c r="N210" s="16"/>
      <c r="P210" s="23"/>
      <c r="Q210" s="24"/>
      <c r="S210" s="7"/>
      <c r="T210" s="10"/>
      <c r="W210" s="3"/>
      <c r="X210" s="3"/>
      <c r="Y210" s="3"/>
      <c r="Z210" s="3"/>
      <c r="AA210" s="3"/>
      <c r="AB210" s="3"/>
    </row>
    <row r="211" spans="2:28">
      <c r="H211" s="3"/>
      <c r="P211" s="3"/>
      <c r="Q211" s="21"/>
      <c r="S211" s="7"/>
      <c r="T211" s="25"/>
      <c r="W211" s="3"/>
      <c r="X211" s="3"/>
      <c r="Y211" s="3"/>
      <c r="Z211" s="3"/>
      <c r="AA211" s="3"/>
      <c r="AB211" s="3"/>
    </row>
    <row r="212" spans="2:28">
      <c r="E212" s="26"/>
      <c r="F212" s="3"/>
      <c r="G212" s="27"/>
      <c r="H212" s="3"/>
      <c r="P212" s="28"/>
      <c r="Q212" s="29"/>
      <c r="S212" s="7"/>
      <c r="T212" s="18"/>
      <c r="W212" s="3"/>
      <c r="X212" s="3"/>
      <c r="Y212" s="3"/>
      <c r="Z212" s="3"/>
      <c r="AA212" s="3"/>
      <c r="AB212" s="3"/>
    </row>
    <row r="213" spans="2:28">
      <c r="W213" s="3"/>
      <c r="X213" s="3"/>
      <c r="Y213" s="3"/>
      <c r="Z213" s="3"/>
      <c r="AA213" s="3"/>
      <c r="AB213" s="3"/>
    </row>
    <row r="214" spans="2:28">
      <c r="W214" s="3"/>
      <c r="X214" s="3"/>
      <c r="Y214" s="3"/>
      <c r="Z214" s="3"/>
      <c r="AA214" s="3"/>
      <c r="AB214" s="3"/>
    </row>
    <row r="215" spans="2:28">
      <c r="W215" s="3"/>
      <c r="X215" s="3"/>
      <c r="Y215" s="3"/>
      <c r="Z215" s="3"/>
      <c r="AA215" s="3"/>
      <c r="AB215" s="3"/>
    </row>
    <row r="216" spans="2:28" ht="15.5" customHeight="1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T216" s="7"/>
      <c r="X216" s="39"/>
      <c r="Y216" s="39"/>
      <c r="Z216" s="12"/>
      <c r="AA216" s="3"/>
      <c r="AB216" s="3"/>
    </row>
    <row r="217" spans="2:28" ht="15">
      <c r="C217" s="8"/>
      <c r="D217" s="8"/>
      <c r="E217" s="8"/>
      <c r="F217" s="8"/>
      <c r="G217" s="8"/>
      <c r="M217" s="9"/>
      <c r="N217" s="9"/>
      <c r="S217" s="7"/>
      <c r="T217" s="10"/>
      <c r="W217" s="16"/>
      <c r="Z217" s="33"/>
      <c r="AA217" s="3"/>
      <c r="AB217" s="3"/>
    </row>
    <row r="218" spans="2:28" ht="15">
      <c r="C218" s="11"/>
      <c r="D218" s="11"/>
      <c r="E218" s="11"/>
      <c r="F218" s="11"/>
      <c r="G218" s="11"/>
      <c r="H218" s="12"/>
      <c r="J218" s="13"/>
      <c r="K218" s="13"/>
      <c r="M218" s="14"/>
      <c r="N218" s="15"/>
      <c r="S218" s="7"/>
      <c r="T218" s="10"/>
      <c r="V218" s="32"/>
      <c r="W218" s="16"/>
      <c r="X218" s="33"/>
      <c r="Y218" s="33"/>
      <c r="Z218" s="33"/>
      <c r="AA218" s="3"/>
      <c r="AB218" s="3"/>
    </row>
    <row r="219" spans="2:28" ht="15">
      <c r="C219" s="16"/>
      <c r="D219" s="16"/>
      <c r="E219" s="16"/>
      <c r="F219" s="16"/>
      <c r="G219" s="16"/>
      <c r="I219" s="31"/>
      <c r="J219" s="16"/>
      <c r="K219" s="17"/>
      <c r="L219" s="17"/>
      <c r="M219" s="16"/>
      <c r="N219" s="17"/>
      <c r="O219" s="17"/>
      <c r="P219" s="16"/>
      <c r="Q219" s="17"/>
      <c r="R219" s="17"/>
      <c r="S219" s="7"/>
      <c r="T219" s="10"/>
      <c r="V219" s="35"/>
      <c r="W219" s="16"/>
      <c r="X219" s="33"/>
      <c r="Y219" s="33"/>
      <c r="Z219" s="33"/>
      <c r="AB219" s="3"/>
    </row>
    <row r="220" spans="2:28" ht="15">
      <c r="B220" s="16"/>
      <c r="C220" s="38"/>
      <c r="D220" s="38"/>
      <c r="E220" s="38"/>
      <c r="F220" s="38"/>
      <c r="G220" s="17"/>
      <c r="J220" s="16"/>
      <c r="K220" s="17"/>
      <c r="L220" s="17"/>
      <c r="M220" s="16"/>
      <c r="N220" s="17"/>
      <c r="O220" s="17"/>
      <c r="P220" s="16"/>
      <c r="Q220" s="17"/>
      <c r="R220" s="17"/>
      <c r="S220" s="7"/>
      <c r="T220" s="10"/>
      <c r="V220" s="35"/>
      <c r="W220" s="16"/>
      <c r="X220" s="33"/>
      <c r="Y220" s="33"/>
      <c r="Z220" s="33"/>
      <c r="AB220" s="3"/>
    </row>
    <row r="221" spans="2:28" ht="15">
      <c r="B221" s="16"/>
      <c r="C221" s="38"/>
      <c r="D221" s="38"/>
      <c r="E221" s="38"/>
      <c r="F221" s="38"/>
      <c r="G221" s="17"/>
      <c r="J221" s="16"/>
      <c r="K221" s="17"/>
      <c r="L221" s="17"/>
      <c r="M221" s="16"/>
      <c r="N221" s="17"/>
      <c r="O221" s="17"/>
      <c r="P221" s="16"/>
      <c r="Q221" s="17"/>
      <c r="R221" s="17"/>
      <c r="S221" s="7"/>
      <c r="T221" s="7"/>
      <c r="V221" s="36"/>
      <c r="W221" s="16"/>
      <c r="X221" s="33"/>
      <c r="Y221" s="33"/>
      <c r="Z221" s="33"/>
      <c r="AB221" s="3"/>
    </row>
    <row r="222" spans="2:28" ht="15.5" customHeight="1">
      <c r="B222" s="16"/>
      <c r="C222" s="38"/>
      <c r="D222" s="38"/>
      <c r="E222" s="38"/>
      <c r="F222" s="38"/>
      <c r="G222" s="17"/>
      <c r="J222" s="16"/>
      <c r="K222" s="17"/>
      <c r="L222" s="17"/>
      <c r="M222" s="16"/>
      <c r="N222" s="17"/>
      <c r="O222" s="17"/>
      <c r="P222" s="16"/>
      <c r="Q222" s="17"/>
      <c r="R222" s="17"/>
      <c r="S222" s="7"/>
      <c r="T222" s="18"/>
      <c r="V222" s="32"/>
      <c r="W222" s="16"/>
      <c r="X222" s="33"/>
      <c r="Y222" s="33"/>
      <c r="Z222" s="33"/>
      <c r="AB222" s="3"/>
    </row>
    <row r="223" spans="2:28" ht="15">
      <c r="B223" s="16"/>
      <c r="C223" s="38"/>
      <c r="D223" s="38"/>
      <c r="E223" s="38"/>
      <c r="F223" s="38"/>
      <c r="G223" s="17"/>
      <c r="J223" s="15"/>
      <c r="K223" s="19"/>
      <c r="L223" s="19"/>
      <c r="M223" s="20"/>
      <c r="N223" s="19"/>
      <c r="O223" s="19"/>
      <c r="P223" s="20"/>
      <c r="Q223" s="19"/>
      <c r="R223" s="19"/>
      <c r="S223" s="7"/>
      <c r="T223" s="21"/>
      <c r="V223" s="35"/>
      <c r="W223" s="16"/>
      <c r="X223" s="33"/>
      <c r="Y223" s="33"/>
      <c r="Z223" s="33"/>
      <c r="AB223" s="3"/>
    </row>
    <row r="224" spans="2:28" ht="15">
      <c r="B224" s="16"/>
      <c r="C224" s="38"/>
      <c r="D224" s="38"/>
      <c r="E224" s="38"/>
      <c r="F224" s="38"/>
      <c r="G224" s="17"/>
      <c r="J224" s="16"/>
      <c r="K224" s="17"/>
      <c r="L224" s="17"/>
      <c r="M224" s="20"/>
      <c r="N224" s="20"/>
      <c r="O224" s="20"/>
      <c r="P224" s="20"/>
      <c r="Q224" s="20"/>
      <c r="R224" s="20"/>
      <c r="S224" s="7"/>
      <c r="T224" s="10"/>
      <c r="V224" s="35"/>
      <c r="W224" s="16"/>
      <c r="X224" s="33"/>
      <c r="Y224" s="33"/>
      <c r="Z224" s="33"/>
      <c r="AB224" s="3"/>
    </row>
    <row r="225" spans="2:28" ht="15">
      <c r="B225" s="16"/>
      <c r="C225" s="38"/>
      <c r="D225" s="38"/>
      <c r="E225" s="38"/>
      <c r="F225" s="38"/>
      <c r="G225" s="17"/>
      <c r="J225" s="16"/>
      <c r="K225" s="17"/>
      <c r="L225" s="17"/>
      <c r="M225" s="20"/>
      <c r="N225" s="22"/>
      <c r="O225" s="22"/>
      <c r="P225" s="20"/>
      <c r="Q225" s="22"/>
      <c r="R225" s="22"/>
      <c r="S225" s="7"/>
      <c r="T225" s="10"/>
      <c r="V225" s="36"/>
      <c r="W225" s="16"/>
      <c r="X225" s="33"/>
      <c r="Y225" s="33"/>
      <c r="Z225" s="33"/>
      <c r="AB225" s="3"/>
    </row>
    <row r="226" spans="2:28" ht="15">
      <c r="B226" s="16"/>
      <c r="C226" s="38"/>
      <c r="D226" s="38"/>
      <c r="E226" s="38"/>
      <c r="F226" s="38"/>
      <c r="G226" s="17"/>
      <c r="J226" s="16"/>
      <c r="K226" s="17"/>
      <c r="L226" s="17"/>
      <c r="M226" s="20"/>
      <c r="N226" s="22"/>
      <c r="O226" s="22"/>
      <c r="P226" s="20"/>
      <c r="Q226" s="22"/>
      <c r="R226" s="22"/>
      <c r="S226" s="7"/>
      <c r="T226" s="10"/>
    </row>
    <row r="227" spans="2:28" ht="15">
      <c r="B227" s="16"/>
      <c r="C227" s="38"/>
      <c r="D227" s="38"/>
      <c r="E227" s="38"/>
      <c r="F227" s="38"/>
      <c r="G227" s="17"/>
      <c r="J227" s="16"/>
      <c r="K227" s="17"/>
      <c r="L227" s="17"/>
      <c r="M227" s="16"/>
      <c r="N227" s="16"/>
      <c r="P227" s="23"/>
      <c r="Q227" s="24"/>
      <c r="R227" s="24"/>
      <c r="S227" s="7"/>
      <c r="T227" s="10"/>
    </row>
    <row r="228" spans="2:28">
      <c r="H228" s="3"/>
      <c r="P228" s="3"/>
      <c r="Q228" s="21"/>
      <c r="R228" s="21"/>
      <c r="S228" s="7"/>
      <c r="T228" s="25"/>
    </row>
    <row r="229" spans="2:28">
      <c r="E229" s="26"/>
      <c r="F229" s="3"/>
      <c r="G229" s="27"/>
      <c r="H229" s="3"/>
      <c r="P229" s="28"/>
      <c r="Q229" s="29"/>
      <c r="R229" s="29"/>
      <c r="S229" s="7"/>
      <c r="T229" s="18"/>
    </row>
    <row r="233" spans="2:28" ht="15"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T233" s="7"/>
      <c r="V233" s="40"/>
      <c r="W233" s="41"/>
      <c r="X233" s="42"/>
      <c r="Y233" s="42"/>
      <c r="Z233" s="42"/>
    </row>
    <row r="234" spans="2:28">
      <c r="C234" s="8"/>
      <c r="D234" s="8"/>
      <c r="E234" s="8"/>
      <c r="F234" s="8"/>
      <c r="G234" s="8"/>
      <c r="M234" s="9"/>
      <c r="N234" s="9"/>
      <c r="S234" s="7"/>
      <c r="T234" s="10"/>
      <c r="V234" s="43"/>
      <c r="W234" s="44"/>
      <c r="X234" s="42"/>
      <c r="Y234" s="43"/>
      <c r="Z234" s="44"/>
    </row>
    <row r="235" spans="2:28" ht="15">
      <c r="C235" s="11"/>
      <c r="D235" s="11"/>
      <c r="E235" s="11"/>
      <c r="F235" s="11"/>
      <c r="G235" s="11"/>
      <c r="H235" s="12"/>
      <c r="J235" s="13"/>
      <c r="K235" s="13"/>
      <c r="M235" s="14"/>
      <c r="N235" s="15"/>
      <c r="S235" s="7"/>
      <c r="T235" s="10"/>
      <c r="V235" s="43"/>
      <c r="W235" s="44"/>
      <c r="X235" s="42"/>
      <c r="Y235" s="43"/>
      <c r="Z235" s="44"/>
    </row>
    <row r="236" spans="2:28">
      <c r="C236" s="16"/>
      <c r="D236" s="16"/>
      <c r="E236" s="16"/>
      <c r="F236" s="16"/>
      <c r="G236" s="16"/>
      <c r="J236" s="16"/>
      <c r="K236" s="17"/>
      <c r="L236" s="30"/>
      <c r="M236" s="16"/>
      <c r="N236" s="17"/>
      <c r="O236" s="30"/>
      <c r="P236" s="16"/>
      <c r="Q236" s="17"/>
      <c r="R236" s="30"/>
      <c r="S236" s="7"/>
      <c r="T236" s="10"/>
      <c r="V236" s="43"/>
      <c r="W236" s="44"/>
      <c r="X236" s="42"/>
      <c r="Y236" s="43"/>
      <c r="Z236" s="44"/>
      <c r="AA236" s="3"/>
      <c r="AB236" s="3"/>
    </row>
    <row r="237" spans="2:28" ht="15">
      <c r="B237" s="16"/>
      <c r="C237" s="38"/>
      <c r="D237" s="38"/>
      <c r="E237" s="38"/>
      <c r="F237" s="38"/>
      <c r="G237" s="17"/>
      <c r="J237" s="16"/>
      <c r="K237" s="17"/>
      <c r="L237" s="30"/>
      <c r="M237" s="16"/>
      <c r="N237" s="17"/>
      <c r="O237" s="30"/>
      <c r="P237" s="16"/>
      <c r="Q237" s="17"/>
      <c r="R237" s="30"/>
      <c r="S237" s="7"/>
      <c r="T237" s="10"/>
      <c r="V237" s="43"/>
      <c r="W237" s="44"/>
      <c r="X237" s="42"/>
      <c r="Y237" s="43"/>
      <c r="Z237" s="44"/>
      <c r="AA237" s="3"/>
      <c r="AB237" s="3"/>
    </row>
    <row r="238" spans="2:28" ht="15">
      <c r="B238" s="16"/>
      <c r="C238" s="38"/>
      <c r="D238" s="38"/>
      <c r="E238" s="38"/>
      <c r="F238" s="38"/>
      <c r="G238" s="17"/>
      <c r="J238" s="16"/>
      <c r="K238" s="17"/>
      <c r="L238" s="30"/>
      <c r="M238" s="16"/>
      <c r="N238" s="17"/>
      <c r="O238" s="30"/>
      <c r="P238" s="16"/>
      <c r="Q238" s="17"/>
      <c r="R238" s="30"/>
      <c r="S238" s="7"/>
      <c r="T238" s="7"/>
      <c r="V238" s="45"/>
      <c r="W238" s="46"/>
      <c r="X238" s="42"/>
      <c r="Y238" s="45"/>
      <c r="Z238" s="46"/>
      <c r="AA238" s="3"/>
      <c r="AB238" s="3"/>
    </row>
    <row r="239" spans="2:28" ht="15">
      <c r="B239" s="16"/>
      <c r="C239" s="38"/>
      <c r="D239" s="38"/>
      <c r="E239" s="38"/>
      <c r="F239" s="38"/>
      <c r="G239" s="17"/>
      <c r="J239" s="16"/>
      <c r="K239" s="17"/>
      <c r="L239" s="30"/>
      <c r="M239" s="16"/>
      <c r="N239" s="17"/>
      <c r="O239" s="30"/>
      <c r="P239" s="16"/>
      <c r="Q239" s="17"/>
      <c r="R239" s="30"/>
      <c r="S239" s="7"/>
      <c r="T239" s="18"/>
      <c r="V239" s="45"/>
      <c r="W239" s="45"/>
      <c r="X239" s="42"/>
      <c r="Y239" s="45"/>
      <c r="Z239" s="45"/>
      <c r="AA239" s="3"/>
      <c r="AB239" s="3"/>
    </row>
    <row r="240" spans="2:28" ht="15">
      <c r="B240" s="16"/>
      <c r="C240" s="38"/>
      <c r="D240" s="38"/>
      <c r="E240" s="38"/>
      <c r="F240" s="38"/>
      <c r="G240" s="17"/>
      <c r="J240" s="15"/>
      <c r="K240" s="19"/>
      <c r="M240" s="20"/>
      <c r="N240" s="19"/>
      <c r="O240" s="19"/>
      <c r="P240" s="20"/>
      <c r="Q240" s="19"/>
      <c r="R240" s="19"/>
      <c r="S240" s="7"/>
      <c r="T240" s="21"/>
      <c r="V240" s="45"/>
      <c r="W240" s="47"/>
      <c r="X240" s="42"/>
      <c r="Y240" s="45"/>
      <c r="Z240" s="47"/>
      <c r="AA240" s="3"/>
      <c r="AB240" s="3"/>
    </row>
    <row r="241" spans="2:28" ht="15">
      <c r="B241" s="16"/>
      <c r="C241" s="38"/>
      <c r="D241" s="38"/>
      <c r="E241" s="38"/>
      <c r="F241" s="38"/>
      <c r="G241" s="17"/>
      <c r="J241" s="16"/>
      <c r="K241" s="17"/>
      <c r="M241" s="20"/>
      <c r="N241" s="20"/>
      <c r="O241" s="20"/>
      <c r="P241" s="20"/>
      <c r="Q241" s="20"/>
      <c r="R241" s="20"/>
      <c r="S241" s="7"/>
      <c r="T241" s="10"/>
      <c r="V241" s="45"/>
      <c r="W241" s="47"/>
      <c r="X241" s="42"/>
      <c r="Y241" s="45"/>
      <c r="Z241" s="47"/>
      <c r="AA241" s="3"/>
      <c r="AB241" s="3"/>
    </row>
    <row r="242" spans="2:28" ht="15">
      <c r="B242" s="16"/>
      <c r="C242" s="38"/>
      <c r="D242" s="38"/>
      <c r="E242" s="38"/>
      <c r="F242" s="38"/>
      <c r="G242" s="17"/>
      <c r="J242" s="16"/>
      <c r="K242" s="17"/>
      <c r="M242" s="20"/>
      <c r="N242" s="22"/>
      <c r="O242" s="22"/>
      <c r="P242" s="20"/>
      <c r="Q242" s="22"/>
      <c r="R242" s="22"/>
      <c r="S242" s="7"/>
      <c r="T242" s="10"/>
      <c r="V242" s="43"/>
      <c r="W242" s="43"/>
      <c r="X242" s="42"/>
      <c r="Y242" s="48"/>
      <c r="Z242" s="49"/>
      <c r="AA242" s="3"/>
      <c r="AB242" s="3"/>
    </row>
    <row r="243" spans="2:28" ht="15">
      <c r="B243" s="16"/>
      <c r="C243" s="38"/>
      <c r="D243" s="38"/>
      <c r="E243" s="38"/>
      <c r="F243" s="38"/>
      <c r="G243" s="17"/>
      <c r="J243" s="16"/>
      <c r="K243" s="17"/>
      <c r="M243" s="20"/>
      <c r="N243" s="22"/>
      <c r="O243" s="22"/>
      <c r="P243" s="20"/>
      <c r="Q243" s="22"/>
      <c r="R243" s="22"/>
      <c r="S243" s="7"/>
      <c r="T243" s="10"/>
      <c r="V243" s="42"/>
      <c r="W243" s="42"/>
      <c r="X243" s="42"/>
      <c r="Y243" s="50"/>
      <c r="Z243" s="51"/>
      <c r="AA243" s="3"/>
      <c r="AB243" s="3"/>
    </row>
    <row r="244" spans="2:28" ht="15">
      <c r="B244" s="16"/>
      <c r="C244" s="38"/>
      <c r="D244" s="38"/>
      <c r="E244" s="38"/>
      <c r="F244" s="38"/>
      <c r="G244" s="17"/>
      <c r="J244" s="16"/>
      <c r="K244" s="17"/>
      <c r="M244" s="16"/>
      <c r="N244" s="16"/>
      <c r="P244" s="23"/>
      <c r="Q244" s="24"/>
      <c r="R244" s="24"/>
      <c r="S244" s="7"/>
      <c r="T244" s="10"/>
      <c r="V244" s="42"/>
      <c r="W244" s="42"/>
      <c r="X244" s="42"/>
      <c r="Y244" s="52"/>
      <c r="Z244" s="53"/>
      <c r="AA244" s="3"/>
      <c r="AB244" s="3"/>
    </row>
    <row r="245" spans="2:28">
      <c r="H245" s="3"/>
      <c r="P245" s="3"/>
      <c r="Q245" s="21"/>
      <c r="R245" s="21"/>
      <c r="S245" s="7"/>
      <c r="T245" s="25"/>
    </row>
    <row r="246" spans="2:28">
      <c r="E246" s="26"/>
      <c r="F246" s="3"/>
      <c r="G246" s="27"/>
      <c r="H246" s="3"/>
      <c r="P246" s="28"/>
      <c r="Q246" s="29"/>
      <c r="R246" s="29"/>
      <c r="S246" s="7"/>
      <c r="T246" s="18"/>
    </row>
    <row r="250" spans="2:28" ht="15"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T250" s="7"/>
    </row>
    <row r="251" spans="2:28">
      <c r="C251" s="8"/>
      <c r="D251" s="8"/>
      <c r="E251" s="8"/>
      <c r="F251" s="8"/>
      <c r="G251" s="8"/>
      <c r="M251" s="9"/>
      <c r="N251" s="9"/>
      <c r="S251" s="7"/>
      <c r="T251" s="10"/>
    </row>
    <row r="252" spans="2:28" ht="15">
      <c r="C252" s="11"/>
      <c r="D252" s="11"/>
      <c r="E252" s="11"/>
      <c r="F252" s="11"/>
      <c r="G252" s="11"/>
      <c r="H252" s="12"/>
      <c r="J252" s="13"/>
      <c r="K252" s="13"/>
      <c r="M252" s="14"/>
      <c r="N252" s="15"/>
      <c r="S252" s="7"/>
      <c r="T252" s="10"/>
      <c r="X252" s="5"/>
      <c r="Y252" s="5"/>
    </row>
    <row r="253" spans="2:28">
      <c r="C253" s="16"/>
      <c r="D253" s="16"/>
      <c r="E253" s="16"/>
      <c r="F253" s="16"/>
      <c r="G253" s="16"/>
      <c r="H253" s="5"/>
      <c r="J253" s="16"/>
      <c r="K253" s="17"/>
      <c r="M253" s="16"/>
      <c r="N253" s="17"/>
      <c r="P253" s="16"/>
      <c r="Q253" s="17"/>
      <c r="S253" s="7"/>
      <c r="T253" s="10"/>
    </row>
    <row r="254" spans="2:28" ht="15">
      <c r="B254" s="16"/>
      <c r="C254" s="38"/>
      <c r="D254" s="38"/>
      <c r="E254" s="38"/>
      <c r="F254" s="38"/>
      <c r="G254" s="17"/>
      <c r="J254" s="16"/>
      <c r="K254" s="17"/>
      <c r="M254" s="16"/>
      <c r="N254" s="17"/>
      <c r="P254" s="16"/>
      <c r="Q254" s="17"/>
      <c r="S254" s="7"/>
      <c r="T254" s="10"/>
    </row>
    <row r="255" spans="2:28" ht="15">
      <c r="B255" s="16"/>
      <c r="C255" s="38"/>
      <c r="D255" s="38"/>
      <c r="E255" s="38"/>
      <c r="F255" s="38"/>
      <c r="G255" s="17"/>
      <c r="J255" s="16"/>
      <c r="K255" s="17"/>
      <c r="M255" s="16"/>
      <c r="N255" s="17"/>
      <c r="P255" s="16"/>
      <c r="Q255" s="17"/>
      <c r="S255" s="7"/>
      <c r="T255" s="7"/>
    </row>
    <row r="256" spans="2:28" ht="15">
      <c r="B256" s="16"/>
      <c r="C256" s="38"/>
      <c r="D256" s="38"/>
      <c r="E256" s="38"/>
      <c r="F256" s="38"/>
      <c r="G256" s="17"/>
      <c r="J256" s="16"/>
      <c r="K256" s="17"/>
      <c r="M256" s="16"/>
      <c r="N256" s="17"/>
      <c r="P256" s="16"/>
      <c r="Q256" s="17"/>
      <c r="S256" s="7"/>
      <c r="T256" s="18"/>
    </row>
    <row r="257" spans="2:31" ht="15">
      <c r="B257" s="16"/>
      <c r="C257" s="38"/>
      <c r="D257" s="38"/>
      <c r="E257" s="38"/>
      <c r="F257" s="38"/>
      <c r="G257" s="17"/>
      <c r="J257" s="15"/>
      <c r="K257" s="19"/>
      <c r="M257" s="20"/>
      <c r="N257" s="19"/>
      <c r="P257" s="20"/>
      <c r="Q257" s="19"/>
      <c r="S257" s="7"/>
      <c r="T257" s="21"/>
    </row>
    <row r="258" spans="2:31" ht="15">
      <c r="B258" s="16"/>
      <c r="C258" s="38"/>
      <c r="D258" s="38"/>
      <c r="E258" s="38"/>
      <c r="F258" s="38"/>
      <c r="G258" s="17"/>
      <c r="J258" s="16"/>
      <c r="K258" s="17"/>
      <c r="M258" s="20"/>
      <c r="N258" s="20"/>
      <c r="P258" s="20"/>
      <c r="Q258" s="20"/>
      <c r="S258" s="7"/>
      <c r="T258" s="10"/>
    </row>
    <row r="259" spans="2:31" ht="15">
      <c r="B259" s="16"/>
      <c r="C259" s="38"/>
      <c r="D259" s="38"/>
      <c r="E259" s="38"/>
      <c r="F259" s="38"/>
      <c r="G259" s="17"/>
      <c r="J259" s="16"/>
      <c r="K259" s="17"/>
      <c r="M259" s="20"/>
      <c r="N259" s="22"/>
      <c r="P259" s="20"/>
      <c r="Q259" s="22"/>
      <c r="S259" s="7"/>
      <c r="T259" s="10"/>
    </row>
    <row r="260" spans="2:31" ht="15">
      <c r="B260" s="16"/>
      <c r="C260" s="38"/>
      <c r="D260" s="38"/>
      <c r="E260" s="38"/>
      <c r="F260" s="38"/>
      <c r="G260" s="17"/>
      <c r="J260" s="16"/>
      <c r="K260" s="17"/>
      <c r="M260" s="20"/>
      <c r="N260" s="22"/>
      <c r="P260" s="20"/>
      <c r="Q260" s="22"/>
      <c r="S260" s="7"/>
      <c r="T260" s="10"/>
    </row>
    <row r="261" spans="2:31" ht="15">
      <c r="B261" s="16"/>
      <c r="C261" s="38"/>
      <c r="D261" s="38"/>
      <c r="E261" s="38"/>
      <c r="F261" s="38"/>
      <c r="G261" s="17"/>
      <c r="J261" s="16"/>
      <c r="K261" s="17"/>
      <c r="M261" s="16"/>
      <c r="N261" s="16"/>
      <c r="P261" s="23"/>
      <c r="Q261" s="24"/>
      <c r="S261" s="7"/>
      <c r="T261" s="10"/>
    </row>
    <row r="262" spans="2:31">
      <c r="H262" s="3"/>
      <c r="P262" s="3"/>
      <c r="Q262" s="21"/>
      <c r="S262" s="7"/>
      <c r="T262" s="25"/>
    </row>
    <row r="263" spans="2:31">
      <c r="E263" s="26"/>
      <c r="F263" s="3"/>
      <c r="G263" s="27"/>
      <c r="H263" s="3"/>
      <c r="P263" s="28"/>
      <c r="Q263" s="29"/>
      <c r="S263" s="7"/>
      <c r="T263" s="18"/>
    </row>
    <row r="264" spans="2:31">
      <c r="W264" s="3"/>
      <c r="X264" s="3"/>
      <c r="Y264" s="3"/>
      <c r="Z264" s="3"/>
      <c r="AA264" s="3"/>
      <c r="AB264" s="3"/>
      <c r="AC264" s="3"/>
      <c r="AD264" s="3"/>
      <c r="AE264" s="3"/>
    </row>
    <row r="265" spans="2:31">
      <c r="W265" s="3"/>
      <c r="X265" s="3"/>
      <c r="Y265" s="3"/>
      <c r="Z265" s="3"/>
      <c r="AA265" s="3"/>
      <c r="AB265" s="3"/>
      <c r="AC265" s="3"/>
      <c r="AD265" s="3"/>
      <c r="AE265" s="3"/>
    </row>
    <row r="266" spans="2:31">
      <c r="W266" s="3"/>
      <c r="X266" s="3"/>
      <c r="Y266" s="3"/>
      <c r="Z266" s="3"/>
      <c r="AA266" s="3"/>
      <c r="AB266" s="3"/>
      <c r="AC266" s="3"/>
      <c r="AD266" s="3"/>
      <c r="AE266" s="3"/>
    </row>
    <row r="267" spans="2:31" ht="15"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T267" s="7"/>
      <c r="W267" s="3"/>
      <c r="X267" s="3"/>
      <c r="Y267" s="3"/>
      <c r="Z267" s="3"/>
      <c r="AA267" s="3"/>
      <c r="AB267" s="3"/>
      <c r="AC267" s="3"/>
      <c r="AD267" s="3"/>
      <c r="AE267" s="3"/>
    </row>
    <row r="268" spans="2:31">
      <c r="C268" s="8"/>
      <c r="D268" s="8"/>
      <c r="E268" s="8"/>
      <c r="F268" s="8"/>
      <c r="G268" s="8"/>
      <c r="M268" s="9"/>
      <c r="N268" s="9"/>
      <c r="S268" s="7"/>
      <c r="T268" s="10"/>
      <c r="W268" s="3"/>
      <c r="X268" s="3"/>
      <c r="Y268" s="3"/>
      <c r="Z268" s="3"/>
      <c r="AA268" s="3"/>
      <c r="AB268" s="3"/>
      <c r="AC268" s="3"/>
      <c r="AD268" s="3"/>
      <c r="AE268" s="3"/>
    </row>
    <row r="269" spans="2:31" ht="15">
      <c r="C269" s="11"/>
      <c r="D269" s="11"/>
      <c r="E269" s="11"/>
      <c r="F269" s="11"/>
      <c r="G269" s="11"/>
      <c r="H269" s="12"/>
      <c r="J269" s="13"/>
      <c r="K269" s="13"/>
      <c r="M269" s="14"/>
      <c r="N269" s="15"/>
      <c r="S269" s="7"/>
      <c r="T269" s="10"/>
      <c r="W269" s="3"/>
      <c r="X269" s="3"/>
      <c r="Y269" s="3"/>
      <c r="Z269" s="3"/>
      <c r="AA269" s="3"/>
      <c r="AB269" s="3"/>
      <c r="AC269" s="3"/>
      <c r="AD269" s="3"/>
      <c r="AE269" s="3"/>
    </row>
    <row r="270" spans="2:31">
      <c r="C270" s="16"/>
      <c r="D270" s="16"/>
      <c r="E270" s="16"/>
      <c r="F270" s="16"/>
      <c r="G270" s="16"/>
      <c r="H270" s="5"/>
      <c r="J270" s="16"/>
      <c r="K270" s="17"/>
      <c r="M270" s="16"/>
      <c r="N270" s="17"/>
      <c r="P270" s="16"/>
      <c r="Q270" s="17"/>
      <c r="S270" s="7"/>
      <c r="T270" s="10"/>
      <c r="W270" s="3"/>
      <c r="X270" s="3"/>
      <c r="Y270" s="3"/>
      <c r="Z270" s="3"/>
      <c r="AA270" s="3"/>
      <c r="AB270" s="3"/>
      <c r="AC270" s="3"/>
      <c r="AD270" s="3"/>
      <c r="AE270" s="3"/>
    </row>
    <row r="271" spans="2:31" ht="15">
      <c r="B271" s="16"/>
      <c r="C271" s="38"/>
      <c r="D271" s="38"/>
      <c r="E271" s="38"/>
      <c r="F271" s="38"/>
      <c r="G271" s="17"/>
      <c r="J271" s="16"/>
      <c r="K271" s="17"/>
      <c r="M271" s="16"/>
      <c r="N271" s="17"/>
      <c r="P271" s="16"/>
      <c r="Q271" s="17"/>
      <c r="S271" s="7"/>
      <c r="T271" s="10"/>
      <c r="W271" s="3"/>
      <c r="X271" s="3"/>
      <c r="Y271" s="3"/>
      <c r="Z271" s="3"/>
      <c r="AA271" s="3"/>
      <c r="AB271" s="3"/>
      <c r="AC271" s="3"/>
      <c r="AD271" s="3"/>
      <c r="AE271" s="3"/>
    </row>
    <row r="272" spans="2:31" ht="15">
      <c r="B272" s="16"/>
      <c r="C272" s="38"/>
      <c r="D272" s="38"/>
      <c r="E272" s="38"/>
      <c r="F272" s="38"/>
      <c r="G272" s="17"/>
      <c r="J272" s="16"/>
      <c r="K272" s="17"/>
      <c r="M272" s="16"/>
      <c r="N272" s="17"/>
      <c r="P272" s="16"/>
      <c r="Q272" s="17"/>
      <c r="S272" s="7"/>
      <c r="T272" s="7"/>
      <c r="W272" s="3"/>
      <c r="X272" s="3"/>
      <c r="Y272" s="3"/>
      <c r="Z272" s="3"/>
      <c r="AA272" s="3"/>
      <c r="AB272" s="3"/>
      <c r="AC272" s="3"/>
      <c r="AD272" s="3"/>
      <c r="AE272" s="3"/>
    </row>
    <row r="273" spans="2:20" ht="15">
      <c r="B273" s="16"/>
      <c r="C273" s="38"/>
      <c r="D273" s="38"/>
      <c r="E273" s="38"/>
      <c r="F273" s="38"/>
      <c r="G273" s="17"/>
      <c r="J273" s="16"/>
      <c r="K273" s="17"/>
      <c r="M273" s="16"/>
      <c r="N273" s="17"/>
      <c r="P273" s="16"/>
      <c r="Q273" s="17"/>
      <c r="S273" s="7"/>
      <c r="T273" s="18"/>
    </row>
    <row r="274" spans="2:20" ht="15">
      <c r="B274" s="16"/>
      <c r="C274" s="38"/>
      <c r="D274" s="38"/>
      <c r="E274" s="38"/>
      <c r="F274" s="38"/>
      <c r="G274" s="17"/>
      <c r="J274" s="15"/>
      <c r="K274" s="19"/>
      <c r="M274" s="20"/>
      <c r="N274" s="19"/>
      <c r="P274" s="20"/>
      <c r="Q274" s="19"/>
      <c r="S274" s="7"/>
      <c r="T274" s="21"/>
    </row>
    <row r="275" spans="2:20" ht="15">
      <c r="B275" s="16"/>
      <c r="C275" s="38"/>
      <c r="D275" s="38"/>
      <c r="E275" s="38"/>
      <c r="F275" s="38"/>
      <c r="G275" s="17"/>
      <c r="J275" s="16"/>
      <c r="K275" s="17"/>
      <c r="M275" s="20"/>
      <c r="N275" s="20"/>
      <c r="P275" s="20"/>
      <c r="Q275" s="20"/>
      <c r="S275" s="7"/>
      <c r="T275" s="10"/>
    </row>
    <row r="276" spans="2:20" ht="15">
      <c r="B276" s="16"/>
      <c r="C276" s="38"/>
      <c r="D276" s="38"/>
      <c r="E276" s="38"/>
      <c r="F276" s="38"/>
      <c r="G276" s="17"/>
      <c r="J276" s="16"/>
      <c r="K276" s="17"/>
      <c r="M276" s="20"/>
      <c r="N276" s="22"/>
      <c r="P276" s="20"/>
      <c r="Q276" s="22"/>
      <c r="S276" s="7"/>
      <c r="T276" s="10"/>
    </row>
    <row r="277" spans="2:20" ht="15">
      <c r="B277" s="16"/>
      <c r="C277" s="38"/>
      <c r="D277" s="38"/>
      <c r="E277" s="38"/>
      <c r="F277" s="38"/>
      <c r="G277" s="17"/>
      <c r="J277" s="16"/>
      <c r="K277" s="17"/>
      <c r="M277" s="20"/>
      <c r="N277" s="22"/>
      <c r="P277" s="20"/>
      <c r="Q277" s="22"/>
      <c r="S277" s="7"/>
      <c r="T277" s="10"/>
    </row>
    <row r="278" spans="2:20" ht="15">
      <c r="B278" s="16"/>
      <c r="C278" s="38"/>
      <c r="D278" s="38"/>
      <c r="E278" s="38"/>
      <c r="F278" s="38"/>
      <c r="G278" s="17"/>
      <c r="J278" s="16"/>
      <c r="K278" s="17"/>
      <c r="M278" s="16"/>
      <c r="N278" s="16"/>
      <c r="P278" s="23"/>
      <c r="Q278" s="24"/>
      <c r="S278" s="7"/>
      <c r="T278" s="10"/>
    </row>
    <row r="279" spans="2:20">
      <c r="H279" s="3"/>
      <c r="P279" s="3"/>
      <c r="Q279" s="21"/>
      <c r="S279" s="7"/>
      <c r="T279" s="25"/>
    </row>
    <row r="280" spans="2:20">
      <c r="E280" s="26"/>
      <c r="F280" s="3"/>
      <c r="G280" s="27"/>
      <c r="H280" s="3"/>
      <c r="P280" s="28"/>
      <c r="Q280" s="29"/>
      <c r="S280" s="7"/>
      <c r="T280" s="18"/>
    </row>
  </sheetData>
  <mergeCells count="87">
    <mergeCell ref="C268:G268"/>
    <mergeCell ref="M268:N268"/>
    <mergeCell ref="C269:G269"/>
    <mergeCell ref="J269:K269"/>
    <mergeCell ref="C250:N250"/>
    <mergeCell ref="C251:G251"/>
    <mergeCell ref="M251:N251"/>
    <mergeCell ref="C252:G252"/>
    <mergeCell ref="J252:K252"/>
    <mergeCell ref="C267:N267"/>
    <mergeCell ref="V222:V225"/>
    <mergeCell ref="C233:N233"/>
    <mergeCell ref="C234:G234"/>
    <mergeCell ref="M234:N234"/>
    <mergeCell ref="C235:G235"/>
    <mergeCell ref="J235:K235"/>
    <mergeCell ref="X216:Y216"/>
    <mergeCell ref="C217:G217"/>
    <mergeCell ref="M217:N217"/>
    <mergeCell ref="C218:G218"/>
    <mergeCell ref="J218:K218"/>
    <mergeCell ref="V218:V221"/>
    <mergeCell ref="C199:N199"/>
    <mergeCell ref="C200:G200"/>
    <mergeCell ref="M200:N200"/>
    <mergeCell ref="C201:G201"/>
    <mergeCell ref="J201:K201"/>
    <mergeCell ref="C216:N216"/>
    <mergeCell ref="C167:G167"/>
    <mergeCell ref="J167:K167"/>
    <mergeCell ref="C182:N182"/>
    <mergeCell ref="C183:G183"/>
    <mergeCell ref="M183:N183"/>
    <mergeCell ref="C184:G184"/>
    <mergeCell ref="J184:K184"/>
    <mergeCell ref="C149:G149"/>
    <mergeCell ref="M149:N149"/>
    <mergeCell ref="C150:G150"/>
    <mergeCell ref="J150:K150"/>
    <mergeCell ref="C165:N165"/>
    <mergeCell ref="C166:G166"/>
    <mergeCell ref="M166:N166"/>
    <mergeCell ref="C131:N131"/>
    <mergeCell ref="C132:G132"/>
    <mergeCell ref="M132:N132"/>
    <mergeCell ref="C133:G133"/>
    <mergeCell ref="J133:K133"/>
    <mergeCell ref="C148:N148"/>
    <mergeCell ref="C116:G116"/>
    <mergeCell ref="J116:K116"/>
    <mergeCell ref="W117:W120"/>
    <mergeCell ref="AC117:AC120"/>
    <mergeCell ref="W121:W124"/>
    <mergeCell ref="AC121:AC124"/>
    <mergeCell ref="C98:G98"/>
    <mergeCell ref="M98:N98"/>
    <mergeCell ref="C99:G99"/>
    <mergeCell ref="J99:K99"/>
    <mergeCell ref="C114:N114"/>
    <mergeCell ref="C115:G115"/>
    <mergeCell ref="M115:N115"/>
    <mergeCell ref="C80:N80"/>
    <mergeCell ref="C81:G81"/>
    <mergeCell ref="M81:N81"/>
    <mergeCell ref="C82:G82"/>
    <mergeCell ref="J82:K82"/>
    <mergeCell ref="C97:N97"/>
    <mergeCell ref="C48:G48"/>
    <mergeCell ref="J48:K48"/>
    <mergeCell ref="C63:N63"/>
    <mergeCell ref="C64:G64"/>
    <mergeCell ref="M64:N64"/>
    <mergeCell ref="C65:G65"/>
    <mergeCell ref="J65:K65"/>
    <mergeCell ref="C30:G30"/>
    <mergeCell ref="M30:N30"/>
    <mergeCell ref="C31:G31"/>
    <mergeCell ref="J31:K31"/>
    <mergeCell ref="C46:N46"/>
    <mergeCell ref="C47:G47"/>
    <mergeCell ref="M47:N47"/>
    <mergeCell ref="C12:N12"/>
    <mergeCell ref="C13:G13"/>
    <mergeCell ref="M13:N13"/>
    <mergeCell ref="C14:G14"/>
    <mergeCell ref="J14:K14"/>
    <mergeCell ref="C29:N2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80"/>
  <sheetViews>
    <sheetView tabSelected="1" zoomScale="150" zoomScaleNormal="150" zoomScalePageLayoutView="150" workbookViewId="0">
      <selection activeCell="P10" sqref="P10"/>
    </sheetView>
  </sheetViews>
  <sheetFormatPr baseColWidth="10" defaultColWidth="8.83203125" defaultRowHeight="14" x14ac:dyDescent="0"/>
  <cols>
    <col min="1" max="1" width="6.6640625" style="2" customWidth="1"/>
    <col min="2" max="2" width="12.1640625" style="2" bestFit="1" customWidth="1"/>
    <col min="3" max="5" width="8.83203125" style="2"/>
    <col min="6" max="6" width="8.83203125" style="2" bestFit="1" customWidth="1"/>
    <col min="7" max="7" width="11.83203125" style="2" customWidth="1"/>
    <col min="8" max="15" width="8.83203125" style="2" bestFit="1" customWidth="1"/>
    <col min="16" max="16" width="10.6640625" style="2" customWidth="1"/>
    <col min="17" max="22" width="8.83203125" style="2" bestFit="1" customWidth="1"/>
    <col min="23" max="23" width="12.33203125" style="2" bestFit="1" customWidth="1"/>
    <col min="24" max="25" width="8.83203125" style="2" bestFit="1" customWidth="1"/>
    <col min="26" max="16384" width="8.83203125" style="2"/>
  </cols>
  <sheetData>
    <row r="1" spans="1:25">
      <c r="A1" s="2" t="s">
        <v>52</v>
      </c>
      <c r="B1" s="2" t="s">
        <v>53</v>
      </c>
      <c r="C1" s="2" t="s">
        <v>17</v>
      </c>
      <c r="D1" s="2" t="s">
        <v>4</v>
      </c>
      <c r="E1" s="2" t="s">
        <v>5</v>
      </c>
      <c r="F1" s="2" t="s">
        <v>4</v>
      </c>
      <c r="G1" s="2" t="s">
        <v>7</v>
      </c>
      <c r="H1" s="2" t="s">
        <v>4</v>
      </c>
      <c r="I1" s="2" t="s">
        <v>8</v>
      </c>
      <c r="J1" s="2" t="s">
        <v>4</v>
      </c>
      <c r="K1" s="2" t="s">
        <v>9</v>
      </c>
      <c r="L1" s="2" t="s">
        <v>4</v>
      </c>
      <c r="M1" s="2" t="s">
        <v>10</v>
      </c>
      <c r="N1" s="2" t="s">
        <v>4</v>
      </c>
      <c r="O1" s="3"/>
      <c r="P1" s="3"/>
      <c r="Q1" s="3"/>
      <c r="T1" s="5"/>
      <c r="U1" s="5"/>
      <c r="V1" s="3"/>
      <c r="W1" s="3"/>
      <c r="X1" s="3"/>
      <c r="Y1" s="3"/>
    </row>
    <row r="2" spans="1:25">
      <c r="A2" s="2">
        <v>2</v>
      </c>
      <c r="B2" s="2" t="s">
        <v>58</v>
      </c>
      <c r="C2" s="2">
        <v>15.825602999999999</v>
      </c>
      <c r="D2" s="2">
        <v>0.13890476845769428</v>
      </c>
      <c r="E2" s="2">
        <v>19.914956499999999</v>
      </c>
      <c r="F2" s="2">
        <v>6.5476957870689176E-2</v>
      </c>
      <c r="G2" s="2">
        <v>24.150438999999999</v>
      </c>
      <c r="H2" s="2">
        <v>0.35205370811973713</v>
      </c>
      <c r="I2" s="2">
        <v>21.800393875000001</v>
      </c>
      <c r="J2" s="2">
        <v>0.30020586192498822</v>
      </c>
      <c r="K2" s="2">
        <v>25.537947142857146</v>
      </c>
      <c r="L2" s="2">
        <v>0.41703192159211172</v>
      </c>
      <c r="M2" s="2">
        <v>24.907624124999998</v>
      </c>
      <c r="N2" s="2">
        <v>0.45366462494617554</v>
      </c>
      <c r="O2" s="3"/>
      <c r="P2" s="3"/>
      <c r="Q2" s="3"/>
      <c r="V2" s="3"/>
      <c r="W2" s="3"/>
      <c r="X2" s="3"/>
      <c r="Y2" s="3"/>
    </row>
    <row r="3" spans="1:25">
      <c r="A3" s="2">
        <v>6</v>
      </c>
      <c r="B3" s="2" t="s">
        <v>59</v>
      </c>
      <c r="C3" s="2">
        <v>16.189892625000002</v>
      </c>
      <c r="D3" s="2">
        <v>0.17658430980448117</v>
      </c>
      <c r="E3" s="2">
        <v>20.213227500000002</v>
      </c>
      <c r="F3" s="2">
        <v>0.16553585897407694</v>
      </c>
      <c r="G3" s="2">
        <v>24.008189624999996</v>
      </c>
      <c r="H3" s="2">
        <v>0.35808513241124956</v>
      </c>
      <c r="I3" s="2">
        <v>21.865206999999998</v>
      </c>
      <c r="J3" s="2">
        <v>0.299299684855449</v>
      </c>
      <c r="K3" s="2">
        <v>26.041518875000001</v>
      </c>
      <c r="L3" s="2">
        <v>0.33007577451957359</v>
      </c>
      <c r="M3" s="2">
        <v>24.985031250000002</v>
      </c>
      <c r="N3" s="2">
        <v>0.37155195136952224</v>
      </c>
      <c r="O3" s="3"/>
      <c r="P3" s="3"/>
      <c r="Q3" s="3"/>
      <c r="V3" s="3"/>
      <c r="W3" s="3"/>
      <c r="X3" s="3"/>
      <c r="Y3" s="3"/>
    </row>
    <row r="4" spans="1:25">
      <c r="A4" s="2">
        <v>7</v>
      </c>
      <c r="B4" s="2" t="s">
        <v>60</v>
      </c>
      <c r="C4" s="2">
        <v>16.398493249999998</v>
      </c>
      <c r="D4" s="2">
        <v>0.17891373441789538</v>
      </c>
      <c r="E4" s="2">
        <v>20.357227375000001</v>
      </c>
      <c r="F4" s="2">
        <v>0.30968381976319814</v>
      </c>
      <c r="G4" s="2">
        <v>24.14764675</v>
      </c>
      <c r="H4" s="2">
        <v>0.44705714568905236</v>
      </c>
      <c r="I4" s="2">
        <v>22.232359000000002</v>
      </c>
      <c r="J4" s="2">
        <v>0.42665688721735234</v>
      </c>
      <c r="K4" s="2">
        <v>26.398344125000001</v>
      </c>
      <c r="L4" s="2">
        <v>0.48314201058589656</v>
      </c>
      <c r="M4" s="2">
        <v>25.537040124999997</v>
      </c>
      <c r="N4" s="2">
        <v>0.44353043345909249</v>
      </c>
      <c r="O4" s="3"/>
      <c r="P4" s="3"/>
      <c r="Q4" s="3"/>
      <c r="V4" s="3"/>
      <c r="W4" s="3"/>
      <c r="X4" s="3"/>
      <c r="Y4" s="3"/>
    </row>
    <row r="5" spans="1:25">
      <c r="A5" s="2">
        <v>1</v>
      </c>
      <c r="B5" s="2" t="s">
        <v>61</v>
      </c>
      <c r="C5" s="2">
        <v>15.9896813125</v>
      </c>
      <c r="D5" s="2">
        <v>0.21669972036057869</v>
      </c>
      <c r="E5" s="2">
        <v>19.992619000000001</v>
      </c>
      <c r="F5" s="2">
        <v>0.16085835252704214</v>
      </c>
      <c r="G5" s="2">
        <v>24.785045</v>
      </c>
      <c r="H5" s="2">
        <v>0.50101862498513916</v>
      </c>
      <c r="I5" s="2">
        <v>22.515437250000002</v>
      </c>
      <c r="J5" s="2">
        <v>0.30841720787259624</v>
      </c>
      <c r="K5" s="2">
        <v>27.156365749999999</v>
      </c>
      <c r="L5" s="2">
        <v>0.30801342301072865</v>
      </c>
      <c r="M5" s="2">
        <v>26.380160749999998</v>
      </c>
      <c r="N5" s="2">
        <v>0.615820386160434</v>
      </c>
      <c r="O5" s="3"/>
      <c r="P5" s="3"/>
      <c r="Q5" s="3"/>
      <c r="V5" s="3"/>
      <c r="W5" s="3"/>
      <c r="X5" s="3"/>
      <c r="Y5" s="3"/>
    </row>
    <row r="6" spans="1:25">
      <c r="A6" s="2">
        <v>3</v>
      </c>
      <c r="B6" s="2" t="s">
        <v>62</v>
      </c>
      <c r="C6" s="2">
        <v>16.144729500000004</v>
      </c>
      <c r="D6" s="2">
        <v>0.2482619824154659</v>
      </c>
      <c r="E6" s="2">
        <v>19.981751750000001</v>
      </c>
      <c r="F6" s="2">
        <v>5.132086097638229E-2</v>
      </c>
      <c r="G6" s="2">
        <v>25.112030875000002</v>
      </c>
      <c r="H6" s="2">
        <v>0.42425263471475388</v>
      </c>
      <c r="I6" s="2">
        <v>22.445416874999999</v>
      </c>
      <c r="J6" s="2">
        <v>0.31029684118480483</v>
      </c>
      <c r="K6" s="2">
        <v>27.241631374999997</v>
      </c>
      <c r="L6" s="2">
        <v>0.61917703518205514</v>
      </c>
      <c r="M6" s="2">
        <v>26.526366428571428</v>
      </c>
      <c r="N6" s="2">
        <v>0.20420410934557326</v>
      </c>
      <c r="O6" s="3"/>
      <c r="P6" s="3"/>
      <c r="Q6" s="3"/>
      <c r="V6" s="3"/>
      <c r="W6" s="3"/>
      <c r="X6" s="3"/>
      <c r="Y6" s="3"/>
    </row>
    <row r="7" spans="1:25">
      <c r="A7" s="2">
        <v>4</v>
      </c>
      <c r="B7" s="2" t="s">
        <v>63</v>
      </c>
      <c r="C7" s="2">
        <v>16.121998375</v>
      </c>
      <c r="D7" s="2">
        <v>0.21097136449286663</v>
      </c>
      <c r="E7" s="2">
        <v>20.289044625000002</v>
      </c>
      <c r="F7" s="2">
        <v>0.28999336985816815</v>
      </c>
      <c r="G7" s="2">
        <v>24.707993999999999</v>
      </c>
      <c r="H7" s="2">
        <v>0.47245312542757645</v>
      </c>
      <c r="I7" s="2">
        <v>22.479065000000002</v>
      </c>
      <c r="J7" s="2">
        <v>0.27430267148847487</v>
      </c>
      <c r="K7" s="2">
        <v>26.701246500000003</v>
      </c>
      <c r="L7" s="2">
        <v>0.32772183618864542</v>
      </c>
      <c r="M7" s="2">
        <v>26.40967775</v>
      </c>
      <c r="N7" s="2">
        <v>0.69065647663317942</v>
      </c>
      <c r="O7" s="3"/>
      <c r="P7" s="3"/>
      <c r="Q7" s="3"/>
      <c r="V7" s="3"/>
      <c r="W7" s="3"/>
      <c r="X7" s="3"/>
      <c r="Y7" s="3"/>
    </row>
    <row r="8" spans="1:25">
      <c r="A8" s="2">
        <v>5</v>
      </c>
      <c r="B8" s="2" t="s">
        <v>64</v>
      </c>
      <c r="C8" s="2">
        <v>16.228573125</v>
      </c>
      <c r="D8" s="2">
        <v>0.22969477215111711</v>
      </c>
      <c r="E8" s="2">
        <v>19.827977499999999</v>
      </c>
      <c r="F8" s="2">
        <v>6.4465047931861752E-2</v>
      </c>
      <c r="G8" s="2">
        <v>24.645567624999998</v>
      </c>
      <c r="H8" s="2">
        <v>0.26340766479136385</v>
      </c>
      <c r="I8" s="2">
        <v>22.438474499999998</v>
      </c>
      <c r="J8" s="2">
        <v>0.29392708342133339</v>
      </c>
      <c r="K8" s="2">
        <v>27.321371375000002</v>
      </c>
      <c r="L8" s="2">
        <v>0.17067565631917808</v>
      </c>
      <c r="M8" s="2">
        <v>26.371306749999999</v>
      </c>
      <c r="N8" s="2">
        <v>0.48281306285670372</v>
      </c>
      <c r="O8" s="3"/>
      <c r="P8" s="3"/>
      <c r="Q8" s="3"/>
      <c r="V8" s="3"/>
      <c r="W8" s="3"/>
      <c r="X8" s="3"/>
      <c r="Y8" s="3"/>
    </row>
    <row r="9" spans="1:25">
      <c r="A9" s="3"/>
      <c r="B9" s="3"/>
      <c r="C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V9" s="3"/>
      <c r="W9" s="3"/>
      <c r="X9" s="3"/>
      <c r="Y9" s="3"/>
    </row>
    <row r="10" spans="1: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">
      <c r="B12" s="6" t="str">
        <f>G15</f>
        <v>Gli1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S12" s="7"/>
    </row>
    <row r="13" spans="1:25">
      <c r="B13" s="8" t="s">
        <v>28</v>
      </c>
      <c r="C13" s="8"/>
      <c r="D13" s="8"/>
      <c r="E13" s="8"/>
      <c r="F13" s="8"/>
      <c r="L13" s="9" t="s">
        <v>29</v>
      </c>
      <c r="M13" s="9"/>
      <c r="R13" s="7"/>
      <c r="S13" s="10"/>
      <c r="U13" s="3"/>
    </row>
    <row r="14" spans="1:25" ht="15.5" customHeight="1">
      <c r="B14" s="11" t="s">
        <v>30</v>
      </c>
      <c r="C14" s="11"/>
      <c r="D14" s="11"/>
      <c r="E14" s="11"/>
      <c r="F14" s="11"/>
      <c r="G14" s="12" t="s">
        <v>31</v>
      </c>
      <c r="I14" s="13" t="s">
        <v>32</v>
      </c>
      <c r="J14" s="13"/>
      <c r="L14" s="14"/>
      <c r="M14" s="15" t="str">
        <f>G15</f>
        <v>Gli1</v>
      </c>
      <c r="R14" s="7"/>
      <c r="S14" s="10"/>
      <c r="U14" s="3"/>
    </row>
    <row r="15" spans="1:25">
      <c r="B15" s="16" t="s">
        <v>17</v>
      </c>
      <c r="C15" s="16" t="s">
        <v>5</v>
      </c>
      <c r="D15" s="16" t="s">
        <v>50</v>
      </c>
      <c r="E15" s="16" t="s">
        <v>51</v>
      </c>
      <c r="F15" s="16" t="s">
        <v>33</v>
      </c>
      <c r="G15" s="3" t="s">
        <v>7</v>
      </c>
      <c r="I15" s="16" t="s">
        <v>34</v>
      </c>
      <c r="J15" s="17">
        <f>$G16-F16</f>
        <v>6.3975182450574621</v>
      </c>
      <c r="L15" s="16" t="s">
        <v>34</v>
      </c>
      <c r="M15" s="17">
        <f>2^-(J15-J$18)</f>
        <v>0.7936622414048865</v>
      </c>
      <c r="N15" s="2">
        <f>M15/M$19</f>
        <v>0.78351001417732757</v>
      </c>
      <c r="O15" s="16" t="s">
        <v>35</v>
      </c>
      <c r="P15" s="17">
        <f>2^-(J19-J$18)</f>
        <v>0.55808035396667854</v>
      </c>
      <c r="Q15" s="2">
        <f>P15/M$19</f>
        <v>0.55094160114573409</v>
      </c>
      <c r="R15" s="7"/>
      <c r="S15" s="10"/>
      <c r="U15" s="3"/>
    </row>
    <row r="16" spans="1:25">
      <c r="A16" s="16" t="s">
        <v>34</v>
      </c>
      <c r="B16" s="3">
        <v>15.825602999999999</v>
      </c>
      <c r="C16" s="3">
        <v>19.914956499999999</v>
      </c>
      <c r="F16" s="17">
        <f>GEOMEAN(B16:C16)</f>
        <v>17.752920754942537</v>
      </c>
      <c r="G16" s="3">
        <v>24.150438999999999</v>
      </c>
      <c r="I16" s="16" t="s">
        <v>36</v>
      </c>
      <c r="J16" s="17">
        <f>$G17-F17</f>
        <v>5.9181375844530351</v>
      </c>
      <c r="L16" s="16" t="s">
        <v>36</v>
      </c>
      <c r="M16" s="17">
        <f>2^-(J16-J$18)</f>
        <v>1.1064802778165272</v>
      </c>
      <c r="N16" s="2">
        <f>M16/M$19</f>
        <v>1.0923266005755368</v>
      </c>
      <c r="O16" s="16" t="s">
        <v>37</v>
      </c>
      <c r="P16" s="17">
        <f>2^-(J20-J$18)</f>
        <v>0.4707890969673596</v>
      </c>
      <c r="Q16" s="2">
        <f>P16/M$19</f>
        <v>0.46476694089223947</v>
      </c>
      <c r="R16" s="7"/>
      <c r="S16" s="10"/>
      <c r="U16" s="3"/>
    </row>
    <row r="17" spans="1:21">
      <c r="A17" s="16" t="s">
        <v>36</v>
      </c>
      <c r="B17" s="3">
        <v>16.189892625000002</v>
      </c>
      <c r="C17" s="3">
        <v>20.213227500000002</v>
      </c>
      <c r="F17" s="17">
        <f t="shared" ref="F17:F22" si="0">GEOMEAN(B17:C17)</f>
        <v>18.090052040546961</v>
      </c>
      <c r="G17" s="3">
        <v>24.008189624999996</v>
      </c>
      <c r="I17" s="16" t="s">
        <v>38</v>
      </c>
      <c r="J17" s="17">
        <f>$G18-F18</f>
        <v>5.8766901330723371</v>
      </c>
      <c r="L17" s="16" t="s">
        <v>38</v>
      </c>
      <c r="M17" s="17">
        <f>2^-(J17-J$18)</f>
        <v>1.1387295834085136</v>
      </c>
      <c r="N17" s="2">
        <f>M17/M$19</f>
        <v>1.124163385247136</v>
      </c>
      <c r="O17" s="16" t="s">
        <v>39</v>
      </c>
      <c r="P17" s="17">
        <f>2^-(J21-J$18)</f>
        <v>0.67925533687983131</v>
      </c>
      <c r="Q17" s="2">
        <f>P17/M$19</f>
        <v>0.67056655950605915</v>
      </c>
      <c r="R17" s="7"/>
      <c r="S17" s="7"/>
      <c r="U17" s="3"/>
    </row>
    <row r="18" spans="1:21">
      <c r="A18" s="16" t="s">
        <v>38</v>
      </c>
      <c r="B18" s="3">
        <v>16.398493249999998</v>
      </c>
      <c r="C18" s="3">
        <v>20.357227375000001</v>
      </c>
      <c r="F18" s="17">
        <f t="shared" si="0"/>
        <v>18.270956616927663</v>
      </c>
      <c r="G18" s="3">
        <v>24.14764675</v>
      </c>
      <c r="I18" s="16" t="s">
        <v>42</v>
      </c>
      <c r="J18" s="17">
        <f>AVERAGE(J15:J17)</f>
        <v>6.0641153208609451</v>
      </c>
      <c r="L18" s="16"/>
      <c r="M18" s="17"/>
      <c r="O18" s="16" t="s">
        <v>41</v>
      </c>
      <c r="P18" s="17">
        <f>2^-(J22-J$18)</f>
        <v>0.64027739355312041</v>
      </c>
      <c r="Q18" s="2">
        <f>P18/M$19</f>
        <v>0.63208720728885492</v>
      </c>
      <c r="R18" s="7"/>
      <c r="S18" s="18"/>
      <c r="U18" s="3"/>
    </row>
    <row r="19" spans="1:21">
      <c r="A19" s="16" t="s">
        <v>35</v>
      </c>
      <c r="B19" s="3">
        <v>15.9896813125</v>
      </c>
      <c r="C19" s="3">
        <v>19.992619000000001</v>
      </c>
      <c r="F19" s="17">
        <f t="shared" si="0"/>
        <v>17.879474444519683</v>
      </c>
      <c r="G19" s="3">
        <v>24.785045</v>
      </c>
      <c r="I19" s="16" t="s">
        <v>35</v>
      </c>
      <c r="J19" s="17">
        <f>$G19-F19</f>
        <v>6.9055705554803168</v>
      </c>
      <c r="L19" s="20" t="s">
        <v>43</v>
      </c>
      <c r="M19" s="19">
        <f>AVERAGE(M15:M17)</f>
        <v>1.012957367543309</v>
      </c>
      <c r="N19" s="2">
        <f>M19/M$36</f>
        <v>1.0097873457940785</v>
      </c>
      <c r="O19" s="20" t="s">
        <v>43</v>
      </c>
      <c r="P19" s="19">
        <f>AVERAGE(P15:P18)</f>
        <v>0.58710054534174749</v>
      </c>
      <c r="R19" s="7"/>
      <c r="S19" s="21"/>
      <c r="U19" s="3"/>
    </row>
    <row r="20" spans="1:21">
      <c r="A20" s="16" t="s">
        <v>37</v>
      </c>
      <c r="B20" s="3">
        <v>16.144729500000004</v>
      </c>
      <c r="C20" s="3">
        <v>19.981751750000001</v>
      </c>
      <c r="F20" s="17">
        <f t="shared" si="0"/>
        <v>17.961068368554852</v>
      </c>
      <c r="G20" s="3">
        <v>25.112030875000002</v>
      </c>
      <c r="I20" s="16" t="s">
        <v>37</v>
      </c>
      <c r="J20" s="17">
        <f>$G20-F20</f>
        <v>7.1509625064451505</v>
      </c>
      <c r="L20" s="20" t="s">
        <v>44</v>
      </c>
      <c r="M20" s="20">
        <v>1</v>
      </c>
      <c r="O20" s="20"/>
      <c r="P20" s="20"/>
      <c r="R20" s="7"/>
      <c r="S20" s="10"/>
      <c r="U20" s="3"/>
    </row>
    <row r="21" spans="1:21">
      <c r="A21" s="16" t="s">
        <v>39</v>
      </c>
      <c r="B21" s="3">
        <v>16.121998375</v>
      </c>
      <c r="C21" s="3">
        <v>20.289044625000002</v>
      </c>
      <c r="F21" s="17">
        <f t="shared" si="0"/>
        <v>18.08590457993607</v>
      </c>
      <c r="G21" s="3">
        <v>24.707993999999999</v>
      </c>
      <c r="I21" s="16" t="s">
        <v>39</v>
      </c>
      <c r="J21" s="17">
        <f>$G21-F21</f>
        <v>6.6220894200639293</v>
      </c>
      <c r="L21" s="20" t="s">
        <v>45</v>
      </c>
      <c r="M21" s="22">
        <f>STDEV(M15:M17)</f>
        <v>0.19059844881016599</v>
      </c>
      <c r="O21" s="20" t="s">
        <v>45</v>
      </c>
      <c r="P21" s="22">
        <f>STDEV(P15:P18)</f>
        <v>9.2539734383878872E-2</v>
      </c>
      <c r="R21" s="7"/>
      <c r="S21" s="10"/>
      <c r="U21" s="3"/>
    </row>
    <row r="22" spans="1:21">
      <c r="A22" s="16" t="s">
        <v>41</v>
      </c>
      <c r="B22" s="3">
        <v>16.228573125</v>
      </c>
      <c r="C22" s="3">
        <v>19.827977499999999</v>
      </c>
      <c r="F22" s="17">
        <f t="shared" si="0"/>
        <v>17.938221282490765</v>
      </c>
      <c r="G22" s="3">
        <v>24.645567624999998</v>
      </c>
      <c r="I22" s="16" t="s">
        <v>41</v>
      </c>
      <c r="J22" s="17">
        <f>$G22-F22</f>
        <v>6.7073463425092328</v>
      </c>
      <c r="L22" s="20" t="s">
        <v>46</v>
      </c>
      <c r="M22" s="22">
        <f>M21/SQRT(4)</f>
        <v>9.5299224405082997E-2</v>
      </c>
      <c r="O22" s="20" t="s">
        <v>46</v>
      </c>
      <c r="P22" s="22">
        <f>P21/SQRT(4)</f>
        <v>4.6269867191939436E-2</v>
      </c>
      <c r="R22" s="7"/>
      <c r="S22" s="10"/>
    </row>
    <row r="23" spans="1:21" ht="15">
      <c r="A23" s="16"/>
      <c r="B23" s="3"/>
      <c r="C23" s="3"/>
      <c r="F23" s="17" t="e">
        <f t="shared" ref="F23" si="1">GEOMEAN(B23:E23)</f>
        <v>#NUM!</v>
      </c>
      <c r="G23" s="3"/>
      <c r="I23" s="16"/>
      <c r="J23" s="17"/>
      <c r="L23" s="16"/>
      <c r="M23" s="16"/>
      <c r="O23" s="23" t="s">
        <v>47</v>
      </c>
      <c r="P23" s="24">
        <f>P19*1/M19</f>
        <v>0.57959057720822194</v>
      </c>
      <c r="R23" s="7"/>
      <c r="S23" s="10"/>
    </row>
    <row r="24" spans="1:21">
      <c r="G24" s="3"/>
      <c r="O24" s="3"/>
      <c r="P24" s="21"/>
      <c r="R24" s="7"/>
      <c r="S24" s="25"/>
    </row>
    <row r="25" spans="1:21">
      <c r="D25" s="26"/>
      <c r="E25" s="3"/>
      <c r="F25" s="27" t="s">
        <v>48</v>
      </c>
      <c r="G25" s="3">
        <f>AVERAGE(G16:G23)</f>
        <v>24.50813041071428</v>
      </c>
      <c r="O25" s="28" t="s">
        <v>49</v>
      </c>
      <c r="P25" s="29">
        <f>_xlfn.T.TEST(M15:M18,P15:P18,2,2)</f>
        <v>1.0576163750369188E-2</v>
      </c>
      <c r="R25" s="7"/>
      <c r="S25" s="18"/>
    </row>
    <row r="28" spans="1:21">
      <c r="O28" s="7"/>
    </row>
    <row r="29" spans="1:21" ht="15">
      <c r="B29" s="6" t="str">
        <f>G32</f>
        <v>ptch1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S29" s="7"/>
    </row>
    <row r="30" spans="1:21">
      <c r="B30" s="8" t="s">
        <v>28</v>
      </c>
      <c r="C30" s="8"/>
      <c r="D30" s="8"/>
      <c r="E30" s="8"/>
      <c r="F30" s="8"/>
      <c r="L30" s="9" t="s">
        <v>29</v>
      </c>
      <c r="M30" s="9"/>
      <c r="R30" s="7"/>
      <c r="S30" s="10"/>
    </row>
    <row r="31" spans="1:21" ht="15">
      <c r="B31" s="11" t="s">
        <v>30</v>
      </c>
      <c r="C31" s="11"/>
      <c r="D31" s="11"/>
      <c r="E31" s="11"/>
      <c r="F31" s="11"/>
      <c r="G31" s="12" t="s">
        <v>31</v>
      </c>
      <c r="I31" s="13" t="s">
        <v>32</v>
      </c>
      <c r="J31" s="13"/>
      <c r="L31" s="14"/>
      <c r="M31" s="15" t="str">
        <f>G32</f>
        <v>ptch1</v>
      </c>
      <c r="R31" s="7"/>
      <c r="S31" s="10"/>
    </row>
    <row r="32" spans="1:21" ht="15.5" customHeight="1">
      <c r="B32" s="16" t="s">
        <v>17</v>
      </c>
      <c r="C32" s="16" t="s">
        <v>5</v>
      </c>
      <c r="D32" s="16" t="s">
        <v>50</v>
      </c>
      <c r="E32" s="16" t="s">
        <v>51</v>
      </c>
      <c r="F32" s="16" t="s">
        <v>33</v>
      </c>
      <c r="G32" s="3" t="s">
        <v>54</v>
      </c>
      <c r="I32" s="16" t="s">
        <v>34</v>
      </c>
      <c r="J32" s="17">
        <f>$G33-F33</f>
        <v>4.0474731200574645</v>
      </c>
      <c r="L32" s="16" t="s">
        <v>34</v>
      </c>
      <c r="M32" s="17">
        <f>2^-(J32-J$35)</f>
        <v>0.92053024843959474</v>
      </c>
      <c r="N32" s="2">
        <f>M32/M$36</f>
        <v>0.9176494747744055</v>
      </c>
      <c r="O32" s="16" t="s">
        <v>35</v>
      </c>
      <c r="P32" s="17">
        <f>2^-(J37-J$35)</f>
        <v>0.68002592244219773</v>
      </c>
      <c r="Q32" s="2">
        <f>P32/M$36</f>
        <v>0.67789780033829272</v>
      </c>
      <c r="R32" s="7"/>
      <c r="S32" s="10"/>
    </row>
    <row r="33" spans="1:19" ht="15">
      <c r="A33" s="16" t="s">
        <v>34</v>
      </c>
      <c r="B33" s="38">
        <f>$B16</f>
        <v>15.825602999999999</v>
      </c>
      <c r="C33" s="38">
        <f>$C16</f>
        <v>19.914956499999999</v>
      </c>
      <c r="D33" s="38">
        <f>$D16</f>
        <v>0</v>
      </c>
      <c r="E33" s="38">
        <f>$E16</f>
        <v>0</v>
      </c>
      <c r="F33" s="17">
        <f>GEOMEAN(B33:C33)</f>
        <v>17.752920754942537</v>
      </c>
      <c r="G33" s="3">
        <v>21.800393875000001</v>
      </c>
      <c r="I33" s="16" t="s">
        <v>36</v>
      </c>
      <c r="J33" s="17">
        <f>$G34-F34</f>
        <v>3.7751549594530367</v>
      </c>
      <c r="L33" s="16" t="s">
        <v>36</v>
      </c>
      <c r="M33" s="17">
        <f>2^-(J33-J$35)</f>
        <v>1.1117675622980034</v>
      </c>
      <c r="N33" s="2">
        <f>M33/M$36</f>
        <v>1.1082883168080169</v>
      </c>
      <c r="O33" s="16" t="s">
        <v>37</v>
      </c>
      <c r="P33" s="17">
        <f>2^-(J38-J$35)</f>
        <v>0.72439562293388471</v>
      </c>
      <c r="Q33" s="2">
        <f>P33/M$36</f>
        <v>0.72212864709331492</v>
      </c>
      <c r="R33" s="7"/>
      <c r="S33" s="10"/>
    </row>
    <row r="34" spans="1:19" ht="15">
      <c r="A34" s="16" t="s">
        <v>36</v>
      </c>
      <c r="B34" s="38">
        <f t="shared" ref="B34:B39" si="2">$B17</f>
        <v>16.189892625000002</v>
      </c>
      <c r="C34" s="38">
        <f t="shared" ref="C34:C39" si="3">$C17</f>
        <v>20.213227500000002</v>
      </c>
      <c r="D34" s="38">
        <f t="shared" ref="D34:D39" si="4">$D17</f>
        <v>0</v>
      </c>
      <c r="E34" s="38">
        <f t="shared" ref="E34:E39" si="5">$E17</f>
        <v>0</v>
      </c>
      <c r="F34" s="17">
        <f t="shared" ref="F34:F39" si="6">GEOMEAN(B34:C34)</f>
        <v>18.090052040546961</v>
      </c>
      <c r="G34" s="3">
        <v>21.865206999999998</v>
      </c>
      <c r="I34" s="16" t="s">
        <v>38</v>
      </c>
      <c r="J34" s="17">
        <f>$G35-F35</f>
        <v>3.9614023830723397</v>
      </c>
      <c r="L34" s="16" t="s">
        <v>38</v>
      </c>
      <c r="M34" s="17">
        <f>2^-(J34-J$35)</f>
        <v>0.97712007837272041</v>
      </c>
      <c r="N34" s="2">
        <f>M34/M$36</f>
        <v>0.9740622084175774</v>
      </c>
      <c r="O34" s="16" t="s">
        <v>39</v>
      </c>
      <c r="P34" s="17">
        <f>2^-(J39-J$35)</f>
        <v>0.67257028098095495</v>
      </c>
      <c r="Q34" s="2">
        <f>P34/M$36</f>
        <v>0.67046549109846798</v>
      </c>
      <c r="R34" s="7"/>
      <c r="S34" s="7"/>
    </row>
    <row r="35" spans="1:19" ht="15">
      <c r="A35" s="16" t="s">
        <v>38</v>
      </c>
      <c r="B35" s="38">
        <f t="shared" si="2"/>
        <v>16.398493249999998</v>
      </c>
      <c r="C35" s="38">
        <f t="shared" si="3"/>
        <v>20.357227375000001</v>
      </c>
      <c r="D35" s="38">
        <f t="shared" si="4"/>
        <v>0</v>
      </c>
      <c r="E35" s="38">
        <f t="shared" si="5"/>
        <v>0</v>
      </c>
      <c r="F35" s="17">
        <f t="shared" si="6"/>
        <v>18.270956616927663</v>
      </c>
      <c r="G35" s="3">
        <v>22.232359000000002</v>
      </c>
      <c r="I35" s="16" t="s">
        <v>42</v>
      </c>
      <c r="J35" s="17">
        <f>AVERAGE(J32:J34)</f>
        <v>3.9280101541942805</v>
      </c>
      <c r="L35" s="16"/>
      <c r="M35" s="17"/>
      <c r="O35" s="16" t="s">
        <v>41</v>
      </c>
      <c r="P35" s="17">
        <f>2^-(J39-J$35)</f>
        <v>0.67257028098095495</v>
      </c>
      <c r="Q35" s="2">
        <f>P35/M$36</f>
        <v>0.67046549109846798</v>
      </c>
      <c r="R35" s="7"/>
      <c r="S35" s="18"/>
    </row>
    <row r="36" spans="1:19" ht="15">
      <c r="A36" s="16" t="s">
        <v>35</v>
      </c>
      <c r="B36" s="38">
        <f t="shared" si="2"/>
        <v>15.9896813125</v>
      </c>
      <c r="C36" s="38">
        <f t="shared" si="3"/>
        <v>19.992619000000001</v>
      </c>
      <c r="D36" s="38">
        <f t="shared" si="4"/>
        <v>0</v>
      </c>
      <c r="E36" s="38">
        <f t="shared" si="5"/>
        <v>0</v>
      </c>
      <c r="F36" s="17">
        <f t="shared" si="6"/>
        <v>17.879474444519683</v>
      </c>
      <c r="G36" s="3">
        <v>22.515437250000002</v>
      </c>
      <c r="I36" s="16" t="s">
        <v>35</v>
      </c>
      <c r="J36" s="17">
        <f>$G36-F36</f>
        <v>4.6359628054803181</v>
      </c>
      <c r="L36" s="20" t="s">
        <v>43</v>
      </c>
      <c r="M36" s="19">
        <f>AVERAGE(M32:M34)</f>
        <v>1.0031392963701062</v>
      </c>
      <c r="N36" s="2">
        <f>M36/M$36</f>
        <v>1</v>
      </c>
      <c r="O36" s="20" t="s">
        <v>43</v>
      </c>
      <c r="P36" s="19">
        <f>AVERAGE(P32:P35)</f>
        <v>0.68739052683449808</v>
      </c>
      <c r="R36" s="7"/>
      <c r="S36" s="21"/>
    </row>
    <row r="37" spans="1:19" ht="15">
      <c r="A37" s="16" t="s">
        <v>37</v>
      </c>
      <c r="B37" s="38">
        <f t="shared" si="2"/>
        <v>16.144729500000004</v>
      </c>
      <c r="C37" s="38">
        <f t="shared" si="3"/>
        <v>19.981751750000001</v>
      </c>
      <c r="D37" s="38">
        <f t="shared" si="4"/>
        <v>0</v>
      </c>
      <c r="E37" s="38">
        <f t="shared" si="5"/>
        <v>0</v>
      </c>
      <c r="F37" s="17">
        <f t="shared" si="6"/>
        <v>17.961068368554852</v>
      </c>
      <c r="G37" s="3">
        <v>22.445416874999999</v>
      </c>
      <c r="I37" s="16" t="s">
        <v>37</v>
      </c>
      <c r="J37" s="17">
        <f>$G37-F37</f>
        <v>4.4843485064451478</v>
      </c>
      <c r="L37" s="20" t="s">
        <v>44</v>
      </c>
      <c r="M37" s="20">
        <v>1</v>
      </c>
      <c r="O37" s="20"/>
      <c r="P37" s="20"/>
      <c r="R37" s="7"/>
      <c r="S37" s="10"/>
    </row>
    <row r="38" spans="1:19" ht="15">
      <c r="A38" s="16" t="s">
        <v>39</v>
      </c>
      <c r="B38" s="38">
        <f t="shared" si="2"/>
        <v>16.121998375</v>
      </c>
      <c r="C38" s="38">
        <f t="shared" si="3"/>
        <v>20.289044625000002</v>
      </c>
      <c r="D38" s="38">
        <f t="shared" si="4"/>
        <v>0</v>
      </c>
      <c r="E38" s="38">
        <f t="shared" si="5"/>
        <v>0</v>
      </c>
      <c r="F38" s="17">
        <f t="shared" si="6"/>
        <v>18.08590457993607</v>
      </c>
      <c r="G38" s="3">
        <v>22.479065000000002</v>
      </c>
      <c r="I38" s="16" t="s">
        <v>39</v>
      </c>
      <c r="J38" s="17">
        <f>$G38-F38</f>
        <v>4.393160420063932</v>
      </c>
      <c r="L38" s="20" t="s">
        <v>45</v>
      </c>
      <c r="M38" s="22">
        <f>STDEV(M32:M34)</f>
        <v>9.8237860989750236E-2</v>
      </c>
      <c r="O38" s="20" t="s">
        <v>45</v>
      </c>
      <c r="P38" s="22">
        <f>STDEV(P32:P35)</f>
        <v>2.4919162034458903E-2</v>
      </c>
      <c r="R38" s="7"/>
      <c r="S38" s="10"/>
    </row>
    <row r="39" spans="1:19" ht="15">
      <c r="A39" s="16" t="s">
        <v>41</v>
      </c>
      <c r="B39" s="38">
        <f t="shared" si="2"/>
        <v>16.228573125</v>
      </c>
      <c r="C39" s="38">
        <f t="shared" si="3"/>
        <v>19.827977499999999</v>
      </c>
      <c r="D39" s="38">
        <f t="shared" si="4"/>
        <v>0</v>
      </c>
      <c r="E39" s="38">
        <f t="shared" si="5"/>
        <v>0</v>
      </c>
      <c r="F39" s="17">
        <f t="shared" si="6"/>
        <v>17.938221282490765</v>
      </c>
      <c r="G39" s="3">
        <v>22.438474499999998</v>
      </c>
      <c r="I39" s="16" t="s">
        <v>41</v>
      </c>
      <c r="J39" s="17">
        <f>$G39-F39</f>
        <v>4.5002532175092327</v>
      </c>
      <c r="L39" s="20" t="s">
        <v>46</v>
      </c>
      <c r="M39" s="22">
        <f>M38/SQRT(4)</f>
        <v>4.9118930494875118E-2</v>
      </c>
      <c r="O39" s="20" t="s">
        <v>46</v>
      </c>
      <c r="P39" s="22">
        <f>P38/SQRT(4)</f>
        <v>1.2459581017229451E-2</v>
      </c>
      <c r="R39" s="7"/>
      <c r="S39" s="10"/>
    </row>
    <row r="40" spans="1:19" ht="15.5" customHeight="1">
      <c r="A40" s="16"/>
      <c r="B40" s="38"/>
      <c r="C40" s="38"/>
      <c r="D40" s="38"/>
      <c r="E40" s="38"/>
      <c r="F40" s="17"/>
      <c r="G40" s="3"/>
      <c r="I40" s="16"/>
      <c r="J40" s="17"/>
      <c r="L40" s="16"/>
      <c r="M40" s="16"/>
      <c r="O40" s="23" t="s">
        <v>47</v>
      </c>
      <c r="P40" s="24">
        <f>P36*1/M36</f>
        <v>0.68523935740713593</v>
      </c>
      <c r="R40" s="7"/>
      <c r="S40" s="10"/>
    </row>
    <row r="41" spans="1:19">
      <c r="G41" s="3"/>
      <c r="O41" s="3"/>
      <c r="P41" s="21"/>
      <c r="R41" s="7"/>
      <c r="S41" s="25"/>
    </row>
    <row r="42" spans="1:19">
      <c r="D42" s="26"/>
      <c r="E42" s="3"/>
      <c r="F42" s="27" t="s">
        <v>48</v>
      </c>
      <c r="G42" s="3">
        <f>AVERAGE(G33:G40)</f>
        <v>22.253764785714282</v>
      </c>
      <c r="O42" s="28" t="s">
        <v>49</v>
      </c>
      <c r="P42" s="29">
        <f>_xlfn.T.TEST(M32:M35,P32:P35,2,2)</f>
        <v>1.4260020835108484E-3</v>
      </c>
      <c r="R42" s="7"/>
      <c r="S42" s="18"/>
    </row>
    <row r="45" spans="1:19">
      <c r="A45" s="16"/>
      <c r="B45" s="16"/>
      <c r="C45" s="16"/>
      <c r="D45" s="10"/>
    </row>
    <row r="46" spans="1:19" ht="15">
      <c r="B46" s="6" t="str">
        <f>G49</f>
        <v>Shh-1</v>
      </c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S46" s="7"/>
    </row>
    <row r="47" spans="1:19">
      <c r="B47" s="8" t="s">
        <v>28</v>
      </c>
      <c r="C47" s="8"/>
      <c r="D47" s="8"/>
      <c r="E47" s="8"/>
      <c r="F47" s="8"/>
      <c r="L47" s="9" t="s">
        <v>29</v>
      </c>
      <c r="M47" s="9"/>
      <c r="R47" s="7"/>
      <c r="S47" s="10"/>
    </row>
    <row r="48" spans="1:19" ht="15">
      <c r="B48" s="11" t="s">
        <v>30</v>
      </c>
      <c r="C48" s="11"/>
      <c r="D48" s="11"/>
      <c r="E48" s="11"/>
      <c r="F48" s="11"/>
      <c r="G48" s="12" t="s">
        <v>31</v>
      </c>
      <c r="I48" s="13" t="s">
        <v>32</v>
      </c>
      <c r="J48" s="13"/>
      <c r="L48" s="14"/>
      <c r="M48" s="15" t="str">
        <f>G49</f>
        <v>Shh-1</v>
      </c>
      <c r="R48" s="7"/>
      <c r="S48" s="10"/>
    </row>
    <row r="49" spans="1:19">
      <c r="B49" s="16" t="s">
        <v>17</v>
      </c>
      <c r="C49" s="16" t="s">
        <v>5</v>
      </c>
      <c r="D49" s="16" t="s">
        <v>50</v>
      </c>
      <c r="E49" s="16" t="s">
        <v>51</v>
      </c>
      <c r="F49" s="16" t="s">
        <v>33</v>
      </c>
      <c r="G49" s="3" t="s">
        <v>9</v>
      </c>
      <c r="I49" s="16" t="s">
        <v>34</v>
      </c>
      <c r="J49" s="17">
        <f>$G50-F50</f>
        <v>7.7850263879146091</v>
      </c>
      <c r="L49" s="16" t="s">
        <v>34</v>
      </c>
      <c r="M49" s="17">
        <f>2^-(J49-J$53)</f>
        <v>1.1247470026211615</v>
      </c>
      <c r="N49" s="2">
        <f>M49/M$53</f>
        <v>1.1194916211672565</v>
      </c>
      <c r="O49" s="16" t="s">
        <v>35</v>
      </c>
      <c r="P49" s="17">
        <f>2^-(J54-J$53)</f>
        <v>0.3999067685843426</v>
      </c>
      <c r="Q49" s="2">
        <f>P49/M$53</f>
        <v>0.3980382038226572</v>
      </c>
      <c r="R49" s="7"/>
      <c r="S49" s="10"/>
    </row>
    <row r="50" spans="1:19" ht="15">
      <c r="A50" s="16" t="s">
        <v>34</v>
      </c>
      <c r="B50" s="38">
        <f>$B33</f>
        <v>15.825602999999999</v>
      </c>
      <c r="C50" s="38">
        <f>$C33</f>
        <v>19.914956499999999</v>
      </c>
      <c r="D50" s="38">
        <f>$D33</f>
        <v>0</v>
      </c>
      <c r="E50" s="38">
        <f>$E33</f>
        <v>0</v>
      </c>
      <c r="F50" s="17">
        <f>GEOMEAN(B50:C50)</f>
        <v>17.752920754942537</v>
      </c>
      <c r="G50" s="3">
        <v>25.537947142857146</v>
      </c>
      <c r="I50" s="16" t="s">
        <v>36</v>
      </c>
      <c r="J50" s="17">
        <f>$G51-F51</f>
        <v>7.9514668344530399</v>
      </c>
      <c r="L50" s="16" t="s">
        <v>36</v>
      </c>
      <c r="M50" s="17">
        <f t="shared" ref="M50:M51" si="7">2^-(J50-J$53)</f>
        <v>1.0021927982306096</v>
      </c>
      <c r="N50" s="2">
        <f t="shared" ref="N50:N51" si="8">M50/M$53</f>
        <v>0.99751005141485105</v>
      </c>
      <c r="O50" s="16" t="s">
        <v>37</v>
      </c>
      <c r="P50" s="17">
        <f>2^-(J55-J$53)</f>
        <v>0.39889028822710337</v>
      </c>
      <c r="Q50" s="2">
        <f>P50/M$53</f>
        <v>0.39702647297086696</v>
      </c>
      <c r="R50" s="7"/>
      <c r="S50" s="10"/>
    </row>
    <row r="51" spans="1:19" ht="15">
      <c r="A51" s="16" t="s">
        <v>36</v>
      </c>
      <c r="B51" s="38">
        <f t="shared" ref="B51:B56" si="9">$B34</f>
        <v>16.189892625000002</v>
      </c>
      <c r="C51" s="38">
        <f t="shared" ref="C51:C56" si="10">$C34</f>
        <v>20.213227500000002</v>
      </c>
      <c r="D51" s="38">
        <f t="shared" ref="D51:D56" si="11">$D34</f>
        <v>0</v>
      </c>
      <c r="E51" s="38">
        <f t="shared" ref="E51:E56" si="12">$E34</f>
        <v>0</v>
      </c>
      <c r="F51" s="17">
        <f t="shared" ref="F51:F56" si="13">GEOMEAN(B51:C51)</f>
        <v>18.090052040546961</v>
      </c>
      <c r="G51" s="3">
        <v>26.041518875000001</v>
      </c>
      <c r="I51" s="16" t="s">
        <v>38</v>
      </c>
      <c r="J51" s="17">
        <f>$G52-F52</f>
        <v>8.1273875080723386</v>
      </c>
      <c r="L51" s="16" t="s">
        <v>38</v>
      </c>
      <c r="M51" s="17">
        <f t="shared" si="7"/>
        <v>0.88714350630623695</v>
      </c>
      <c r="N51" s="2">
        <f t="shared" si="8"/>
        <v>0.88299832741789253</v>
      </c>
      <c r="O51" s="16" t="s">
        <v>39</v>
      </c>
      <c r="P51" s="17">
        <f>2^-(J56-J$53)</f>
        <v>0.63256471571548212</v>
      </c>
      <c r="Q51" s="2">
        <f>P51/M$53</f>
        <v>0.62960905647156462</v>
      </c>
      <c r="R51" s="7"/>
      <c r="S51" s="7"/>
    </row>
    <row r="52" spans="1:19" ht="15">
      <c r="A52" s="16" t="s">
        <v>38</v>
      </c>
      <c r="B52" s="38">
        <f t="shared" si="9"/>
        <v>16.398493249999998</v>
      </c>
      <c r="C52" s="38">
        <f t="shared" si="10"/>
        <v>20.357227375000001</v>
      </c>
      <c r="D52" s="38">
        <f t="shared" si="11"/>
        <v>0</v>
      </c>
      <c r="E52" s="38">
        <f t="shared" si="12"/>
        <v>0</v>
      </c>
      <c r="F52" s="17">
        <f t="shared" si="13"/>
        <v>18.270956616927663</v>
      </c>
      <c r="G52" s="3">
        <v>26.398344125000001</v>
      </c>
      <c r="I52" s="15" t="s">
        <v>42</v>
      </c>
      <c r="J52" s="19">
        <f>AVERAGE(J49:J51)</f>
        <v>7.9546269101466622</v>
      </c>
      <c r="L52" s="20"/>
      <c r="M52" s="19"/>
      <c r="O52" s="16" t="s">
        <v>41</v>
      </c>
      <c r="P52" s="17">
        <f>2^-(J57-J$53)</f>
        <v>0.37151099604455901</v>
      </c>
      <c r="Q52" s="2">
        <f>P52/M$53</f>
        <v>0.36977511055743678</v>
      </c>
      <c r="R52" s="7"/>
      <c r="S52" s="18"/>
    </row>
    <row r="53" spans="1:19" ht="15">
      <c r="A53" s="16" t="s">
        <v>35</v>
      </c>
      <c r="B53" s="38">
        <f t="shared" si="9"/>
        <v>15.9896813125</v>
      </c>
      <c r="C53" s="38">
        <f t="shared" si="10"/>
        <v>19.992619000000001</v>
      </c>
      <c r="D53" s="38">
        <f t="shared" si="11"/>
        <v>0</v>
      </c>
      <c r="E53" s="38">
        <f t="shared" si="12"/>
        <v>0</v>
      </c>
      <c r="F53" s="17">
        <f t="shared" si="13"/>
        <v>17.879474444519683</v>
      </c>
      <c r="G53" s="3">
        <v>27.156365749999999</v>
      </c>
      <c r="I53" s="15" t="s">
        <v>42</v>
      </c>
      <c r="J53" s="19">
        <f>AVERAGE(J49:J52)</f>
        <v>7.9546269101466622</v>
      </c>
      <c r="L53" s="20" t="s">
        <v>43</v>
      </c>
      <c r="M53" s="19">
        <f>AVERAGE(M49:M51)</f>
        <v>1.0046944357193359</v>
      </c>
      <c r="N53" s="19">
        <f>AVERAGE(N49:N51)</f>
        <v>1</v>
      </c>
      <c r="O53" s="20" t="s">
        <v>43</v>
      </c>
      <c r="P53" s="19">
        <f>AVERAGE(P49:P52)</f>
        <v>0.45071819214287179</v>
      </c>
      <c r="R53" s="7"/>
      <c r="S53" s="21"/>
    </row>
    <row r="54" spans="1:19" ht="15">
      <c r="A54" s="16" t="s">
        <v>37</v>
      </c>
      <c r="B54" s="38">
        <f t="shared" si="9"/>
        <v>16.144729500000004</v>
      </c>
      <c r="C54" s="38">
        <f t="shared" si="10"/>
        <v>19.981751750000001</v>
      </c>
      <c r="D54" s="38">
        <f t="shared" si="11"/>
        <v>0</v>
      </c>
      <c r="E54" s="38">
        <f t="shared" si="12"/>
        <v>0</v>
      </c>
      <c r="F54" s="17">
        <f t="shared" si="13"/>
        <v>17.961068368554852</v>
      </c>
      <c r="G54" s="3">
        <v>27.241631374999997</v>
      </c>
      <c r="I54" s="16" t="s">
        <v>35</v>
      </c>
      <c r="J54" s="17">
        <f>$G53-F53</f>
        <v>9.2768913054803157</v>
      </c>
      <c r="L54" s="20" t="s">
        <v>44</v>
      </c>
      <c r="M54" s="20">
        <v>1</v>
      </c>
      <c r="O54" s="20"/>
      <c r="P54" s="20"/>
      <c r="R54" s="7"/>
      <c r="S54" s="10"/>
    </row>
    <row r="55" spans="1:19" ht="15">
      <c r="A55" s="16" t="s">
        <v>39</v>
      </c>
      <c r="B55" s="38">
        <f t="shared" si="9"/>
        <v>16.121998375</v>
      </c>
      <c r="C55" s="38">
        <f t="shared" si="10"/>
        <v>20.289044625000002</v>
      </c>
      <c r="D55" s="38">
        <f t="shared" si="11"/>
        <v>0</v>
      </c>
      <c r="E55" s="38">
        <f t="shared" si="12"/>
        <v>0</v>
      </c>
      <c r="F55" s="17">
        <f t="shared" si="13"/>
        <v>18.08590457993607</v>
      </c>
      <c r="G55" s="3">
        <v>26.701246500000003</v>
      </c>
      <c r="I55" s="16" t="s">
        <v>37</v>
      </c>
      <c r="J55" s="17">
        <f>$G54-F54</f>
        <v>9.2805630064451456</v>
      </c>
      <c r="L55" s="20" t="s">
        <v>45</v>
      </c>
      <c r="M55" s="22">
        <f>STDEV(M49:M51)</f>
        <v>0.11882150061273775</v>
      </c>
      <c r="O55" s="20" t="s">
        <v>45</v>
      </c>
      <c r="P55" s="22">
        <f>STDEV(P49:P52)</f>
        <v>0.12194243237083476</v>
      </c>
      <c r="R55" s="7"/>
      <c r="S55" s="10"/>
    </row>
    <row r="56" spans="1:19" ht="15">
      <c r="A56" s="16" t="s">
        <v>41</v>
      </c>
      <c r="B56" s="38">
        <f t="shared" si="9"/>
        <v>16.228573125</v>
      </c>
      <c r="C56" s="38">
        <f t="shared" si="10"/>
        <v>19.827977499999999</v>
      </c>
      <c r="D56" s="38">
        <f t="shared" si="11"/>
        <v>0</v>
      </c>
      <c r="E56" s="38">
        <f t="shared" si="12"/>
        <v>0</v>
      </c>
      <c r="F56" s="17">
        <f t="shared" si="13"/>
        <v>17.938221282490765</v>
      </c>
      <c r="G56" s="3">
        <v>27.321371375000002</v>
      </c>
      <c r="I56" s="16" t="s">
        <v>39</v>
      </c>
      <c r="J56" s="17">
        <f>$G55-F55</f>
        <v>8.6153419200639334</v>
      </c>
      <c r="L56" s="20" t="s">
        <v>46</v>
      </c>
      <c r="M56" s="22">
        <f>M55/SQRT(4)</f>
        <v>5.9410750306368873E-2</v>
      </c>
      <c r="O56" s="20" t="s">
        <v>46</v>
      </c>
      <c r="P56" s="22">
        <f>P55/SQRT(4)</f>
        <v>6.0971216185417378E-2</v>
      </c>
      <c r="R56" s="7"/>
      <c r="S56" s="10"/>
    </row>
    <row r="57" spans="1:19" ht="15">
      <c r="A57" s="16"/>
      <c r="B57" s="38"/>
      <c r="C57" s="38"/>
      <c r="D57" s="38"/>
      <c r="E57" s="38"/>
      <c r="F57" s="17"/>
      <c r="G57" s="3"/>
      <c r="I57" s="16" t="s">
        <v>41</v>
      </c>
      <c r="J57" s="17">
        <f>$G56-F56</f>
        <v>9.3831500925092364</v>
      </c>
      <c r="L57" s="16"/>
      <c r="M57" s="16"/>
      <c r="O57" s="23" t="s">
        <v>47</v>
      </c>
      <c r="P57" s="24">
        <f>P53*1/M53</f>
        <v>0.44861221095563142</v>
      </c>
      <c r="R57" s="7"/>
      <c r="S57" s="10"/>
    </row>
    <row r="58" spans="1:19">
      <c r="G58" s="3"/>
      <c r="O58" s="3"/>
      <c r="P58" s="21"/>
      <c r="R58" s="7"/>
      <c r="S58" s="25"/>
    </row>
    <row r="59" spans="1:19">
      <c r="D59" s="26"/>
      <c r="E59" s="3"/>
      <c r="F59" s="27" t="s">
        <v>48</v>
      </c>
      <c r="G59" s="3">
        <f>AVERAGE(G50:G57)</f>
        <v>26.628346448979592</v>
      </c>
      <c r="O59" s="28" t="s">
        <v>49</v>
      </c>
      <c r="P59" s="29">
        <f>_xlfn.T.TEST(M49:M52,P49:P52,2,2)</f>
        <v>1.83360919698846E-3</v>
      </c>
      <c r="R59" s="7"/>
      <c r="S59" s="18"/>
    </row>
    <row r="63" spans="1:19" ht="15">
      <c r="B63" s="6" t="str">
        <f>G66</f>
        <v>Shh-2</v>
      </c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S63" s="7"/>
    </row>
    <row r="64" spans="1:19">
      <c r="B64" s="8" t="s">
        <v>28</v>
      </c>
      <c r="C64" s="8"/>
      <c r="D64" s="8"/>
      <c r="E64" s="8"/>
      <c r="F64" s="8"/>
      <c r="L64" s="9" t="s">
        <v>29</v>
      </c>
      <c r="M64" s="9"/>
      <c r="R64" s="7"/>
      <c r="S64" s="10"/>
    </row>
    <row r="65" spans="1:25" ht="15">
      <c r="B65" s="11" t="s">
        <v>30</v>
      </c>
      <c r="C65" s="11"/>
      <c r="D65" s="11"/>
      <c r="E65" s="11"/>
      <c r="F65" s="11"/>
      <c r="G65" s="12" t="s">
        <v>31</v>
      </c>
      <c r="I65" s="13" t="s">
        <v>32</v>
      </c>
      <c r="J65" s="13"/>
      <c r="L65" s="14"/>
      <c r="M65" s="15" t="str">
        <f>G66</f>
        <v>Shh-2</v>
      </c>
      <c r="R65" s="7"/>
      <c r="S65" s="10"/>
    </row>
    <row r="66" spans="1:25">
      <c r="B66" s="16" t="s">
        <v>17</v>
      </c>
      <c r="C66" s="16" t="s">
        <v>5</v>
      </c>
      <c r="D66" s="16" t="s">
        <v>50</v>
      </c>
      <c r="E66" s="16" t="s">
        <v>51</v>
      </c>
      <c r="F66" s="16" t="s">
        <v>33</v>
      </c>
      <c r="G66" s="3" t="s">
        <v>10</v>
      </c>
      <c r="I66" s="16" t="s">
        <v>34</v>
      </c>
      <c r="J66" s="17">
        <f>$G67-F67</f>
        <v>7.1547033700574616</v>
      </c>
      <c r="L66" s="16" t="s">
        <v>34</v>
      </c>
      <c r="M66" s="17">
        <f>2^-(J66-J$70)</f>
        <v>0.96630597849074773</v>
      </c>
      <c r="N66" s="2">
        <f>M66/M$70</f>
        <v>0.96062960510104412</v>
      </c>
      <c r="O66" s="16" t="s">
        <v>35</v>
      </c>
      <c r="P66" s="17">
        <f>2^-(J71-J$70)</f>
        <v>0.38013112356309198</v>
      </c>
      <c r="Q66" s="2">
        <f>P66/M$70</f>
        <v>0.37789811844626359</v>
      </c>
      <c r="R66" s="7"/>
      <c r="S66" s="10"/>
    </row>
    <row r="67" spans="1:25" ht="15">
      <c r="A67" s="54" t="s">
        <v>34</v>
      </c>
      <c r="B67" s="38">
        <f>$B50</f>
        <v>15.825602999999999</v>
      </c>
      <c r="C67" s="38">
        <f>$C50</f>
        <v>19.914956499999999</v>
      </c>
      <c r="D67" s="38">
        <f>$D50</f>
        <v>0</v>
      </c>
      <c r="E67" s="38">
        <f>$E50</f>
        <v>0</v>
      </c>
      <c r="F67" s="17">
        <f>GEOMEAN(B67:C67)</f>
        <v>17.752920754942537</v>
      </c>
      <c r="G67" s="3">
        <v>24.907624124999998</v>
      </c>
      <c r="I67" s="16" t="s">
        <v>36</v>
      </c>
      <c r="J67" s="17">
        <f>$G68-F68</f>
        <v>6.8949792094530409</v>
      </c>
      <c r="L67" s="16" t="s">
        <v>36</v>
      </c>
      <c r="M67" s="17">
        <f>2^-(J67-J$70)</f>
        <v>1.1569096122476155</v>
      </c>
      <c r="N67" s="2">
        <f>M67/M$70</f>
        <v>1.150113575502079</v>
      </c>
      <c r="O67" s="16" t="s">
        <v>37</v>
      </c>
      <c r="P67" s="17">
        <f>2^-(J72-J$70)</f>
        <v>0.36348237167598235</v>
      </c>
      <c r="Q67" s="2">
        <f>P67/M$70</f>
        <v>0.36134716635992864</v>
      </c>
      <c r="R67" s="7"/>
      <c r="S67" s="10"/>
    </row>
    <row r="68" spans="1:25" ht="15">
      <c r="A68" s="55" t="s">
        <v>36</v>
      </c>
      <c r="B68" s="38">
        <f t="shared" ref="B68:B73" si="14">$B51</f>
        <v>16.189892625000002</v>
      </c>
      <c r="C68" s="38">
        <f t="shared" ref="C68:C73" si="15">$C51</f>
        <v>20.213227500000002</v>
      </c>
      <c r="D68" s="38">
        <f t="shared" ref="D68:D73" si="16">$D51</f>
        <v>0</v>
      </c>
      <c r="E68" s="38">
        <f t="shared" ref="E68:E73" si="17">$E51</f>
        <v>0</v>
      </c>
      <c r="F68" s="17">
        <f t="shared" ref="F68:F73" si="18">GEOMEAN(B68:C68)</f>
        <v>18.090052040546961</v>
      </c>
      <c r="G68" s="3">
        <v>24.985031250000002</v>
      </c>
      <c r="I68" s="16" t="s">
        <v>38</v>
      </c>
      <c r="J68" s="17">
        <f>$G69-F69</f>
        <v>7.2660835080723345</v>
      </c>
      <c r="L68" s="16" t="s">
        <v>38</v>
      </c>
      <c r="M68" s="17">
        <f>2^-(J68-J$70)</f>
        <v>0.89451145002603216</v>
      </c>
      <c r="N68" s="2">
        <f>M68/M$70</f>
        <v>0.88925681939687728</v>
      </c>
      <c r="O68" s="16" t="s">
        <v>39</v>
      </c>
      <c r="P68" s="17">
        <f>2^-(J73-J$70)</f>
        <v>0.42972398026895514</v>
      </c>
      <c r="Q68" s="2">
        <f>P68/M$70</f>
        <v>0.42719965172208424</v>
      </c>
      <c r="R68" s="7"/>
      <c r="S68" s="7"/>
    </row>
    <row r="69" spans="1:25" ht="15">
      <c r="A69" s="55" t="s">
        <v>38</v>
      </c>
      <c r="B69" s="38">
        <f t="shared" si="14"/>
        <v>16.398493249999998</v>
      </c>
      <c r="C69" s="38">
        <f t="shared" si="15"/>
        <v>20.357227375000001</v>
      </c>
      <c r="D69" s="38">
        <f t="shared" si="16"/>
        <v>0</v>
      </c>
      <c r="E69" s="38">
        <f t="shared" si="17"/>
        <v>0</v>
      </c>
      <c r="F69" s="17">
        <f t="shared" si="18"/>
        <v>18.270956616927663</v>
      </c>
      <c r="G69" s="3">
        <v>25.537040124999997</v>
      </c>
      <c r="I69" s="16"/>
      <c r="J69" s="17"/>
      <c r="L69" s="16"/>
      <c r="M69" s="17"/>
      <c r="O69" s="16" t="s">
        <v>41</v>
      </c>
      <c r="P69" s="17">
        <f>2^-(J74-J$70)</f>
        <v>0.39836695797111726</v>
      </c>
      <c r="Q69" s="2">
        <f>P69/M$70</f>
        <v>0.39602683005108069</v>
      </c>
      <c r="R69" s="7"/>
      <c r="S69" s="18"/>
    </row>
    <row r="70" spans="1:25" ht="15">
      <c r="A70" s="55" t="s">
        <v>35</v>
      </c>
      <c r="B70" s="38">
        <f t="shared" si="14"/>
        <v>15.9896813125</v>
      </c>
      <c r="C70" s="38">
        <f t="shared" si="15"/>
        <v>19.992619000000001</v>
      </c>
      <c r="D70" s="38">
        <f t="shared" si="16"/>
        <v>0</v>
      </c>
      <c r="E70" s="38">
        <f t="shared" si="17"/>
        <v>0</v>
      </c>
      <c r="F70" s="17">
        <f t="shared" si="18"/>
        <v>17.879474444519683</v>
      </c>
      <c r="G70" s="3">
        <v>26.380160749999998</v>
      </c>
      <c r="I70" s="15" t="s">
        <v>42</v>
      </c>
      <c r="J70" s="19">
        <f>AVERAGE(J66:J68)</f>
        <v>7.105255362527612</v>
      </c>
      <c r="L70" s="20" t="s">
        <v>43</v>
      </c>
      <c r="M70" s="19">
        <f>AVERAGE(M66:M68)</f>
        <v>1.0059090135881317</v>
      </c>
      <c r="N70" s="2">
        <f>M70/M$70</f>
        <v>1</v>
      </c>
      <c r="O70" s="20" t="s">
        <v>43</v>
      </c>
      <c r="P70" s="19">
        <f>AVERAGE(P66:P69)</f>
        <v>0.3929261083697867</v>
      </c>
      <c r="R70" s="7"/>
      <c r="S70" s="21"/>
    </row>
    <row r="71" spans="1:25" ht="15">
      <c r="A71" s="55" t="s">
        <v>37</v>
      </c>
      <c r="B71" s="38">
        <f t="shared" si="14"/>
        <v>16.144729500000004</v>
      </c>
      <c r="C71" s="38">
        <f t="shared" si="15"/>
        <v>19.981751750000001</v>
      </c>
      <c r="D71" s="38">
        <f t="shared" si="16"/>
        <v>0</v>
      </c>
      <c r="E71" s="38">
        <f t="shared" si="17"/>
        <v>0</v>
      </c>
      <c r="F71" s="17">
        <f t="shared" si="18"/>
        <v>17.961068368554852</v>
      </c>
      <c r="G71" s="3">
        <v>26.526366428571428</v>
      </c>
      <c r="I71" s="16" t="s">
        <v>35</v>
      </c>
      <c r="J71" s="17">
        <f>$G70-F70</f>
        <v>8.5006863054803148</v>
      </c>
      <c r="L71" s="20" t="s">
        <v>44</v>
      </c>
      <c r="M71" s="20">
        <v>1</v>
      </c>
      <c r="O71" s="20"/>
      <c r="P71" s="20"/>
      <c r="R71" s="7"/>
      <c r="S71" s="10"/>
    </row>
    <row r="72" spans="1:25" ht="15">
      <c r="A72" s="55" t="s">
        <v>39</v>
      </c>
      <c r="B72" s="38">
        <f t="shared" si="14"/>
        <v>16.121998375</v>
      </c>
      <c r="C72" s="38">
        <f t="shared" si="15"/>
        <v>20.289044625000002</v>
      </c>
      <c r="D72" s="38">
        <f t="shared" si="16"/>
        <v>0</v>
      </c>
      <c r="E72" s="38">
        <f t="shared" si="17"/>
        <v>0</v>
      </c>
      <c r="F72" s="17">
        <f t="shared" si="18"/>
        <v>18.08590457993607</v>
      </c>
      <c r="G72" s="3">
        <v>26.40967775</v>
      </c>
      <c r="I72" s="16" t="s">
        <v>37</v>
      </c>
      <c r="J72" s="17">
        <f>$G71-F71</f>
        <v>8.5652980600165769</v>
      </c>
      <c r="L72" s="20" t="s">
        <v>45</v>
      </c>
      <c r="M72" s="22">
        <f>STDEV(M66:M68)</f>
        <v>0.13560788758774184</v>
      </c>
      <c r="O72" s="20" t="s">
        <v>45</v>
      </c>
      <c r="P72" s="22">
        <f>STDEV(P66:P69)</f>
        <v>2.8368594650831396E-2</v>
      </c>
      <c r="R72" s="7"/>
      <c r="S72" s="10"/>
    </row>
    <row r="73" spans="1:25" ht="15">
      <c r="A73" s="55" t="s">
        <v>41</v>
      </c>
      <c r="B73" s="38">
        <f t="shared" si="14"/>
        <v>16.228573125</v>
      </c>
      <c r="C73" s="38">
        <f t="shared" si="15"/>
        <v>19.827977499999999</v>
      </c>
      <c r="D73" s="38">
        <f t="shared" si="16"/>
        <v>0</v>
      </c>
      <c r="E73" s="38">
        <f t="shared" si="17"/>
        <v>0</v>
      </c>
      <c r="F73" s="17">
        <f t="shared" si="18"/>
        <v>17.938221282490765</v>
      </c>
      <c r="G73" s="3">
        <v>26.371306749999999</v>
      </c>
      <c r="I73" s="16" t="s">
        <v>39</v>
      </c>
      <c r="J73" s="17">
        <f>$G72-F72</f>
        <v>8.3237731700639301</v>
      </c>
      <c r="L73" s="20" t="s">
        <v>46</v>
      </c>
      <c r="M73" s="22">
        <f>M72/SQRT(4)</f>
        <v>6.7803943793870919E-2</v>
      </c>
      <c r="O73" s="20" t="s">
        <v>46</v>
      </c>
      <c r="P73" s="22">
        <f>P72/SQRT(4)</f>
        <v>1.4184297325415698E-2</v>
      </c>
      <c r="R73" s="7"/>
      <c r="S73" s="10"/>
    </row>
    <row r="74" spans="1:25" ht="15">
      <c r="A74" s="16"/>
      <c r="B74" s="38"/>
      <c r="C74" s="38"/>
      <c r="D74" s="38"/>
      <c r="E74" s="38"/>
      <c r="F74" s="17"/>
      <c r="G74" s="3"/>
      <c r="I74" s="16" t="s">
        <v>41</v>
      </c>
      <c r="J74" s="17">
        <f>$G73-F73</f>
        <v>8.4330854675092333</v>
      </c>
      <c r="L74" s="16"/>
      <c r="M74" s="16"/>
      <c r="O74" s="23" t="s">
        <v>47</v>
      </c>
      <c r="P74" s="24">
        <f>P70*1/M70</f>
        <v>0.39061794164483932</v>
      </c>
      <c r="R74" s="7"/>
      <c r="S74" s="10"/>
    </row>
    <row r="75" spans="1:25">
      <c r="G75" s="3"/>
      <c r="O75" s="3"/>
      <c r="P75" s="21"/>
      <c r="R75" s="7"/>
      <c r="S75" s="25"/>
    </row>
    <row r="76" spans="1:25">
      <c r="D76" s="26"/>
      <c r="E76" s="3"/>
      <c r="F76" s="27" t="s">
        <v>48</v>
      </c>
      <c r="G76" s="3">
        <f>AVERAGE(G67:G74)</f>
        <v>25.873886739795918</v>
      </c>
      <c r="O76" s="28" t="s">
        <v>49</v>
      </c>
      <c r="P76" s="29">
        <f>_xlfn.T.TEST(M66:M69,P66:P69,2,2)</f>
        <v>2.7317337128204573E-4</v>
      </c>
      <c r="R76" s="7"/>
      <c r="S76" s="18"/>
    </row>
    <row r="80" spans="1:25" ht="1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S80" s="7"/>
      <c r="U80" s="3"/>
      <c r="V80" s="3"/>
      <c r="W80" s="4"/>
      <c r="X80" s="3"/>
      <c r="Y80" s="3"/>
    </row>
    <row r="81" spans="1:25">
      <c r="B81" s="8"/>
      <c r="C81" s="8"/>
      <c r="D81" s="8"/>
      <c r="E81" s="8"/>
      <c r="F81" s="8"/>
      <c r="L81" s="9"/>
      <c r="M81" s="9"/>
      <c r="R81" s="7"/>
      <c r="S81" s="10"/>
      <c r="U81" s="3"/>
      <c r="V81" s="3"/>
      <c r="W81" s="3"/>
      <c r="X81" s="3"/>
      <c r="Y81" s="3"/>
    </row>
    <row r="82" spans="1:25" ht="15">
      <c r="B82" s="11"/>
      <c r="C82" s="11"/>
      <c r="D82" s="11"/>
      <c r="E82" s="11"/>
      <c r="F82" s="11"/>
      <c r="G82" s="12"/>
      <c r="I82" s="13"/>
      <c r="J82" s="13"/>
      <c r="L82" s="14"/>
      <c r="M82" s="15"/>
      <c r="R82" s="7"/>
      <c r="S82" s="10"/>
      <c r="U82" s="3"/>
      <c r="V82" s="3"/>
      <c r="W82" s="3"/>
      <c r="X82" s="3"/>
      <c r="Y82" s="3"/>
    </row>
    <row r="83" spans="1:25">
      <c r="B83" s="16"/>
      <c r="C83" s="16"/>
      <c r="D83" s="16"/>
      <c r="E83" s="16"/>
      <c r="F83" s="16"/>
      <c r="G83" s="4"/>
      <c r="I83" s="16"/>
      <c r="J83" s="17"/>
      <c r="L83" s="16"/>
      <c r="M83" s="17"/>
      <c r="O83" s="16"/>
      <c r="P83" s="17"/>
      <c r="R83" s="7"/>
      <c r="S83" s="10"/>
      <c r="U83" s="3"/>
      <c r="V83" s="3"/>
      <c r="W83" s="3"/>
      <c r="X83" s="3"/>
      <c r="Y83" s="3"/>
    </row>
    <row r="84" spans="1:25" ht="15">
      <c r="A84" s="16" t="s">
        <v>34</v>
      </c>
      <c r="B84" s="38"/>
      <c r="C84" s="38"/>
      <c r="D84" s="38"/>
      <c r="E84" s="38"/>
      <c r="F84" s="17"/>
      <c r="G84" s="3"/>
      <c r="I84" s="16"/>
      <c r="J84" s="17"/>
      <c r="L84" s="16"/>
      <c r="M84" s="17"/>
      <c r="O84" s="16"/>
      <c r="P84" s="17"/>
      <c r="R84" s="7"/>
      <c r="S84" s="10"/>
      <c r="U84" s="3"/>
      <c r="V84" s="3"/>
      <c r="W84" s="3"/>
      <c r="X84" s="3"/>
      <c r="Y84" s="3"/>
    </row>
    <row r="85" spans="1:25" ht="15">
      <c r="A85" s="16" t="s">
        <v>36</v>
      </c>
      <c r="B85" s="38"/>
      <c r="C85" s="38"/>
      <c r="D85" s="38"/>
      <c r="E85" s="38"/>
      <c r="F85" s="17"/>
      <c r="G85" s="3"/>
      <c r="I85" s="16"/>
      <c r="J85" s="17"/>
      <c r="L85" s="16"/>
      <c r="M85" s="17"/>
      <c r="O85" s="16"/>
      <c r="P85" s="17"/>
      <c r="R85" s="7"/>
      <c r="S85" s="7"/>
      <c r="U85" s="3"/>
      <c r="V85" s="3"/>
      <c r="W85" s="3"/>
      <c r="X85" s="3"/>
      <c r="Y85" s="3"/>
    </row>
    <row r="86" spans="1:25" ht="15">
      <c r="A86" s="16" t="s">
        <v>38</v>
      </c>
      <c r="B86" s="38"/>
      <c r="C86" s="38"/>
      <c r="D86" s="38"/>
      <c r="E86" s="38"/>
      <c r="F86" s="17"/>
      <c r="G86" s="3"/>
      <c r="I86" s="16"/>
      <c r="J86" s="17"/>
      <c r="L86" s="16"/>
      <c r="M86" s="17"/>
      <c r="O86" s="16"/>
      <c r="P86" s="17"/>
      <c r="R86" s="7"/>
      <c r="S86" s="18"/>
      <c r="U86" s="3"/>
      <c r="V86" s="3"/>
      <c r="W86" s="3"/>
      <c r="X86" s="3"/>
      <c r="Y86" s="3"/>
    </row>
    <row r="87" spans="1:25" ht="15">
      <c r="A87" s="16" t="s">
        <v>40</v>
      </c>
      <c r="B87" s="38"/>
      <c r="C87" s="38"/>
      <c r="D87" s="38"/>
      <c r="E87" s="38"/>
      <c r="F87" s="17"/>
      <c r="G87" s="3"/>
      <c r="I87" s="15"/>
      <c r="J87" s="19"/>
      <c r="L87" s="20"/>
      <c r="M87" s="19"/>
      <c r="O87" s="20"/>
      <c r="P87" s="19"/>
      <c r="R87" s="7"/>
      <c r="S87" s="21"/>
      <c r="U87" s="3"/>
      <c r="V87" s="3"/>
      <c r="W87" s="3"/>
      <c r="X87" s="3"/>
      <c r="Y87" s="3"/>
    </row>
    <row r="88" spans="1:25" ht="15">
      <c r="A88" s="16" t="s">
        <v>35</v>
      </c>
      <c r="B88" s="38"/>
      <c r="C88" s="38"/>
      <c r="D88" s="38"/>
      <c r="E88" s="38"/>
      <c r="F88" s="17"/>
      <c r="G88" s="3"/>
      <c r="I88" s="16"/>
      <c r="J88" s="17"/>
      <c r="L88" s="20"/>
      <c r="M88" s="20"/>
      <c r="O88" s="20"/>
      <c r="P88" s="20"/>
      <c r="R88" s="7"/>
      <c r="S88" s="10"/>
      <c r="U88" s="3"/>
      <c r="V88" s="3"/>
      <c r="W88" s="3"/>
      <c r="X88" s="3"/>
      <c r="Y88" s="3"/>
    </row>
    <row r="89" spans="1:25" ht="15">
      <c r="A89" s="16" t="s">
        <v>37</v>
      </c>
      <c r="B89" s="38"/>
      <c r="C89" s="38"/>
      <c r="D89" s="38"/>
      <c r="E89" s="38"/>
      <c r="F89" s="17"/>
      <c r="G89" s="3"/>
      <c r="I89" s="16"/>
      <c r="J89" s="17"/>
      <c r="L89" s="20"/>
      <c r="M89" s="22"/>
      <c r="O89" s="20"/>
      <c r="P89" s="22"/>
      <c r="R89" s="7"/>
      <c r="S89" s="10"/>
    </row>
    <row r="90" spans="1:25" ht="15">
      <c r="A90" s="16" t="s">
        <v>39</v>
      </c>
      <c r="B90" s="38"/>
      <c r="C90" s="38"/>
      <c r="D90" s="38"/>
      <c r="E90" s="38"/>
      <c r="F90" s="17"/>
      <c r="G90" s="3"/>
      <c r="I90" s="16"/>
      <c r="J90" s="17"/>
      <c r="L90" s="20"/>
      <c r="M90" s="22"/>
      <c r="O90" s="20"/>
      <c r="P90" s="22"/>
      <c r="R90" s="7"/>
      <c r="S90" s="10"/>
    </row>
    <row r="91" spans="1:25" ht="15">
      <c r="A91" s="16" t="s">
        <v>41</v>
      </c>
      <c r="B91" s="38"/>
      <c r="C91" s="38"/>
      <c r="D91" s="38"/>
      <c r="E91" s="38"/>
      <c r="F91" s="17"/>
      <c r="G91" s="3"/>
      <c r="I91" s="16"/>
      <c r="J91" s="17"/>
      <c r="L91" s="16"/>
      <c r="M91" s="16"/>
      <c r="O91" s="23"/>
      <c r="P91" s="24"/>
      <c r="R91" s="7"/>
      <c r="S91" s="10"/>
    </row>
    <row r="92" spans="1:25">
      <c r="G92" s="3"/>
      <c r="O92" s="3"/>
      <c r="P92" s="21"/>
      <c r="R92" s="7"/>
      <c r="S92" s="25"/>
    </row>
    <row r="93" spans="1:25">
      <c r="D93" s="26"/>
      <c r="E93" s="3"/>
      <c r="F93" s="27"/>
      <c r="G93" s="3"/>
      <c r="O93" s="28"/>
      <c r="P93" s="29"/>
      <c r="R93" s="7"/>
      <c r="S93" s="18"/>
    </row>
    <row r="97" spans="1:28" ht="1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S97" s="7"/>
    </row>
    <row r="98" spans="1:28">
      <c r="B98" s="8"/>
      <c r="C98" s="8"/>
      <c r="D98" s="8"/>
      <c r="E98" s="8"/>
      <c r="F98" s="8"/>
      <c r="L98" s="9"/>
      <c r="M98" s="9"/>
      <c r="R98" s="7"/>
      <c r="S98" s="10"/>
    </row>
    <row r="99" spans="1:28" ht="15">
      <c r="B99" s="11"/>
      <c r="C99" s="11"/>
      <c r="D99" s="11"/>
      <c r="E99" s="11"/>
      <c r="F99" s="11"/>
      <c r="G99" s="12"/>
      <c r="I99" s="13"/>
      <c r="J99" s="13"/>
      <c r="L99" s="14"/>
      <c r="M99" s="15"/>
      <c r="R99" s="7"/>
      <c r="S99" s="10"/>
    </row>
    <row r="100" spans="1:28">
      <c r="B100" s="16"/>
      <c r="C100" s="16"/>
      <c r="D100" s="16"/>
      <c r="E100" s="16"/>
      <c r="F100" s="16"/>
      <c r="G100" s="3"/>
      <c r="I100" s="16"/>
      <c r="J100" s="17"/>
      <c r="L100" s="16"/>
      <c r="M100" s="17"/>
      <c r="O100" s="16"/>
      <c r="P100" s="17"/>
      <c r="R100" s="7"/>
      <c r="S100" s="10"/>
    </row>
    <row r="101" spans="1:28" ht="15">
      <c r="A101" s="16" t="s">
        <v>34</v>
      </c>
      <c r="B101" s="38"/>
      <c r="C101" s="38"/>
      <c r="D101" s="38"/>
      <c r="E101" s="38"/>
      <c r="F101" s="17"/>
      <c r="G101" s="3"/>
      <c r="I101" s="16"/>
      <c r="J101" s="17"/>
      <c r="L101" s="16"/>
      <c r="M101" s="17"/>
      <c r="O101" s="16"/>
      <c r="P101" s="17"/>
      <c r="R101" s="7"/>
      <c r="S101" s="10"/>
    </row>
    <row r="102" spans="1:28" ht="15">
      <c r="A102" s="16" t="s">
        <v>36</v>
      </c>
      <c r="B102" s="38"/>
      <c r="C102" s="38"/>
      <c r="D102" s="38"/>
      <c r="E102" s="38"/>
      <c r="F102" s="17"/>
      <c r="G102" s="3"/>
      <c r="I102" s="16"/>
      <c r="J102" s="17"/>
      <c r="L102" s="16"/>
      <c r="M102" s="17"/>
      <c r="O102" s="16"/>
      <c r="P102" s="17"/>
      <c r="R102" s="7"/>
      <c r="S102" s="7"/>
    </row>
    <row r="103" spans="1:28" ht="15">
      <c r="A103" s="16" t="s">
        <v>38</v>
      </c>
      <c r="B103" s="38"/>
      <c r="C103" s="38"/>
      <c r="D103" s="38"/>
      <c r="E103" s="38"/>
      <c r="F103" s="17"/>
      <c r="G103" s="3"/>
      <c r="I103" s="16"/>
      <c r="J103" s="17"/>
      <c r="L103" s="16"/>
      <c r="M103" s="17"/>
      <c r="O103" s="16"/>
      <c r="P103" s="17"/>
      <c r="R103" s="7"/>
      <c r="S103" s="18"/>
    </row>
    <row r="104" spans="1:28" ht="15">
      <c r="A104" s="16" t="s">
        <v>40</v>
      </c>
      <c r="B104" s="38"/>
      <c r="C104" s="38"/>
      <c r="D104" s="38"/>
      <c r="E104" s="38"/>
      <c r="F104" s="17"/>
      <c r="G104" s="3"/>
      <c r="I104" s="15"/>
      <c r="J104" s="19"/>
      <c r="L104" s="20"/>
      <c r="M104" s="19"/>
      <c r="O104" s="20"/>
      <c r="P104" s="19"/>
      <c r="R104" s="7"/>
      <c r="S104" s="21"/>
    </row>
    <row r="105" spans="1:28" ht="15">
      <c r="A105" s="16" t="s">
        <v>35</v>
      </c>
      <c r="B105" s="38"/>
      <c r="C105" s="38"/>
      <c r="D105" s="38"/>
      <c r="E105" s="38"/>
      <c r="F105" s="17"/>
      <c r="G105" s="3"/>
      <c r="I105" s="16"/>
      <c r="J105" s="17"/>
      <c r="L105" s="20"/>
      <c r="M105" s="20"/>
      <c r="O105" s="20"/>
      <c r="P105" s="20"/>
      <c r="R105" s="7"/>
      <c r="S105" s="10"/>
    </row>
    <row r="106" spans="1:28" ht="15">
      <c r="A106" s="16" t="s">
        <v>37</v>
      </c>
      <c r="B106" s="38"/>
      <c r="C106" s="38"/>
      <c r="D106" s="38"/>
      <c r="E106" s="38"/>
      <c r="F106" s="17"/>
      <c r="G106" s="3"/>
      <c r="I106" s="16"/>
      <c r="J106" s="17"/>
      <c r="L106" s="20"/>
      <c r="M106" s="22"/>
      <c r="O106" s="20"/>
      <c r="P106" s="22"/>
      <c r="R106" s="7"/>
      <c r="S106" s="10"/>
      <c r="V106" s="3"/>
      <c r="W106" s="3"/>
      <c r="X106" s="3"/>
      <c r="Y106" s="3"/>
      <c r="Z106" s="3"/>
      <c r="AA106" s="3"/>
      <c r="AB106" s="3"/>
    </row>
    <row r="107" spans="1:28" ht="15">
      <c r="A107" s="16" t="s">
        <v>39</v>
      </c>
      <c r="B107" s="38"/>
      <c r="C107" s="38"/>
      <c r="D107" s="38"/>
      <c r="E107" s="38"/>
      <c r="F107" s="17"/>
      <c r="G107" s="3"/>
      <c r="I107" s="16"/>
      <c r="J107" s="17"/>
      <c r="L107" s="20"/>
      <c r="M107" s="22"/>
      <c r="O107" s="20"/>
      <c r="P107" s="22"/>
      <c r="R107" s="7"/>
      <c r="S107" s="10"/>
      <c r="V107" s="3"/>
      <c r="W107" s="3"/>
      <c r="X107" s="3"/>
      <c r="Y107" s="3"/>
      <c r="Z107" s="3"/>
      <c r="AA107" s="3"/>
      <c r="AB107" s="3"/>
    </row>
    <row r="108" spans="1:28" ht="15">
      <c r="A108" s="16" t="s">
        <v>41</v>
      </c>
      <c r="B108" s="38"/>
      <c r="C108" s="38"/>
      <c r="D108" s="38"/>
      <c r="E108" s="38"/>
      <c r="F108" s="17"/>
      <c r="G108" s="3"/>
      <c r="I108" s="16"/>
      <c r="J108" s="17"/>
      <c r="L108" s="16"/>
      <c r="M108" s="16"/>
      <c r="O108" s="23"/>
      <c r="P108" s="24"/>
      <c r="R108" s="7"/>
      <c r="S108" s="10"/>
      <c r="V108" s="3"/>
      <c r="W108" s="3"/>
      <c r="X108" s="3"/>
      <c r="Y108" s="3"/>
      <c r="Z108" s="3"/>
      <c r="AA108" s="3"/>
      <c r="AB108" s="3"/>
    </row>
    <row r="109" spans="1:28">
      <c r="G109" s="3"/>
      <c r="O109" s="3"/>
      <c r="P109" s="21"/>
      <c r="R109" s="7"/>
      <c r="S109" s="25"/>
      <c r="V109" s="3"/>
      <c r="W109" s="3"/>
      <c r="X109" s="3"/>
      <c r="Y109" s="3"/>
      <c r="Z109" s="3"/>
      <c r="AA109" s="3"/>
      <c r="AB109" s="3"/>
    </row>
    <row r="110" spans="1:28">
      <c r="D110" s="26"/>
      <c r="E110" s="3"/>
      <c r="F110" s="27"/>
      <c r="G110" s="3"/>
      <c r="O110" s="28"/>
      <c r="P110" s="29"/>
      <c r="R110" s="7"/>
      <c r="S110" s="18"/>
      <c r="V110" s="3"/>
      <c r="W110" s="3"/>
      <c r="X110" s="3"/>
      <c r="Y110" s="3"/>
      <c r="Z110" s="3"/>
      <c r="AA110" s="3"/>
      <c r="AB110" s="3"/>
    </row>
    <row r="111" spans="1:28">
      <c r="V111" s="3"/>
      <c r="W111" s="3"/>
      <c r="X111" s="3"/>
      <c r="Y111" s="3"/>
      <c r="Z111" s="3"/>
      <c r="AA111" s="3"/>
      <c r="AB111" s="3"/>
    </row>
    <row r="112" spans="1:28">
      <c r="V112" s="3"/>
      <c r="W112" s="3"/>
      <c r="X112" s="3"/>
      <c r="Y112" s="3"/>
      <c r="Z112" s="3"/>
      <c r="AA112" s="3"/>
      <c r="AB112" s="3"/>
    </row>
    <row r="113" spans="1:35">
      <c r="V113" s="3"/>
      <c r="W113" s="3"/>
      <c r="X113" s="3"/>
      <c r="Y113" s="3"/>
      <c r="Z113" s="3"/>
      <c r="AA113" s="3"/>
      <c r="AB113" s="3"/>
    </row>
    <row r="114" spans="1:35" ht="15.5" customHeight="1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S114" s="7"/>
      <c r="V114" s="3"/>
      <c r="W114" s="3"/>
      <c r="X114" s="3"/>
      <c r="Y114" s="3"/>
      <c r="Z114" s="3"/>
      <c r="AA114" s="3"/>
      <c r="AB114" s="3"/>
    </row>
    <row r="115" spans="1:35" ht="15.5" customHeight="1">
      <c r="B115" s="8"/>
      <c r="C115" s="8"/>
      <c r="D115" s="8"/>
      <c r="E115" s="8"/>
      <c r="F115" s="8"/>
      <c r="L115" s="9"/>
      <c r="M115" s="9"/>
      <c r="R115" s="7"/>
      <c r="S115" s="10"/>
    </row>
    <row r="116" spans="1:35" ht="15">
      <c r="B116" s="11"/>
      <c r="C116" s="11"/>
      <c r="D116" s="11"/>
      <c r="E116" s="11"/>
      <c r="F116" s="11"/>
      <c r="G116" s="12"/>
      <c r="I116" s="13"/>
      <c r="J116" s="13"/>
      <c r="L116" s="14"/>
      <c r="M116" s="15"/>
      <c r="R116" s="7"/>
      <c r="S116" s="10"/>
      <c r="W116" s="16"/>
      <c r="Z116" s="16"/>
      <c r="AC116" s="16"/>
      <c r="AF116" s="16"/>
      <c r="AG116" s="30"/>
      <c r="AH116" s="30"/>
      <c r="AI116" s="30"/>
    </row>
    <row r="117" spans="1:35" ht="15">
      <c r="B117" s="16"/>
      <c r="C117" s="16"/>
      <c r="D117" s="16"/>
      <c r="E117" s="16"/>
      <c r="F117" s="16"/>
      <c r="G117" s="3"/>
      <c r="H117" s="31"/>
      <c r="I117" s="16"/>
      <c r="J117" s="17"/>
      <c r="K117" s="17"/>
      <c r="L117" s="16"/>
      <c r="M117" s="17"/>
      <c r="N117" s="17"/>
      <c r="O117" s="16"/>
      <c r="P117" s="17"/>
      <c r="Q117" s="17"/>
      <c r="R117" s="7"/>
      <c r="S117" s="10"/>
      <c r="V117" s="32"/>
      <c r="W117" s="16"/>
      <c r="X117" s="33"/>
      <c r="Y117" s="33"/>
      <c r="Z117" s="33"/>
      <c r="AB117" s="34"/>
      <c r="AC117" s="16"/>
      <c r="AD117" s="33"/>
      <c r="AE117" s="33"/>
      <c r="AF117" s="33"/>
      <c r="AG117" s="30"/>
      <c r="AH117" s="30"/>
      <c r="AI117" s="30"/>
    </row>
    <row r="118" spans="1:35" ht="15">
      <c r="A118" s="16" t="s">
        <v>34</v>
      </c>
      <c r="B118" s="38"/>
      <c r="C118" s="38"/>
      <c r="D118" s="38"/>
      <c r="E118" s="38"/>
      <c r="F118" s="17"/>
      <c r="G118" s="3"/>
      <c r="I118" s="16"/>
      <c r="J118" s="17"/>
      <c r="K118" s="17"/>
      <c r="L118" s="16"/>
      <c r="M118" s="17"/>
      <c r="N118" s="17"/>
      <c r="O118" s="16"/>
      <c r="P118" s="17"/>
      <c r="Q118" s="17"/>
      <c r="R118" s="7"/>
      <c r="S118" s="10"/>
      <c r="V118" s="35"/>
      <c r="W118" s="16"/>
      <c r="X118" s="33"/>
      <c r="Y118" s="33"/>
      <c r="Z118" s="33"/>
      <c r="AB118" s="34"/>
      <c r="AC118" s="16"/>
      <c r="AD118" s="33"/>
      <c r="AE118" s="33"/>
      <c r="AF118" s="33"/>
      <c r="AG118" s="30"/>
      <c r="AH118" s="30"/>
      <c r="AI118" s="30"/>
    </row>
    <row r="119" spans="1:35" ht="15">
      <c r="A119" s="16" t="s">
        <v>36</v>
      </c>
      <c r="B119" s="38"/>
      <c r="C119" s="38"/>
      <c r="D119" s="38"/>
      <c r="E119" s="38"/>
      <c r="F119" s="17"/>
      <c r="G119" s="3"/>
      <c r="I119" s="16"/>
      <c r="J119" s="17"/>
      <c r="K119" s="17"/>
      <c r="L119" s="16"/>
      <c r="M119" s="17"/>
      <c r="N119" s="17"/>
      <c r="O119" s="16"/>
      <c r="P119" s="17"/>
      <c r="Q119" s="17"/>
      <c r="R119" s="7"/>
      <c r="S119" s="7"/>
      <c r="V119" s="35"/>
      <c r="W119" s="16"/>
      <c r="X119" s="33"/>
      <c r="Y119" s="33"/>
      <c r="Z119" s="33"/>
      <c r="AA119" s="3"/>
      <c r="AB119" s="34"/>
      <c r="AC119" s="16"/>
      <c r="AD119" s="33"/>
      <c r="AE119" s="33"/>
      <c r="AF119" s="33"/>
      <c r="AG119" s="30"/>
      <c r="AH119" s="30"/>
      <c r="AI119" s="30"/>
    </row>
    <row r="120" spans="1:35" ht="15">
      <c r="A120" s="16" t="s">
        <v>38</v>
      </c>
      <c r="B120" s="38"/>
      <c r="C120" s="38"/>
      <c r="D120" s="38"/>
      <c r="E120" s="38"/>
      <c r="F120" s="17"/>
      <c r="G120" s="3"/>
      <c r="I120" s="16"/>
      <c r="J120" s="17"/>
      <c r="K120" s="17"/>
      <c r="L120" s="16"/>
      <c r="M120" s="17"/>
      <c r="N120" s="17"/>
      <c r="O120" s="16"/>
      <c r="P120" s="17"/>
      <c r="Q120" s="17"/>
      <c r="R120" s="7"/>
      <c r="S120" s="18"/>
      <c r="V120" s="36"/>
      <c r="W120" s="16"/>
      <c r="X120" s="33"/>
      <c r="Y120" s="33"/>
      <c r="Z120" s="33"/>
      <c r="AA120" s="3"/>
      <c r="AB120" s="34"/>
      <c r="AC120" s="16"/>
      <c r="AD120" s="33"/>
      <c r="AE120" s="33"/>
      <c r="AF120" s="33"/>
      <c r="AG120" s="30"/>
      <c r="AH120" s="30"/>
      <c r="AI120" s="30"/>
    </row>
    <row r="121" spans="1:35" ht="15.5" customHeight="1">
      <c r="A121" s="16" t="s">
        <v>40</v>
      </c>
      <c r="B121" s="38"/>
      <c r="C121" s="38"/>
      <c r="D121" s="38"/>
      <c r="E121" s="38"/>
      <c r="F121" s="17"/>
      <c r="G121" s="3"/>
      <c r="I121" s="15"/>
      <c r="J121" s="19"/>
      <c r="K121" s="19"/>
      <c r="L121" s="20"/>
      <c r="M121" s="19"/>
      <c r="N121" s="19"/>
      <c r="O121" s="20"/>
      <c r="P121" s="19"/>
      <c r="Q121" s="19"/>
      <c r="R121" s="7"/>
      <c r="S121" s="21"/>
      <c r="V121" s="32"/>
      <c r="W121" s="16"/>
      <c r="X121" s="33"/>
      <c r="Y121" s="33"/>
      <c r="Z121" s="33"/>
      <c r="AA121" s="3"/>
      <c r="AB121" s="34"/>
      <c r="AC121" s="16"/>
      <c r="AD121" s="33"/>
      <c r="AE121" s="33"/>
      <c r="AF121" s="33"/>
    </row>
    <row r="122" spans="1:35" ht="15">
      <c r="A122" s="16" t="s">
        <v>35</v>
      </c>
      <c r="B122" s="38"/>
      <c r="C122" s="38"/>
      <c r="D122" s="38"/>
      <c r="E122" s="38"/>
      <c r="F122" s="17"/>
      <c r="G122" s="3"/>
      <c r="I122" s="16"/>
      <c r="J122" s="17"/>
      <c r="K122" s="17"/>
      <c r="L122" s="20"/>
      <c r="M122" s="20"/>
      <c r="N122" s="20"/>
      <c r="O122" s="20"/>
      <c r="P122" s="20"/>
      <c r="Q122" s="20"/>
      <c r="R122" s="7"/>
      <c r="S122" s="10"/>
      <c r="V122" s="35"/>
      <c r="W122" s="16"/>
      <c r="X122" s="33"/>
      <c r="Y122" s="33"/>
      <c r="Z122" s="33"/>
      <c r="AA122" s="3"/>
      <c r="AB122" s="34"/>
      <c r="AC122" s="16"/>
      <c r="AD122" s="33"/>
      <c r="AE122" s="33"/>
      <c r="AF122" s="33"/>
      <c r="AG122" s="37"/>
      <c r="AH122" s="37"/>
      <c r="AI122" s="37"/>
    </row>
    <row r="123" spans="1:35" ht="15">
      <c r="A123" s="16" t="s">
        <v>37</v>
      </c>
      <c r="B123" s="38"/>
      <c r="C123" s="38"/>
      <c r="D123" s="38"/>
      <c r="E123" s="38"/>
      <c r="F123" s="17"/>
      <c r="G123" s="3"/>
      <c r="I123" s="16"/>
      <c r="J123" s="17"/>
      <c r="K123" s="17"/>
      <c r="L123" s="20"/>
      <c r="M123" s="22"/>
      <c r="N123" s="22"/>
      <c r="O123" s="20"/>
      <c r="P123" s="22"/>
      <c r="Q123" s="22"/>
      <c r="R123" s="7"/>
      <c r="S123" s="10"/>
      <c r="V123" s="35"/>
      <c r="W123" s="16"/>
      <c r="X123" s="33"/>
      <c r="Y123" s="33"/>
      <c r="Z123" s="33"/>
      <c r="AA123" s="3"/>
      <c r="AB123" s="34"/>
      <c r="AC123" s="16"/>
      <c r="AD123" s="33"/>
      <c r="AE123" s="33"/>
      <c r="AF123" s="33"/>
      <c r="AG123" s="37"/>
      <c r="AH123" s="37"/>
      <c r="AI123" s="37"/>
    </row>
    <row r="124" spans="1:35" ht="15">
      <c r="A124" s="16" t="s">
        <v>39</v>
      </c>
      <c r="B124" s="38"/>
      <c r="C124" s="38"/>
      <c r="D124" s="38"/>
      <c r="E124" s="38"/>
      <c r="F124" s="17"/>
      <c r="G124" s="3"/>
      <c r="I124" s="16"/>
      <c r="J124" s="17"/>
      <c r="K124" s="17"/>
      <c r="L124" s="20"/>
      <c r="M124" s="22"/>
      <c r="N124" s="22"/>
      <c r="O124" s="20"/>
      <c r="P124" s="22"/>
      <c r="Q124" s="22"/>
      <c r="R124" s="7"/>
      <c r="S124" s="10"/>
      <c r="V124" s="36"/>
      <c r="W124" s="16"/>
      <c r="X124" s="33"/>
      <c r="Y124" s="33"/>
      <c r="Z124" s="33"/>
      <c r="AA124" s="3"/>
      <c r="AB124" s="34"/>
      <c r="AC124" s="16"/>
      <c r="AD124" s="33"/>
      <c r="AE124" s="33"/>
      <c r="AF124" s="33"/>
    </row>
    <row r="125" spans="1:35" ht="15">
      <c r="A125" s="16" t="s">
        <v>41</v>
      </c>
      <c r="B125" s="38"/>
      <c r="C125" s="38"/>
      <c r="D125" s="38"/>
      <c r="E125" s="38"/>
      <c r="F125" s="17"/>
      <c r="G125" s="3"/>
      <c r="I125" s="16"/>
      <c r="J125" s="17"/>
      <c r="K125" s="17"/>
      <c r="L125" s="16"/>
      <c r="M125" s="16"/>
      <c r="O125" s="23"/>
      <c r="P125" s="24"/>
      <c r="Q125" s="24"/>
      <c r="R125" s="7"/>
      <c r="S125" s="10"/>
      <c r="V125" s="3"/>
      <c r="W125" s="3"/>
      <c r="X125" s="3"/>
      <c r="Y125" s="3"/>
      <c r="Z125" s="3"/>
      <c r="AA125" s="3"/>
      <c r="AG125" s="30"/>
      <c r="AH125" s="30"/>
      <c r="AI125" s="30"/>
    </row>
    <row r="126" spans="1:35">
      <c r="G126" s="3"/>
      <c r="O126" s="3"/>
      <c r="P126" s="21"/>
      <c r="Q126" s="21"/>
      <c r="R126" s="7"/>
      <c r="S126" s="25"/>
      <c r="V126" s="3"/>
      <c r="W126" s="3"/>
      <c r="X126" s="3"/>
      <c r="Y126" s="3"/>
      <c r="Z126" s="3"/>
      <c r="AA126" s="3"/>
      <c r="AG126" s="30"/>
      <c r="AH126" s="30"/>
      <c r="AI126" s="30"/>
    </row>
    <row r="127" spans="1:35">
      <c r="D127" s="26"/>
      <c r="E127" s="3"/>
      <c r="F127" s="27"/>
      <c r="G127" s="3"/>
      <c r="O127" s="28"/>
      <c r="P127" s="29"/>
      <c r="Q127" s="29"/>
      <c r="R127" s="7"/>
      <c r="S127" s="18"/>
      <c r="V127" s="3"/>
      <c r="W127" s="3"/>
      <c r="X127" s="3"/>
      <c r="Y127" s="3"/>
      <c r="Z127" s="3"/>
      <c r="AA127" s="3"/>
      <c r="AB127" s="3"/>
      <c r="AC127" s="3"/>
    </row>
    <row r="128" spans="1:35">
      <c r="V128" s="3"/>
      <c r="W128" s="3"/>
      <c r="X128" s="3"/>
      <c r="Y128" s="3"/>
      <c r="Z128" s="3"/>
      <c r="AA128" s="3"/>
      <c r="AB128" s="3"/>
      <c r="AC128" s="3"/>
    </row>
    <row r="129" spans="1:35">
      <c r="V129" s="3"/>
      <c r="W129" s="3"/>
      <c r="X129" s="3"/>
      <c r="Y129" s="3"/>
      <c r="Z129" s="3"/>
      <c r="AA129" s="3"/>
      <c r="AB129" s="3"/>
      <c r="AC129" s="3"/>
    </row>
    <row r="130" spans="1:35">
      <c r="V130" s="3"/>
      <c r="W130" s="3"/>
      <c r="X130" s="3"/>
      <c r="Y130" s="3"/>
      <c r="Z130" s="3"/>
      <c r="AA130" s="3"/>
      <c r="AB130" s="3"/>
      <c r="AC130" s="3"/>
    </row>
    <row r="131" spans="1:35" ht="1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S131" s="7"/>
      <c r="V131" s="3"/>
      <c r="W131" s="3"/>
      <c r="X131" s="3"/>
      <c r="Y131" s="3"/>
      <c r="Z131" s="3"/>
      <c r="AA131" s="3"/>
      <c r="AB131" s="3"/>
      <c r="AC131" s="3"/>
    </row>
    <row r="132" spans="1:35">
      <c r="B132" s="8"/>
      <c r="C132" s="8"/>
      <c r="D132" s="8"/>
      <c r="E132" s="8"/>
      <c r="F132" s="8"/>
      <c r="L132" s="9"/>
      <c r="M132" s="9"/>
      <c r="R132" s="7"/>
      <c r="S132" s="10"/>
      <c r="V132" s="3"/>
      <c r="W132" s="3"/>
      <c r="X132" s="3"/>
      <c r="Y132" s="3"/>
      <c r="Z132" s="3"/>
      <c r="AA132" s="3"/>
      <c r="AB132" s="3"/>
      <c r="AC132" s="3"/>
    </row>
    <row r="133" spans="1:35" ht="15">
      <c r="B133" s="11"/>
      <c r="C133" s="11"/>
      <c r="D133" s="11"/>
      <c r="E133" s="11"/>
      <c r="F133" s="11"/>
      <c r="G133" s="12"/>
      <c r="I133" s="13"/>
      <c r="J133" s="13"/>
      <c r="L133" s="14"/>
      <c r="M133" s="15"/>
      <c r="R133" s="7"/>
      <c r="S133" s="10"/>
      <c r="V133" s="3"/>
      <c r="W133" s="3"/>
      <c r="X133" s="3"/>
      <c r="Y133" s="3"/>
      <c r="Z133" s="3"/>
      <c r="AA133" s="3"/>
      <c r="AB133" s="3"/>
      <c r="AC133" s="3"/>
    </row>
    <row r="134" spans="1:35">
      <c r="B134" s="16"/>
      <c r="C134" s="16"/>
      <c r="D134" s="16"/>
      <c r="E134" s="16"/>
      <c r="F134" s="16"/>
      <c r="G134" s="3"/>
      <c r="I134" s="16"/>
      <c r="J134" s="17"/>
      <c r="L134" s="16"/>
      <c r="M134" s="17"/>
      <c r="O134" s="16"/>
      <c r="P134" s="17"/>
      <c r="R134" s="7"/>
      <c r="S134" s="10"/>
      <c r="V134" s="3"/>
      <c r="W134" s="3"/>
      <c r="X134" s="3"/>
      <c r="Y134" s="3"/>
      <c r="Z134" s="3"/>
      <c r="AA134" s="3"/>
      <c r="AB134" s="3"/>
      <c r="AC134" s="3"/>
    </row>
    <row r="135" spans="1:35" ht="15">
      <c r="A135" s="16" t="s">
        <v>34</v>
      </c>
      <c r="B135" s="38"/>
      <c r="C135" s="38"/>
      <c r="D135" s="38"/>
      <c r="E135" s="38"/>
      <c r="F135" s="17"/>
      <c r="G135" s="3"/>
      <c r="I135" s="16"/>
      <c r="J135" s="17"/>
      <c r="L135" s="16"/>
      <c r="M135" s="17"/>
      <c r="O135" s="16"/>
      <c r="P135" s="17"/>
      <c r="R135" s="7"/>
      <c r="S135" s="10"/>
      <c r="V135" s="3"/>
      <c r="W135" s="3"/>
      <c r="X135" s="3"/>
      <c r="Y135" s="3"/>
      <c r="Z135" s="3"/>
      <c r="AA135" s="3"/>
      <c r="AB135" s="3"/>
      <c r="AC135" s="3"/>
    </row>
    <row r="136" spans="1:35" ht="15">
      <c r="A136" s="16" t="s">
        <v>36</v>
      </c>
      <c r="B136" s="38"/>
      <c r="C136" s="38"/>
      <c r="D136" s="38"/>
      <c r="E136" s="38"/>
      <c r="F136" s="17"/>
      <c r="G136" s="3"/>
      <c r="I136" s="16"/>
      <c r="J136" s="17"/>
      <c r="L136" s="16"/>
      <c r="M136" s="17"/>
      <c r="O136" s="16"/>
      <c r="P136" s="17"/>
      <c r="R136" s="7"/>
      <c r="S136" s="7"/>
      <c r="AG136" s="37"/>
      <c r="AH136" s="37"/>
      <c r="AI136" s="37"/>
    </row>
    <row r="137" spans="1:35" ht="15">
      <c r="A137" s="16" t="s">
        <v>38</v>
      </c>
      <c r="B137" s="38"/>
      <c r="C137" s="38"/>
      <c r="D137" s="38"/>
      <c r="E137" s="38"/>
      <c r="F137" s="17"/>
      <c r="G137" s="3"/>
      <c r="I137" s="16"/>
      <c r="J137" s="17"/>
      <c r="L137" s="16"/>
      <c r="M137" s="17"/>
      <c r="O137" s="16"/>
      <c r="P137" s="17"/>
      <c r="R137" s="7"/>
      <c r="S137" s="18"/>
      <c r="AG137" s="30"/>
      <c r="AH137" s="30"/>
      <c r="AI137" s="30"/>
    </row>
    <row r="138" spans="1:35" ht="15">
      <c r="A138" s="16" t="s">
        <v>40</v>
      </c>
      <c r="B138" s="38"/>
      <c r="C138" s="38"/>
      <c r="D138" s="38"/>
      <c r="E138" s="38"/>
      <c r="F138" s="17"/>
      <c r="G138" s="3"/>
      <c r="I138" s="15"/>
      <c r="J138" s="19"/>
      <c r="L138" s="20"/>
      <c r="M138" s="19"/>
      <c r="O138" s="20"/>
      <c r="P138" s="19"/>
      <c r="R138" s="7"/>
      <c r="S138" s="21"/>
    </row>
    <row r="139" spans="1:35" ht="15">
      <c r="A139" s="16" t="s">
        <v>35</v>
      </c>
      <c r="B139" s="38"/>
      <c r="C139" s="38"/>
      <c r="D139" s="38"/>
      <c r="E139" s="38"/>
      <c r="F139" s="17"/>
      <c r="G139" s="3"/>
      <c r="I139" s="16"/>
      <c r="J139" s="17"/>
      <c r="L139" s="20"/>
      <c r="M139" s="20"/>
      <c r="O139" s="20"/>
      <c r="P139" s="20"/>
      <c r="R139" s="7"/>
      <c r="S139" s="10"/>
    </row>
    <row r="140" spans="1:35" ht="15">
      <c r="A140" s="16" t="s">
        <v>37</v>
      </c>
      <c r="B140" s="38"/>
      <c r="C140" s="38"/>
      <c r="D140" s="38"/>
      <c r="E140" s="38"/>
      <c r="F140" s="17"/>
      <c r="G140" s="3"/>
      <c r="I140" s="16"/>
      <c r="J140" s="17"/>
      <c r="L140" s="20"/>
      <c r="M140" s="22"/>
      <c r="O140" s="20"/>
      <c r="P140" s="22"/>
      <c r="R140" s="7"/>
      <c r="S140" s="10"/>
    </row>
    <row r="141" spans="1:35" ht="15">
      <c r="A141" s="16" t="s">
        <v>39</v>
      </c>
      <c r="B141" s="38"/>
      <c r="C141" s="38"/>
      <c r="D141" s="38"/>
      <c r="E141" s="38"/>
      <c r="F141" s="17"/>
      <c r="G141" s="3"/>
      <c r="I141" s="16"/>
      <c r="J141" s="17"/>
      <c r="L141" s="20"/>
      <c r="M141" s="22"/>
      <c r="O141" s="20"/>
      <c r="P141" s="22"/>
      <c r="R141" s="7"/>
      <c r="S141" s="10"/>
    </row>
    <row r="142" spans="1:35" ht="15">
      <c r="A142" s="16" t="s">
        <v>41</v>
      </c>
      <c r="B142" s="38"/>
      <c r="C142" s="38"/>
      <c r="D142" s="38"/>
      <c r="E142" s="38"/>
      <c r="F142" s="17"/>
      <c r="G142" s="3"/>
      <c r="I142" s="16"/>
      <c r="J142" s="17"/>
      <c r="L142" s="16"/>
      <c r="M142" s="16"/>
      <c r="O142" s="23"/>
      <c r="P142" s="24"/>
      <c r="R142" s="7"/>
      <c r="S142" s="10"/>
    </row>
    <row r="143" spans="1:35">
      <c r="G143" s="3"/>
      <c r="O143" s="3"/>
      <c r="P143" s="21"/>
      <c r="R143" s="7"/>
      <c r="S143" s="25"/>
    </row>
    <row r="144" spans="1:35">
      <c r="D144" s="26"/>
      <c r="E144" s="3"/>
      <c r="F144" s="27"/>
      <c r="G144" s="3"/>
      <c r="O144" s="28"/>
      <c r="P144" s="29"/>
      <c r="R144" s="7"/>
      <c r="S144" s="18"/>
    </row>
    <row r="148" spans="1:19" ht="1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S148" s="7"/>
    </row>
    <row r="149" spans="1:19">
      <c r="B149" s="8"/>
      <c r="C149" s="8"/>
      <c r="D149" s="8"/>
      <c r="E149" s="8"/>
      <c r="F149" s="8"/>
      <c r="L149" s="9"/>
      <c r="M149" s="9"/>
      <c r="R149" s="7"/>
      <c r="S149" s="10"/>
    </row>
    <row r="150" spans="1:19" ht="15">
      <c r="B150" s="11"/>
      <c r="C150" s="11"/>
      <c r="D150" s="11"/>
      <c r="E150" s="11"/>
      <c r="F150" s="11"/>
      <c r="G150" s="12"/>
      <c r="I150" s="13"/>
      <c r="J150" s="13"/>
      <c r="L150" s="14"/>
      <c r="M150" s="15"/>
      <c r="R150" s="7"/>
      <c r="S150" s="10"/>
    </row>
    <row r="151" spans="1:19">
      <c r="B151" s="16"/>
      <c r="C151" s="16"/>
      <c r="D151" s="16"/>
      <c r="E151" s="16"/>
      <c r="F151" s="16"/>
      <c r="G151" s="4"/>
      <c r="I151" s="16"/>
      <c r="J151" s="17"/>
      <c r="L151" s="16"/>
      <c r="M151" s="17"/>
      <c r="O151" s="16"/>
      <c r="P151" s="17"/>
      <c r="R151" s="7"/>
      <c r="S151" s="10"/>
    </row>
    <row r="152" spans="1:19" ht="15">
      <c r="A152" s="16" t="s">
        <v>34</v>
      </c>
      <c r="B152" s="38"/>
      <c r="C152" s="38"/>
      <c r="D152" s="38"/>
      <c r="E152" s="38"/>
      <c r="F152" s="17"/>
      <c r="G152" s="3"/>
      <c r="I152" s="16"/>
      <c r="J152" s="17"/>
      <c r="L152" s="16"/>
      <c r="M152" s="17"/>
      <c r="O152" s="16"/>
      <c r="P152" s="17"/>
      <c r="R152" s="7"/>
      <c r="S152" s="10"/>
    </row>
    <row r="153" spans="1:19" ht="15">
      <c r="A153" s="16" t="s">
        <v>36</v>
      </c>
      <c r="B153" s="38"/>
      <c r="C153" s="38"/>
      <c r="D153" s="38"/>
      <c r="E153" s="38"/>
      <c r="F153" s="17"/>
      <c r="G153" s="3"/>
      <c r="I153" s="16"/>
      <c r="J153" s="17"/>
      <c r="L153" s="16"/>
      <c r="M153" s="17"/>
      <c r="O153" s="16"/>
      <c r="P153" s="17"/>
      <c r="R153" s="7"/>
      <c r="S153" s="7"/>
    </row>
    <row r="154" spans="1:19" ht="15">
      <c r="A154" s="16" t="s">
        <v>38</v>
      </c>
      <c r="B154" s="38"/>
      <c r="C154" s="38"/>
      <c r="D154" s="38"/>
      <c r="E154" s="38"/>
      <c r="F154" s="17"/>
      <c r="G154" s="3"/>
      <c r="I154" s="16"/>
      <c r="J154" s="17"/>
      <c r="L154" s="16"/>
      <c r="M154" s="17"/>
      <c r="O154" s="16"/>
      <c r="P154" s="17"/>
      <c r="R154" s="7"/>
      <c r="S154" s="18"/>
    </row>
    <row r="155" spans="1:19" ht="15">
      <c r="A155" s="16" t="s">
        <v>40</v>
      </c>
      <c r="B155" s="38"/>
      <c r="C155" s="38"/>
      <c r="D155" s="38"/>
      <c r="E155" s="38"/>
      <c r="F155" s="17"/>
      <c r="G155" s="3"/>
      <c r="I155" s="15"/>
      <c r="J155" s="19"/>
      <c r="L155" s="20"/>
      <c r="M155" s="19"/>
      <c r="O155" s="20"/>
      <c r="P155" s="19"/>
      <c r="R155" s="7"/>
      <c r="S155" s="21"/>
    </row>
    <row r="156" spans="1:19" ht="15">
      <c r="A156" s="16" t="s">
        <v>35</v>
      </c>
      <c r="B156" s="38"/>
      <c r="C156" s="38"/>
      <c r="D156" s="38"/>
      <c r="E156" s="38"/>
      <c r="F156" s="17"/>
      <c r="G156" s="3"/>
      <c r="I156" s="16"/>
      <c r="J156" s="17"/>
      <c r="L156" s="20"/>
      <c r="M156" s="20"/>
      <c r="O156" s="20"/>
      <c r="P156" s="20"/>
      <c r="R156" s="7"/>
      <c r="S156" s="10"/>
    </row>
    <row r="157" spans="1:19" ht="15">
      <c r="A157" s="16" t="s">
        <v>37</v>
      </c>
      <c r="B157" s="38"/>
      <c r="C157" s="38"/>
      <c r="D157" s="38"/>
      <c r="E157" s="38"/>
      <c r="F157" s="17"/>
      <c r="G157" s="3"/>
      <c r="I157" s="16"/>
      <c r="J157" s="17"/>
      <c r="L157" s="20"/>
      <c r="M157" s="22"/>
      <c r="O157" s="20"/>
      <c r="P157" s="22"/>
      <c r="R157" s="7"/>
      <c r="S157" s="10"/>
    </row>
    <row r="158" spans="1:19" ht="15">
      <c r="A158" s="16" t="s">
        <v>39</v>
      </c>
      <c r="B158" s="38"/>
      <c r="C158" s="38"/>
      <c r="D158" s="38"/>
      <c r="E158" s="38"/>
      <c r="F158" s="17"/>
      <c r="G158" s="3"/>
      <c r="I158" s="16"/>
      <c r="J158" s="17"/>
      <c r="L158" s="20"/>
      <c r="M158" s="22"/>
      <c r="O158" s="20"/>
      <c r="P158" s="22"/>
      <c r="R158" s="7"/>
      <c r="S158" s="10"/>
    </row>
    <row r="159" spans="1:19" ht="15">
      <c r="A159" s="16" t="s">
        <v>41</v>
      </c>
      <c r="B159" s="38"/>
      <c r="C159" s="38"/>
      <c r="D159" s="38"/>
      <c r="E159" s="38"/>
      <c r="F159" s="17"/>
      <c r="G159" s="3"/>
      <c r="I159" s="16"/>
      <c r="J159" s="17"/>
      <c r="L159" s="16"/>
      <c r="M159" s="16"/>
      <c r="O159" s="23"/>
      <c r="P159" s="24"/>
      <c r="R159" s="7"/>
      <c r="S159" s="10"/>
    </row>
    <row r="160" spans="1:19">
      <c r="G160" s="3"/>
      <c r="O160" s="3"/>
      <c r="P160" s="21"/>
      <c r="R160" s="7"/>
      <c r="S160" s="25"/>
    </row>
    <row r="161" spans="1:26">
      <c r="D161" s="26"/>
      <c r="E161" s="3"/>
      <c r="F161" s="27"/>
      <c r="G161" s="3"/>
      <c r="O161" s="28"/>
      <c r="P161" s="29"/>
      <c r="R161" s="7"/>
      <c r="S161" s="18"/>
    </row>
    <row r="163" spans="1:26">
      <c r="V163" s="3"/>
      <c r="W163" s="4"/>
      <c r="X163" s="3"/>
      <c r="Y163" s="3"/>
      <c r="Z163" s="3"/>
    </row>
    <row r="164" spans="1:26">
      <c r="V164" s="3"/>
      <c r="W164" s="3"/>
      <c r="X164" s="3"/>
      <c r="Y164" s="3"/>
      <c r="Z164" s="3"/>
    </row>
    <row r="165" spans="1:26" ht="1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S165" s="7"/>
      <c r="V165" s="3"/>
      <c r="W165" s="3"/>
      <c r="X165" s="3"/>
      <c r="Y165" s="3"/>
      <c r="Z165" s="3"/>
    </row>
    <row r="166" spans="1:26">
      <c r="B166" s="8"/>
      <c r="C166" s="8"/>
      <c r="D166" s="8"/>
      <c r="E166" s="8"/>
      <c r="F166" s="8"/>
      <c r="L166" s="9"/>
      <c r="M166" s="9"/>
      <c r="R166" s="7"/>
      <c r="S166" s="10"/>
      <c r="V166" s="3"/>
      <c r="W166" s="3"/>
      <c r="X166" s="3"/>
      <c r="Y166" s="3"/>
      <c r="Z166" s="3"/>
    </row>
    <row r="167" spans="1:26" ht="15">
      <c r="B167" s="11"/>
      <c r="C167" s="11"/>
      <c r="D167" s="11"/>
      <c r="E167" s="11"/>
      <c r="F167" s="11"/>
      <c r="G167" s="12"/>
      <c r="I167" s="13"/>
      <c r="J167" s="13"/>
      <c r="L167" s="14"/>
      <c r="M167" s="15"/>
      <c r="R167" s="7"/>
      <c r="S167" s="10"/>
      <c r="V167" s="3"/>
      <c r="W167" s="3"/>
      <c r="X167" s="3"/>
      <c r="Y167" s="3"/>
      <c r="Z167" s="3"/>
    </row>
    <row r="168" spans="1:26">
      <c r="B168" s="16"/>
      <c r="C168" s="16"/>
      <c r="D168" s="16"/>
      <c r="E168" s="16"/>
      <c r="F168" s="16"/>
      <c r="G168" s="3"/>
      <c r="I168" s="16"/>
      <c r="J168" s="17"/>
      <c r="L168" s="16"/>
      <c r="M168" s="17"/>
      <c r="O168" s="16"/>
      <c r="P168" s="17"/>
      <c r="R168" s="7"/>
      <c r="S168" s="10"/>
      <c r="V168" s="3"/>
      <c r="W168" s="3"/>
      <c r="X168" s="3"/>
      <c r="Y168" s="3"/>
      <c r="Z168" s="3"/>
    </row>
    <row r="169" spans="1:26" ht="15">
      <c r="A169" s="16" t="s">
        <v>34</v>
      </c>
      <c r="B169" s="38"/>
      <c r="C169" s="38"/>
      <c r="D169" s="38"/>
      <c r="E169" s="38"/>
      <c r="F169" s="17"/>
      <c r="G169" s="3"/>
      <c r="I169" s="16"/>
      <c r="J169" s="17"/>
      <c r="L169" s="16"/>
      <c r="M169" s="17"/>
      <c r="O169" s="16"/>
      <c r="P169" s="17"/>
      <c r="R169" s="7"/>
      <c r="S169" s="10"/>
      <c r="V169" s="3"/>
      <c r="W169" s="3"/>
      <c r="X169" s="3"/>
      <c r="Y169" s="3"/>
      <c r="Z169" s="3"/>
    </row>
    <row r="170" spans="1:26" ht="15">
      <c r="A170" s="16" t="s">
        <v>36</v>
      </c>
      <c r="B170" s="38"/>
      <c r="C170" s="38"/>
      <c r="D170" s="38"/>
      <c r="E170" s="38"/>
      <c r="F170" s="17"/>
      <c r="G170" s="3"/>
      <c r="I170" s="16"/>
      <c r="J170" s="17"/>
      <c r="L170" s="16"/>
      <c r="M170" s="17"/>
      <c r="O170" s="16"/>
      <c r="P170" s="17"/>
      <c r="R170" s="7"/>
      <c r="S170" s="7"/>
      <c r="V170" s="3"/>
      <c r="W170" s="3"/>
      <c r="X170" s="3"/>
      <c r="Y170" s="3"/>
      <c r="Z170" s="3"/>
    </row>
    <row r="171" spans="1:26" ht="15">
      <c r="A171" s="16" t="s">
        <v>38</v>
      </c>
      <c r="B171" s="38"/>
      <c r="C171" s="38"/>
      <c r="D171" s="38"/>
      <c r="E171" s="38"/>
      <c r="F171" s="17"/>
      <c r="G171" s="3"/>
      <c r="I171" s="16"/>
      <c r="J171" s="17"/>
      <c r="L171" s="16"/>
      <c r="M171" s="17"/>
      <c r="O171" s="16"/>
      <c r="P171" s="17"/>
      <c r="R171" s="7"/>
      <c r="S171" s="18"/>
      <c r="V171" s="3"/>
      <c r="W171" s="3"/>
      <c r="X171" s="3"/>
      <c r="Y171" s="3"/>
      <c r="Z171" s="3"/>
    </row>
    <row r="172" spans="1:26" ht="15">
      <c r="A172" s="16" t="s">
        <v>40</v>
      </c>
      <c r="B172" s="38"/>
      <c r="C172" s="38"/>
      <c r="D172" s="38"/>
      <c r="E172" s="38"/>
      <c r="F172" s="17"/>
      <c r="G172" s="3"/>
      <c r="I172" s="15"/>
      <c r="J172" s="19"/>
      <c r="L172" s="20"/>
      <c r="M172" s="19"/>
      <c r="O172" s="20"/>
      <c r="P172" s="19"/>
      <c r="R172" s="7"/>
      <c r="S172" s="21"/>
    </row>
    <row r="173" spans="1:26" ht="15">
      <c r="A173" s="16" t="s">
        <v>35</v>
      </c>
      <c r="B173" s="38"/>
      <c r="C173" s="38"/>
      <c r="D173" s="38"/>
      <c r="E173" s="38"/>
      <c r="F173" s="17"/>
      <c r="G173" s="3"/>
      <c r="I173" s="16"/>
      <c r="J173" s="17"/>
      <c r="L173" s="20"/>
      <c r="M173" s="20"/>
      <c r="O173" s="20"/>
      <c r="P173" s="20"/>
      <c r="R173" s="7"/>
      <c r="S173" s="10"/>
    </row>
    <row r="174" spans="1:26" ht="15">
      <c r="A174" s="16" t="s">
        <v>37</v>
      </c>
      <c r="B174" s="38"/>
      <c r="C174" s="38"/>
      <c r="D174" s="38"/>
      <c r="E174" s="38"/>
      <c r="F174" s="17"/>
      <c r="G174" s="3"/>
      <c r="I174" s="16"/>
      <c r="J174" s="17"/>
      <c r="L174" s="20"/>
      <c r="M174" s="22"/>
      <c r="O174" s="20"/>
      <c r="P174" s="22"/>
      <c r="R174" s="7"/>
      <c r="S174" s="10"/>
    </row>
    <row r="175" spans="1:26" ht="15">
      <c r="A175" s="16" t="s">
        <v>39</v>
      </c>
      <c r="B175" s="38"/>
      <c r="C175" s="38"/>
      <c r="D175" s="38"/>
      <c r="E175" s="38"/>
      <c r="F175" s="17"/>
      <c r="G175" s="3"/>
      <c r="I175" s="16"/>
      <c r="J175" s="17"/>
      <c r="L175" s="20"/>
      <c r="M175" s="22"/>
      <c r="O175" s="20"/>
      <c r="P175" s="22"/>
      <c r="R175" s="7"/>
      <c r="S175" s="10"/>
    </row>
    <row r="176" spans="1:26" ht="15">
      <c r="A176" s="16" t="s">
        <v>41</v>
      </c>
      <c r="B176" s="38"/>
      <c r="C176" s="38"/>
      <c r="D176" s="38"/>
      <c r="E176" s="38"/>
      <c r="F176" s="17"/>
      <c r="G176" s="3"/>
      <c r="I176" s="16"/>
      <c r="J176" s="17"/>
      <c r="L176" s="16"/>
      <c r="M176" s="16"/>
      <c r="O176" s="23"/>
      <c r="P176" s="24"/>
      <c r="R176" s="7"/>
      <c r="S176" s="10"/>
    </row>
    <row r="177" spans="1:19">
      <c r="G177" s="3"/>
      <c r="O177" s="3"/>
      <c r="P177" s="21"/>
      <c r="R177" s="7"/>
      <c r="S177" s="25"/>
    </row>
    <row r="178" spans="1:19">
      <c r="D178" s="26"/>
      <c r="E178" s="3"/>
      <c r="F178" s="27"/>
      <c r="G178" s="3"/>
      <c r="O178" s="28"/>
      <c r="P178" s="29"/>
      <c r="R178" s="7"/>
      <c r="S178" s="18"/>
    </row>
    <row r="182" spans="1:19" ht="1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S182" s="7"/>
    </row>
    <row r="183" spans="1:19">
      <c r="B183" s="8"/>
      <c r="C183" s="8"/>
      <c r="D183" s="8"/>
      <c r="E183" s="8"/>
      <c r="F183" s="8"/>
      <c r="L183" s="9"/>
      <c r="M183" s="9"/>
      <c r="R183" s="7"/>
      <c r="S183" s="10"/>
    </row>
    <row r="184" spans="1:19" ht="15">
      <c r="B184" s="11"/>
      <c r="C184" s="11"/>
      <c r="D184" s="11"/>
      <c r="E184" s="11"/>
      <c r="F184" s="11"/>
      <c r="G184" s="12"/>
      <c r="I184" s="13"/>
      <c r="J184" s="13"/>
      <c r="L184" s="14"/>
      <c r="M184" s="15"/>
      <c r="R184" s="7"/>
      <c r="S184" s="10"/>
    </row>
    <row r="185" spans="1:19">
      <c r="B185" s="16"/>
      <c r="C185" s="16"/>
      <c r="D185" s="16"/>
      <c r="E185" s="16"/>
      <c r="F185" s="16"/>
      <c r="G185" s="3"/>
      <c r="I185" s="16"/>
      <c r="J185" s="17"/>
      <c r="L185" s="16"/>
      <c r="M185" s="17"/>
      <c r="O185" s="16"/>
      <c r="P185" s="17"/>
      <c r="R185" s="7"/>
      <c r="S185" s="10"/>
    </row>
    <row r="186" spans="1:19" ht="15">
      <c r="A186" s="16" t="s">
        <v>34</v>
      </c>
      <c r="B186" s="38"/>
      <c r="C186" s="38"/>
      <c r="D186" s="38"/>
      <c r="E186" s="38"/>
      <c r="F186" s="17"/>
      <c r="G186" s="3"/>
      <c r="I186" s="16"/>
      <c r="J186" s="17"/>
      <c r="L186" s="16"/>
      <c r="M186" s="17"/>
      <c r="O186" s="16"/>
      <c r="P186" s="17"/>
      <c r="R186" s="7"/>
      <c r="S186" s="10"/>
    </row>
    <row r="187" spans="1:19" ht="15">
      <c r="A187" s="16" t="s">
        <v>36</v>
      </c>
      <c r="B187" s="38"/>
      <c r="C187" s="38"/>
      <c r="D187" s="38"/>
      <c r="E187" s="38"/>
      <c r="F187" s="17"/>
      <c r="G187" s="3"/>
      <c r="I187" s="16"/>
      <c r="J187" s="17"/>
      <c r="L187" s="16"/>
      <c r="M187" s="17"/>
      <c r="O187" s="16"/>
      <c r="P187" s="17"/>
      <c r="R187" s="7"/>
      <c r="S187" s="7"/>
    </row>
    <row r="188" spans="1:19" ht="15">
      <c r="A188" s="16" t="s">
        <v>38</v>
      </c>
      <c r="B188" s="38"/>
      <c r="C188" s="38"/>
      <c r="D188" s="38"/>
      <c r="E188" s="38"/>
      <c r="F188" s="17"/>
      <c r="G188" s="3"/>
      <c r="I188" s="16"/>
      <c r="J188" s="17"/>
      <c r="L188" s="16"/>
      <c r="M188" s="17"/>
      <c r="O188" s="16"/>
      <c r="P188" s="17"/>
      <c r="R188" s="7"/>
      <c r="S188" s="18"/>
    </row>
    <row r="189" spans="1:19" ht="15">
      <c r="A189" s="16" t="s">
        <v>40</v>
      </c>
      <c r="B189" s="38"/>
      <c r="C189" s="38"/>
      <c r="D189" s="38"/>
      <c r="E189" s="38"/>
      <c r="F189" s="17"/>
      <c r="G189" s="3"/>
      <c r="I189" s="15"/>
      <c r="J189" s="19"/>
      <c r="L189" s="20"/>
      <c r="M189" s="19"/>
      <c r="O189" s="20"/>
      <c r="P189" s="19"/>
      <c r="R189" s="7"/>
      <c r="S189" s="21"/>
    </row>
    <row r="190" spans="1:19" ht="15">
      <c r="A190" s="16" t="s">
        <v>35</v>
      </c>
      <c r="B190" s="38"/>
      <c r="C190" s="38"/>
      <c r="D190" s="38"/>
      <c r="E190" s="38"/>
      <c r="F190" s="17"/>
      <c r="G190" s="3"/>
      <c r="I190" s="16"/>
      <c r="J190" s="17"/>
      <c r="L190" s="20"/>
      <c r="M190" s="20"/>
      <c r="O190" s="20"/>
      <c r="P190" s="20"/>
      <c r="R190" s="7"/>
      <c r="S190" s="10"/>
    </row>
    <row r="191" spans="1:19" ht="15">
      <c r="A191" s="16" t="s">
        <v>37</v>
      </c>
      <c r="B191" s="38"/>
      <c r="C191" s="38"/>
      <c r="D191" s="38"/>
      <c r="E191" s="38"/>
      <c r="F191" s="17"/>
      <c r="G191" s="3"/>
      <c r="I191" s="16"/>
      <c r="J191" s="17"/>
      <c r="L191" s="20"/>
      <c r="M191" s="22"/>
      <c r="O191" s="20"/>
      <c r="P191" s="22"/>
      <c r="R191" s="7"/>
      <c r="S191" s="10"/>
    </row>
    <row r="192" spans="1:19" ht="15">
      <c r="A192" s="16" t="s">
        <v>39</v>
      </c>
      <c r="B192" s="38"/>
      <c r="C192" s="38"/>
      <c r="D192" s="38"/>
      <c r="E192" s="38"/>
      <c r="F192" s="17"/>
      <c r="G192" s="3"/>
      <c r="I192" s="16"/>
      <c r="J192" s="17"/>
      <c r="L192" s="20"/>
      <c r="M192" s="22"/>
      <c r="O192" s="20"/>
      <c r="P192" s="22"/>
      <c r="R192" s="7"/>
      <c r="S192" s="10"/>
    </row>
    <row r="193" spans="1:19" ht="15">
      <c r="A193" s="16" t="s">
        <v>41</v>
      </c>
      <c r="B193" s="38"/>
      <c r="C193" s="38"/>
      <c r="D193" s="38"/>
      <c r="E193" s="38"/>
      <c r="F193" s="17"/>
      <c r="G193" s="3"/>
      <c r="I193" s="16"/>
      <c r="J193" s="17"/>
      <c r="L193" s="16"/>
      <c r="M193" s="16"/>
      <c r="O193" s="23"/>
      <c r="P193" s="24"/>
      <c r="R193" s="7"/>
      <c r="S193" s="10"/>
    </row>
    <row r="194" spans="1:19">
      <c r="G194" s="3"/>
      <c r="O194" s="3"/>
      <c r="P194" s="21"/>
      <c r="R194" s="7"/>
      <c r="S194" s="25"/>
    </row>
    <row r="195" spans="1:19">
      <c r="D195" s="26"/>
      <c r="E195" s="3"/>
      <c r="F195" s="27"/>
      <c r="G195" s="3"/>
      <c r="O195" s="28"/>
      <c r="P195" s="29"/>
      <c r="R195" s="7"/>
      <c r="S195" s="18"/>
    </row>
    <row r="199" spans="1:19" ht="1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S199" s="7"/>
    </row>
    <row r="200" spans="1:19">
      <c r="B200" s="8"/>
      <c r="C200" s="8"/>
      <c r="D200" s="8"/>
      <c r="E200" s="8"/>
      <c r="F200" s="8"/>
      <c r="L200" s="9"/>
      <c r="M200" s="9"/>
      <c r="R200" s="7"/>
      <c r="S200" s="10"/>
    </row>
    <row r="201" spans="1:19" ht="15">
      <c r="B201" s="11"/>
      <c r="C201" s="11"/>
      <c r="D201" s="11"/>
      <c r="E201" s="11"/>
      <c r="F201" s="11"/>
      <c r="G201" s="12"/>
      <c r="I201" s="13"/>
      <c r="J201" s="13"/>
      <c r="L201" s="14"/>
      <c r="M201" s="15"/>
      <c r="R201" s="7"/>
      <c r="S201" s="10"/>
    </row>
    <row r="202" spans="1:19">
      <c r="B202" s="16"/>
      <c r="C202" s="16"/>
      <c r="D202" s="16"/>
      <c r="E202" s="16"/>
      <c r="F202" s="16"/>
      <c r="G202" s="3"/>
      <c r="I202" s="16"/>
      <c r="J202" s="17"/>
      <c r="L202" s="16"/>
      <c r="M202" s="17"/>
      <c r="O202" s="16"/>
      <c r="P202" s="17"/>
      <c r="R202" s="7"/>
      <c r="S202" s="10"/>
    </row>
    <row r="203" spans="1:19" ht="15">
      <c r="A203" s="16" t="s">
        <v>34</v>
      </c>
      <c r="B203" s="38"/>
      <c r="C203" s="38"/>
      <c r="D203" s="38"/>
      <c r="E203" s="38"/>
      <c r="F203" s="17"/>
      <c r="G203" s="3"/>
      <c r="I203" s="16"/>
      <c r="J203" s="17"/>
      <c r="L203" s="16"/>
      <c r="M203" s="17"/>
      <c r="O203" s="16"/>
      <c r="P203" s="17"/>
      <c r="R203" s="7"/>
      <c r="S203" s="10"/>
    </row>
    <row r="204" spans="1:19" ht="15">
      <c r="A204" s="16" t="s">
        <v>36</v>
      </c>
      <c r="B204" s="38"/>
      <c r="C204" s="38"/>
      <c r="D204" s="38"/>
      <c r="E204" s="38"/>
      <c r="F204" s="17"/>
      <c r="G204" s="3"/>
      <c r="I204" s="16"/>
      <c r="J204" s="17"/>
      <c r="L204" s="16"/>
      <c r="M204" s="17"/>
      <c r="O204" s="16"/>
      <c r="P204" s="17"/>
      <c r="R204" s="7"/>
      <c r="S204" s="7"/>
    </row>
    <row r="205" spans="1:19" ht="15">
      <c r="A205" s="16" t="s">
        <v>38</v>
      </c>
      <c r="B205" s="38"/>
      <c r="C205" s="38"/>
      <c r="D205" s="38"/>
      <c r="E205" s="38"/>
      <c r="F205" s="17"/>
      <c r="G205" s="3"/>
      <c r="I205" s="16"/>
      <c r="J205" s="17"/>
      <c r="L205" s="16"/>
      <c r="M205" s="17"/>
      <c r="O205" s="16"/>
      <c r="P205" s="17"/>
      <c r="R205" s="7"/>
      <c r="S205" s="18"/>
    </row>
    <row r="206" spans="1:19" ht="15">
      <c r="A206" s="16" t="s">
        <v>40</v>
      </c>
      <c r="B206" s="38"/>
      <c r="C206" s="38"/>
      <c r="D206" s="38"/>
      <c r="E206" s="38"/>
      <c r="F206" s="17"/>
      <c r="G206" s="3"/>
      <c r="I206" s="15"/>
      <c r="J206" s="19"/>
      <c r="L206" s="20"/>
      <c r="M206" s="19"/>
      <c r="O206" s="20"/>
      <c r="P206" s="19"/>
      <c r="R206" s="7"/>
      <c r="S206" s="21"/>
    </row>
    <row r="207" spans="1:19" ht="15">
      <c r="A207" s="16" t="s">
        <v>35</v>
      </c>
      <c r="B207" s="38"/>
      <c r="C207" s="38"/>
      <c r="D207" s="38"/>
      <c r="E207" s="38"/>
      <c r="F207" s="17"/>
      <c r="G207" s="3"/>
      <c r="I207" s="16"/>
      <c r="J207" s="17"/>
      <c r="L207" s="20"/>
      <c r="M207" s="20"/>
      <c r="O207" s="20"/>
      <c r="P207" s="20"/>
      <c r="R207" s="7"/>
      <c r="S207" s="10"/>
    </row>
    <row r="208" spans="1:19" ht="15">
      <c r="A208" s="16" t="s">
        <v>37</v>
      </c>
      <c r="B208" s="38"/>
      <c r="C208" s="38"/>
      <c r="D208" s="38"/>
      <c r="E208" s="38"/>
      <c r="F208" s="17"/>
      <c r="G208" s="3"/>
      <c r="I208" s="16"/>
      <c r="J208" s="17"/>
      <c r="L208" s="20"/>
      <c r="M208" s="22"/>
      <c r="O208" s="20"/>
      <c r="P208" s="22"/>
      <c r="R208" s="7"/>
      <c r="S208" s="10"/>
    </row>
    <row r="209" spans="1:27" ht="15">
      <c r="A209" s="16" t="s">
        <v>39</v>
      </c>
      <c r="B209" s="38"/>
      <c r="C209" s="38"/>
      <c r="D209" s="38"/>
      <c r="E209" s="38"/>
      <c r="F209" s="17"/>
      <c r="G209" s="3"/>
      <c r="I209" s="16"/>
      <c r="J209" s="17"/>
      <c r="L209" s="20"/>
      <c r="M209" s="22"/>
      <c r="O209" s="20"/>
      <c r="P209" s="22"/>
      <c r="R209" s="7"/>
      <c r="S209" s="10"/>
    </row>
    <row r="210" spans="1:27" ht="15">
      <c r="A210" s="16" t="s">
        <v>41</v>
      </c>
      <c r="B210" s="38"/>
      <c r="C210" s="38"/>
      <c r="D210" s="38"/>
      <c r="E210" s="38"/>
      <c r="F210" s="17"/>
      <c r="G210" s="3"/>
      <c r="I210" s="16"/>
      <c r="J210" s="17"/>
      <c r="L210" s="16"/>
      <c r="M210" s="16"/>
      <c r="O210" s="23"/>
      <c r="P210" s="24"/>
      <c r="R210" s="7"/>
      <c r="S210" s="10"/>
      <c r="V210" s="3"/>
      <c r="W210" s="3"/>
      <c r="X210" s="3"/>
      <c r="Y210" s="3"/>
      <c r="Z210" s="3"/>
      <c r="AA210" s="3"/>
    </row>
    <row r="211" spans="1:27">
      <c r="G211" s="3"/>
      <c r="O211" s="3"/>
      <c r="P211" s="21"/>
      <c r="R211" s="7"/>
      <c r="S211" s="25"/>
      <c r="V211" s="3"/>
      <c r="W211" s="3"/>
      <c r="X211" s="3"/>
      <c r="Y211" s="3"/>
      <c r="Z211" s="3"/>
      <c r="AA211" s="3"/>
    </row>
    <row r="212" spans="1:27">
      <c r="D212" s="26"/>
      <c r="E212" s="3"/>
      <c r="F212" s="27"/>
      <c r="G212" s="3"/>
      <c r="O212" s="28"/>
      <c r="P212" s="29"/>
      <c r="R212" s="7"/>
      <c r="S212" s="18"/>
      <c r="V212" s="3"/>
      <c r="W212" s="3"/>
      <c r="X212" s="3"/>
      <c r="Y212" s="3"/>
      <c r="Z212" s="3"/>
      <c r="AA212" s="3"/>
    </row>
    <row r="213" spans="1:27">
      <c r="V213" s="3"/>
      <c r="W213" s="3"/>
      <c r="X213" s="3"/>
      <c r="Y213" s="3"/>
      <c r="Z213" s="3"/>
      <c r="AA213" s="3"/>
    </row>
    <row r="214" spans="1:27">
      <c r="V214" s="3"/>
      <c r="W214" s="3"/>
      <c r="X214" s="3"/>
      <c r="Y214" s="3"/>
      <c r="Z214" s="3"/>
      <c r="AA214" s="3"/>
    </row>
    <row r="215" spans="1:27">
      <c r="V215" s="3"/>
      <c r="W215" s="3"/>
      <c r="X215" s="3"/>
      <c r="Y215" s="3"/>
      <c r="Z215" s="3"/>
      <c r="AA215" s="3"/>
    </row>
    <row r="216" spans="1:27" ht="15.5" customHeight="1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S216" s="7"/>
      <c r="W216" s="39"/>
      <c r="X216" s="39"/>
      <c r="Y216" s="12"/>
      <c r="Z216" s="3"/>
      <c r="AA216" s="3"/>
    </row>
    <row r="217" spans="1:27" ht="15">
      <c r="B217" s="8"/>
      <c r="C217" s="8"/>
      <c r="D217" s="8"/>
      <c r="E217" s="8"/>
      <c r="F217" s="8"/>
      <c r="L217" s="9"/>
      <c r="M217" s="9"/>
      <c r="R217" s="7"/>
      <c r="S217" s="10"/>
      <c r="V217" s="16"/>
      <c r="Y217" s="33"/>
      <c r="Z217" s="3"/>
      <c r="AA217" s="3"/>
    </row>
    <row r="218" spans="1:27" ht="15">
      <c r="B218" s="11"/>
      <c r="C218" s="11"/>
      <c r="D218" s="11"/>
      <c r="E218" s="11"/>
      <c r="F218" s="11"/>
      <c r="G218" s="12"/>
      <c r="I218" s="13"/>
      <c r="J218" s="13"/>
      <c r="L218" s="14"/>
      <c r="M218" s="15"/>
      <c r="R218" s="7"/>
      <c r="S218" s="10"/>
      <c r="U218" s="32"/>
      <c r="V218" s="16"/>
      <c r="W218" s="33"/>
      <c r="X218" s="33"/>
      <c r="Y218" s="33"/>
      <c r="Z218" s="3"/>
      <c r="AA218" s="3"/>
    </row>
    <row r="219" spans="1:27" ht="15">
      <c r="B219" s="16"/>
      <c r="C219" s="16"/>
      <c r="D219" s="16"/>
      <c r="E219" s="16"/>
      <c r="F219" s="16"/>
      <c r="H219" s="31"/>
      <c r="I219" s="16"/>
      <c r="J219" s="17"/>
      <c r="K219" s="17"/>
      <c r="L219" s="16"/>
      <c r="M219" s="17"/>
      <c r="N219" s="17"/>
      <c r="O219" s="16"/>
      <c r="P219" s="17"/>
      <c r="Q219" s="17">
        <f>2^-(K224-K$223)</f>
        <v>1</v>
      </c>
      <c r="R219" s="7"/>
      <c r="S219" s="10"/>
      <c r="U219" s="35"/>
      <c r="V219" s="16"/>
      <c r="W219" s="33"/>
      <c r="X219" s="33"/>
      <c r="Y219" s="33"/>
      <c r="AA219" s="3"/>
    </row>
    <row r="220" spans="1:27" ht="15">
      <c r="A220" s="16" t="s">
        <v>34</v>
      </c>
      <c r="B220" s="38"/>
      <c r="C220" s="38"/>
      <c r="D220" s="38"/>
      <c r="E220" s="38"/>
      <c r="F220" s="17"/>
      <c r="I220" s="16"/>
      <c r="J220" s="17"/>
      <c r="K220" s="17"/>
      <c r="L220" s="16"/>
      <c r="M220" s="17"/>
      <c r="N220" s="17"/>
      <c r="O220" s="16"/>
      <c r="P220" s="17"/>
      <c r="Q220" s="17">
        <f t="shared" ref="P220:Q222" si="19">2^-(K225-K$223)</f>
        <v>1</v>
      </c>
      <c r="R220" s="7"/>
      <c r="S220" s="10"/>
      <c r="U220" s="35"/>
      <c r="V220" s="16"/>
      <c r="W220" s="33"/>
      <c r="X220" s="33"/>
      <c r="Y220" s="33"/>
      <c r="AA220" s="3"/>
    </row>
    <row r="221" spans="1:27" ht="15">
      <c r="A221" s="16" t="s">
        <v>36</v>
      </c>
      <c r="B221" s="38"/>
      <c r="C221" s="38"/>
      <c r="D221" s="38"/>
      <c r="E221" s="38"/>
      <c r="F221" s="17"/>
      <c r="I221" s="16"/>
      <c r="J221" s="17"/>
      <c r="K221" s="17"/>
      <c r="L221" s="16"/>
      <c r="M221" s="17"/>
      <c r="N221" s="17"/>
      <c r="O221" s="16"/>
      <c r="P221" s="17"/>
      <c r="Q221" s="17">
        <f t="shared" si="19"/>
        <v>1</v>
      </c>
      <c r="R221" s="7"/>
      <c r="S221" s="7"/>
      <c r="U221" s="36"/>
      <c r="V221" s="16"/>
      <c r="W221" s="33"/>
      <c r="X221" s="33"/>
      <c r="Y221" s="33"/>
      <c r="AA221" s="3"/>
    </row>
    <row r="222" spans="1:27" ht="15.5" customHeight="1">
      <c r="A222" s="16" t="s">
        <v>38</v>
      </c>
      <c r="B222" s="38"/>
      <c r="C222" s="38"/>
      <c r="D222" s="38"/>
      <c r="E222" s="38"/>
      <c r="F222" s="17"/>
      <c r="I222" s="16"/>
      <c r="J222" s="17"/>
      <c r="K222" s="17"/>
      <c r="L222" s="16"/>
      <c r="M222" s="17"/>
      <c r="N222" s="17"/>
      <c r="O222" s="16"/>
      <c r="P222" s="17"/>
      <c r="Q222" s="17">
        <f t="shared" si="19"/>
        <v>1</v>
      </c>
      <c r="R222" s="7"/>
      <c r="S222" s="18"/>
      <c r="U222" s="32"/>
      <c r="V222" s="16"/>
      <c r="W222" s="33"/>
      <c r="X222" s="33"/>
      <c r="Y222" s="33"/>
      <c r="AA222" s="3"/>
    </row>
    <row r="223" spans="1:27" ht="15">
      <c r="A223" s="16" t="s">
        <v>40</v>
      </c>
      <c r="B223" s="38"/>
      <c r="C223" s="38"/>
      <c r="D223" s="38"/>
      <c r="E223" s="38"/>
      <c r="F223" s="17"/>
      <c r="I223" s="15"/>
      <c r="J223" s="19"/>
      <c r="K223" s="19"/>
      <c r="L223" s="20"/>
      <c r="M223" s="19"/>
      <c r="N223" s="19"/>
      <c r="O223" s="20"/>
      <c r="P223" s="19"/>
      <c r="Q223" s="19">
        <f>AVERAGE(Q219:Q222)</f>
        <v>1</v>
      </c>
      <c r="R223" s="7"/>
      <c r="S223" s="21"/>
      <c r="U223" s="35"/>
      <c r="V223" s="16"/>
      <c r="W223" s="33"/>
      <c r="X223" s="33"/>
      <c r="Y223" s="33"/>
      <c r="AA223" s="3"/>
    </row>
    <row r="224" spans="1:27" ht="15">
      <c r="A224" s="16" t="s">
        <v>35</v>
      </c>
      <c r="B224" s="38"/>
      <c r="C224" s="38"/>
      <c r="D224" s="38"/>
      <c r="E224" s="38"/>
      <c r="F224" s="17"/>
      <c r="I224" s="16"/>
      <c r="J224" s="17"/>
      <c r="K224" s="17"/>
      <c r="L224" s="20"/>
      <c r="M224" s="20"/>
      <c r="N224" s="20"/>
      <c r="O224" s="20"/>
      <c r="P224" s="20"/>
      <c r="Q224" s="20"/>
      <c r="R224" s="7"/>
      <c r="S224" s="10"/>
      <c r="U224" s="35"/>
      <c r="V224" s="16"/>
      <c r="W224" s="33"/>
      <c r="X224" s="33"/>
      <c r="Y224" s="33"/>
      <c r="AA224" s="3"/>
    </row>
    <row r="225" spans="1:27" ht="15">
      <c r="A225" s="16" t="s">
        <v>37</v>
      </c>
      <c r="B225" s="38"/>
      <c r="C225" s="38"/>
      <c r="D225" s="38"/>
      <c r="E225" s="38"/>
      <c r="F225" s="17"/>
      <c r="I225" s="16"/>
      <c r="J225" s="17"/>
      <c r="K225" s="17"/>
      <c r="L225" s="20"/>
      <c r="M225" s="22"/>
      <c r="N225" s="22"/>
      <c r="O225" s="20"/>
      <c r="P225" s="22"/>
      <c r="Q225" s="22">
        <f>STDEV(Q219:Q222)</f>
        <v>0</v>
      </c>
      <c r="R225" s="7"/>
      <c r="S225" s="10"/>
      <c r="U225" s="36"/>
      <c r="V225" s="16"/>
      <c r="W225" s="33"/>
      <c r="X225" s="33"/>
      <c r="Y225" s="33"/>
      <c r="AA225" s="3"/>
    </row>
    <row r="226" spans="1:27" ht="15">
      <c r="A226" s="16" t="s">
        <v>39</v>
      </c>
      <c r="B226" s="38"/>
      <c r="C226" s="38"/>
      <c r="D226" s="38"/>
      <c r="E226" s="38"/>
      <c r="F226" s="17"/>
      <c r="I226" s="16"/>
      <c r="J226" s="17"/>
      <c r="K226" s="17"/>
      <c r="L226" s="20"/>
      <c r="M226" s="22"/>
      <c r="N226" s="22"/>
      <c r="O226" s="20"/>
      <c r="P226" s="22"/>
      <c r="Q226" s="22">
        <f>Q225/SQRT(4)</f>
        <v>0</v>
      </c>
      <c r="R226" s="7"/>
      <c r="S226" s="10"/>
    </row>
    <row r="227" spans="1:27" ht="15">
      <c r="A227" s="16" t="s">
        <v>41</v>
      </c>
      <c r="B227" s="38"/>
      <c r="C227" s="38"/>
      <c r="D227" s="38"/>
      <c r="E227" s="38"/>
      <c r="F227" s="17"/>
      <c r="I227" s="16"/>
      <c r="J227" s="17"/>
      <c r="K227" s="17"/>
      <c r="L227" s="16"/>
      <c r="M227" s="16"/>
      <c r="O227" s="23"/>
      <c r="P227" s="24"/>
      <c r="Q227" s="24" t="e">
        <f>Q223*1/N223</f>
        <v>#DIV/0!</v>
      </c>
      <c r="R227" s="7"/>
      <c r="S227" s="10"/>
    </row>
    <row r="228" spans="1:27">
      <c r="G228" s="3"/>
      <c r="O228" s="3"/>
      <c r="P228" s="21"/>
      <c r="Q228" s="21"/>
      <c r="R228" s="7"/>
      <c r="S228" s="25"/>
    </row>
    <row r="229" spans="1:27">
      <c r="D229" s="26"/>
      <c r="E229" s="3"/>
      <c r="F229" s="27"/>
      <c r="G229" s="3"/>
      <c r="O229" s="28"/>
      <c r="P229" s="29"/>
      <c r="Q229" s="29" t="e">
        <f>_xlfn.T.TEST(N219:N222,Q219:Q222,2,2)</f>
        <v>#DIV/0!</v>
      </c>
      <c r="R229" s="7"/>
      <c r="S229" s="18"/>
    </row>
    <row r="233" spans="1:27" ht="1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S233" s="7"/>
      <c r="U233" s="40"/>
      <c r="V233" s="41"/>
      <c r="W233" s="42"/>
      <c r="X233" s="42"/>
      <c r="Y233" s="42"/>
    </row>
    <row r="234" spans="1:27">
      <c r="B234" s="8"/>
      <c r="C234" s="8"/>
      <c r="D234" s="8"/>
      <c r="E234" s="8"/>
      <c r="F234" s="8"/>
      <c r="L234" s="9"/>
      <c r="M234" s="9"/>
      <c r="R234" s="7"/>
      <c r="S234" s="10"/>
      <c r="U234" s="43"/>
      <c r="V234" s="44"/>
      <c r="W234" s="42"/>
      <c r="X234" s="43"/>
      <c r="Y234" s="44"/>
    </row>
    <row r="235" spans="1:27" ht="15">
      <c r="B235" s="11"/>
      <c r="C235" s="11"/>
      <c r="D235" s="11"/>
      <c r="E235" s="11"/>
      <c r="F235" s="11"/>
      <c r="G235" s="12"/>
      <c r="I235" s="13"/>
      <c r="J235" s="13"/>
      <c r="L235" s="14"/>
      <c r="M235" s="15"/>
      <c r="R235" s="7"/>
      <c r="S235" s="10"/>
      <c r="U235" s="43"/>
      <c r="V235" s="44"/>
      <c r="W235" s="42"/>
      <c r="X235" s="43"/>
      <c r="Y235" s="44"/>
    </row>
    <row r="236" spans="1:27">
      <c r="B236" s="16"/>
      <c r="C236" s="16"/>
      <c r="D236" s="16"/>
      <c r="E236" s="16"/>
      <c r="F236" s="16"/>
      <c r="I236" s="16"/>
      <c r="J236" s="17"/>
      <c r="K236" s="30"/>
      <c r="L236" s="16"/>
      <c r="M236" s="17"/>
      <c r="N236" s="30"/>
      <c r="O236" s="16"/>
      <c r="P236" s="17"/>
      <c r="Q236" s="30" t="e">
        <f>AVERAGE(P236,Y234)</f>
        <v>#DIV/0!</v>
      </c>
      <c r="R236" s="7"/>
      <c r="S236" s="10"/>
      <c r="U236" s="43"/>
      <c r="V236" s="44"/>
      <c r="W236" s="42"/>
      <c r="X236" s="43"/>
      <c r="Y236" s="44"/>
      <c r="Z236" s="3"/>
      <c r="AA236" s="3"/>
    </row>
    <row r="237" spans="1:27" ht="15">
      <c r="A237" s="16" t="s">
        <v>34</v>
      </c>
      <c r="B237" s="38"/>
      <c r="C237" s="38"/>
      <c r="D237" s="38"/>
      <c r="E237" s="38"/>
      <c r="F237" s="17"/>
      <c r="I237" s="16"/>
      <c r="J237" s="17"/>
      <c r="K237" s="30"/>
      <c r="L237" s="16"/>
      <c r="M237" s="17"/>
      <c r="N237" s="30"/>
      <c r="O237" s="16"/>
      <c r="P237" s="17"/>
      <c r="Q237" s="30" t="e">
        <f t="shared" ref="Q237:Q239" si="20">AVERAGE(P237,Y235)</f>
        <v>#DIV/0!</v>
      </c>
      <c r="R237" s="7"/>
      <c r="S237" s="10"/>
      <c r="U237" s="43"/>
      <c r="V237" s="44"/>
      <c r="W237" s="42"/>
      <c r="X237" s="43"/>
      <c r="Y237" s="44"/>
      <c r="Z237" s="3"/>
      <c r="AA237" s="3"/>
    </row>
    <row r="238" spans="1:27" ht="15">
      <c r="A238" s="16" t="s">
        <v>36</v>
      </c>
      <c r="B238" s="38"/>
      <c r="C238" s="38"/>
      <c r="D238" s="38"/>
      <c r="E238" s="38"/>
      <c r="F238" s="17"/>
      <c r="I238" s="16"/>
      <c r="J238" s="17"/>
      <c r="K238" s="30"/>
      <c r="L238" s="16"/>
      <c r="M238" s="17"/>
      <c r="N238" s="30"/>
      <c r="O238" s="16"/>
      <c r="P238" s="17"/>
      <c r="Q238" s="30" t="e">
        <f t="shared" si="20"/>
        <v>#DIV/0!</v>
      </c>
      <c r="R238" s="7"/>
      <c r="S238" s="7"/>
      <c r="U238" s="45"/>
      <c r="V238" s="46"/>
      <c r="W238" s="42"/>
      <c r="X238" s="45"/>
      <c r="Y238" s="46"/>
      <c r="Z238" s="3"/>
      <c r="AA238" s="3"/>
    </row>
    <row r="239" spans="1:27" ht="15">
      <c r="A239" s="16" t="s">
        <v>38</v>
      </c>
      <c r="B239" s="38"/>
      <c r="C239" s="38"/>
      <c r="D239" s="38"/>
      <c r="E239" s="38"/>
      <c r="F239" s="17"/>
      <c r="I239" s="16"/>
      <c r="J239" s="17"/>
      <c r="K239" s="30"/>
      <c r="L239" s="16"/>
      <c r="M239" s="17"/>
      <c r="N239" s="30"/>
      <c r="O239" s="16"/>
      <c r="P239" s="17"/>
      <c r="Q239" s="30" t="e">
        <f t="shared" si="20"/>
        <v>#DIV/0!</v>
      </c>
      <c r="R239" s="7"/>
      <c r="S239" s="18"/>
      <c r="U239" s="45"/>
      <c r="V239" s="45"/>
      <c r="W239" s="42"/>
      <c r="X239" s="45"/>
      <c r="Y239" s="45"/>
      <c r="Z239" s="3"/>
      <c r="AA239" s="3"/>
    </row>
    <row r="240" spans="1:27" ht="15">
      <c r="A240" s="16" t="s">
        <v>40</v>
      </c>
      <c r="B240" s="38"/>
      <c r="C240" s="38"/>
      <c r="D240" s="38"/>
      <c r="E240" s="38"/>
      <c r="F240" s="17"/>
      <c r="I240" s="15"/>
      <c r="J240" s="19"/>
      <c r="L240" s="20"/>
      <c r="M240" s="19"/>
      <c r="N240" s="19"/>
      <c r="O240" s="20"/>
      <c r="P240" s="19"/>
      <c r="Q240" s="19" t="e">
        <f>AVERAGE(Q236:Q239)</f>
        <v>#DIV/0!</v>
      </c>
      <c r="R240" s="7"/>
      <c r="S240" s="21"/>
      <c r="U240" s="45"/>
      <c r="V240" s="47"/>
      <c r="W240" s="42"/>
      <c r="X240" s="45"/>
      <c r="Y240" s="47"/>
      <c r="Z240" s="3"/>
      <c r="AA240" s="3"/>
    </row>
    <row r="241" spans="1:27" ht="15">
      <c r="A241" s="16" t="s">
        <v>35</v>
      </c>
      <c r="B241" s="38"/>
      <c r="C241" s="38"/>
      <c r="D241" s="38"/>
      <c r="E241" s="38"/>
      <c r="F241" s="17"/>
      <c r="I241" s="16"/>
      <c r="J241" s="17"/>
      <c r="L241" s="20"/>
      <c r="M241" s="20"/>
      <c r="N241" s="20"/>
      <c r="O241" s="20"/>
      <c r="P241" s="20"/>
      <c r="Q241" s="20"/>
      <c r="R241" s="7"/>
      <c r="S241" s="10"/>
      <c r="U241" s="45"/>
      <c r="V241" s="47"/>
      <c r="W241" s="42"/>
      <c r="X241" s="45"/>
      <c r="Y241" s="47"/>
      <c r="Z241" s="3"/>
      <c r="AA241" s="3"/>
    </row>
    <row r="242" spans="1:27" ht="15">
      <c r="A242" s="16" t="s">
        <v>37</v>
      </c>
      <c r="B242" s="38"/>
      <c r="C242" s="38"/>
      <c r="D242" s="38"/>
      <c r="E242" s="38"/>
      <c r="F242" s="17"/>
      <c r="I242" s="16"/>
      <c r="J242" s="17"/>
      <c r="L242" s="20"/>
      <c r="M242" s="22"/>
      <c r="N242" s="22"/>
      <c r="O242" s="20"/>
      <c r="P242" s="22"/>
      <c r="Q242" s="22" t="e">
        <f>STDEV(Q236:Q239)</f>
        <v>#DIV/0!</v>
      </c>
      <c r="R242" s="7"/>
      <c r="S242" s="10"/>
      <c r="U242" s="43"/>
      <c r="V242" s="43"/>
      <c r="W242" s="42"/>
      <c r="X242" s="48"/>
      <c r="Y242" s="49"/>
      <c r="Z242" s="3"/>
      <c r="AA242" s="3"/>
    </row>
    <row r="243" spans="1:27" ht="15">
      <c r="A243" s="16" t="s">
        <v>39</v>
      </c>
      <c r="B243" s="38"/>
      <c r="C243" s="38"/>
      <c r="D243" s="38"/>
      <c r="E243" s="38"/>
      <c r="F243" s="17"/>
      <c r="I243" s="16"/>
      <c r="J243" s="17"/>
      <c r="L243" s="20"/>
      <c r="M243" s="22"/>
      <c r="N243" s="22"/>
      <c r="O243" s="20"/>
      <c r="P243" s="22"/>
      <c r="Q243" s="22" t="e">
        <f>Q242/SQRT(4)</f>
        <v>#DIV/0!</v>
      </c>
      <c r="R243" s="7"/>
      <c r="S243" s="10"/>
      <c r="U243" s="42"/>
      <c r="V243" s="42"/>
      <c r="W243" s="42"/>
      <c r="X243" s="50"/>
      <c r="Y243" s="51"/>
      <c r="Z243" s="3"/>
      <c r="AA243" s="3"/>
    </row>
    <row r="244" spans="1:27" ht="15">
      <c r="A244" s="16" t="s">
        <v>41</v>
      </c>
      <c r="B244" s="38"/>
      <c r="C244" s="38"/>
      <c r="D244" s="38"/>
      <c r="E244" s="38"/>
      <c r="F244" s="17"/>
      <c r="I244" s="16"/>
      <c r="J244" s="17"/>
      <c r="L244" s="16"/>
      <c r="M244" s="16"/>
      <c r="O244" s="23"/>
      <c r="P244" s="24"/>
      <c r="Q244" s="24" t="e">
        <f>Q240*1/N240</f>
        <v>#DIV/0!</v>
      </c>
      <c r="R244" s="7"/>
      <c r="S244" s="10"/>
      <c r="U244" s="42"/>
      <c r="V244" s="42"/>
      <c r="W244" s="42"/>
      <c r="X244" s="52"/>
      <c r="Y244" s="53"/>
      <c r="Z244" s="3"/>
      <c r="AA244" s="3"/>
    </row>
    <row r="245" spans="1:27">
      <c r="G245" s="3"/>
      <c r="O245" s="3"/>
      <c r="P245" s="21"/>
      <c r="Q245" s="21"/>
      <c r="R245" s="7"/>
      <c r="S245" s="25"/>
    </row>
    <row r="246" spans="1:27">
      <c r="D246" s="26"/>
      <c r="E246" s="3"/>
      <c r="F246" s="27"/>
      <c r="G246" s="3"/>
      <c r="O246" s="28"/>
      <c r="P246" s="29"/>
      <c r="Q246" s="29" t="e">
        <f>_xlfn.T.TEST(N236:N239,Q236:Q239,2,2)</f>
        <v>#DIV/0!</v>
      </c>
      <c r="R246" s="7"/>
      <c r="S246" s="18"/>
    </row>
    <row r="250" spans="1:27" ht="1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S250" s="7"/>
    </row>
    <row r="251" spans="1:27">
      <c r="B251" s="8"/>
      <c r="C251" s="8"/>
      <c r="D251" s="8"/>
      <c r="E251" s="8"/>
      <c r="F251" s="8"/>
      <c r="L251" s="9"/>
      <c r="M251" s="9"/>
      <c r="R251" s="7"/>
      <c r="S251" s="10"/>
    </row>
    <row r="252" spans="1:27" ht="15">
      <c r="B252" s="11"/>
      <c r="C252" s="11"/>
      <c r="D252" s="11"/>
      <c r="E252" s="11"/>
      <c r="F252" s="11"/>
      <c r="G252" s="12"/>
      <c r="I252" s="13"/>
      <c r="J252" s="13"/>
      <c r="L252" s="14"/>
      <c r="M252" s="15"/>
      <c r="R252" s="7"/>
      <c r="S252" s="10"/>
      <c r="W252" s="5"/>
      <c r="X252" s="5"/>
    </row>
    <row r="253" spans="1:27">
      <c r="B253" s="16"/>
      <c r="C253" s="16"/>
      <c r="D253" s="16"/>
      <c r="E253" s="16"/>
      <c r="F253" s="16"/>
      <c r="G253" s="5"/>
      <c r="I253" s="16"/>
      <c r="J253" s="17"/>
      <c r="L253" s="16"/>
      <c r="M253" s="17"/>
      <c r="O253" s="16"/>
      <c r="P253" s="17"/>
      <c r="R253" s="7"/>
      <c r="S253" s="10"/>
    </row>
    <row r="254" spans="1:27" ht="15">
      <c r="A254" s="16" t="s">
        <v>34</v>
      </c>
      <c r="B254" s="38"/>
      <c r="C254" s="38"/>
      <c r="D254" s="38"/>
      <c r="E254" s="38"/>
      <c r="F254" s="17"/>
      <c r="I254" s="16"/>
      <c r="J254" s="17"/>
      <c r="L254" s="16"/>
      <c r="M254" s="17"/>
      <c r="O254" s="16"/>
      <c r="P254" s="17"/>
      <c r="R254" s="7"/>
      <c r="S254" s="10"/>
    </row>
    <row r="255" spans="1:27" ht="15">
      <c r="A255" s="16" t="s">
        <v>36</v>
      </c>
      <c r="B255" s="38"/>
      <c r="C255" s="38"/>
      <c r="D255" s="38"/>
      <c r="E255" s="38"/>
      <c r="F255" s="17"/>
      <c r="I255" s="16"/>
      <c r="J255" s="17"/>
      <c r="L255" s="16"/>
      <c r="M255" s="17"/>
      <c r="O255" s="16"/>
      <c r="P255" s="17"/>
      <c r="R255" s="7"/>
      <c r="S255" s="7"/>
    </row>
    <row r="256" spans="1:27" ht="15">
      <c r="A256" s="16" t="s">
        <v>38</v>
      </c>
      <c r="B256" s="38"/>
      <c r="C256" s="38"/>
      <c r="D256" s="38"/>
      <c r="E256" s="38"/>
      <c r="F256" s="17"/>
      <c r="I256" s="16"/>
      <c r="J256" s="17"/>
      <c r="L256" s="16"/>
      <c r="M256" s="17"/>
      <c r="O256" s="16"/>
      <c r="P256" s="17"/>
      <c r="R256" s="7"/>
      <c r="S256" s="18"/>
    </row>
    <row r="257" spans="1:30" ht="15">
      <c r="A257" s="16" t="s">
        <v>40</v>
      </c>
      <c r="B257" s="38"/>
      <c r="C257" s="38"/>
      <c r="D257" s="38"/>
      <c r="E257" s="38"/>
      <c r="F257" s="17"/>
      <c r="I257" s="15"/>
      <c r="J257" s="19"/>
      <c r="L257" s="20"/>
      <c r="M257" s="19"/>
      <c r="O257" s="20"/>
      <c r="P257" s="19"/>
      <c r="R257" s="7"/>
      <c r="S257" s="21"/>
    </row>
    <row r="258" spans="1:30" ht="15">
      <c r="A258" s="16" t="s">
        <v>35</v>
      </c>
      <c r="B258" s="38"/>
      <c r="C258" s="38"/>
      <c r="D258" s="38"/>
      <c r="E258" s="38"/>
      <c r="F258" s="17"/>
      <c r="I258" s="16"/>
      <c r="J258" s="17"/>
      <c r="L258" s="20"/>
      <c r="M258" s="20"/>
      <c r="O258" s="20"/>
      <c r="P258" s="20"/>
      <c r="R258" s="7"/>
      <c r="S258" s="10"/>
    </row>
    <row r="259" spans="1:30" ht="15">
      <c r="A259" s="16" t="s">
        <v>37</v>
      </c>
      <c r="B259" s="38"/>
      <c r="C259" s="38"/>
      <c r="D259" s="38"/>
      <c r="E259" s="38"/>
      <c r="F259" s="17"/>
      <c r="I259" s="16"/>
      <c r="J259" s="17"/>
      <c r="L259" s="20"/>
      <c r="M259" s="22"/>
      <c r="O259" s="20"/>
      <c r="P259" s="22"/>
      <c r="R259" s="7"/>
      <c r="S259" s="10"/>
    </row>
    <row r="260" spans="1:30" ht="15">
      <c r="A260" s="16" t="s">
        <v>39</v>
      </c>
      <c r="B260" s="38"/>
      <c r="C260" s="38"/>
      <c r="D260" s="38"/>
      <c r="E260" s="38"/>
      <c r="F260" s="17"/>
      <c r="I260" s="16"/>
      <c r="J260" s="17"/>
      <c r="L260" s="20"/>
      <c r="M260" s="22"/>
      <c r="O260" s="20"/>
      <c r="P260" s="22"/>
      <c r="R260" s="7"/>
      <c r="S260" s="10"/>
    </row>
    <row r="261" spans="1:30" ht="15">
      <c r="A261" s="16" t="s">
        <v>41</v>
      </c>
      <c r="B261" s="38"/>
      <c r="C261" s="38"/>
      <c r="D261" s="38"/>
      <c r="E261" s="38"/>
      <c r="F261" s="17"/>
      <c r="I261" s="16"/>
      <c r="J261" s="17"/>
      <c r="L261" s="16"/>
      <c r="M261" s="16"/>
      <c r="O261" s="23"/>
      <c r="P261" s="24"/>
      <c r="R261" s="7"/>
      <c r="S261" s="10"/>
    </row>
    <row r="262" spans="1:30">
      <c r="G262" s="3"/>
      <c r="O262" s="3"/>
      <c r="P262" s="21"/>
      <c r="R262" s="7"/>
      <c r="S262" s="25"/>
    </row>
    <row r="263" spans="1:30">
      <c r="D263" s="26"/>
      <c r="E263" s="3"/>
      <c r="F263" s="27"/>
      <c r="G263" s="3"/>
      <c r="O263" s="28"/>
      <c r="P263" s="29"/>
      <c r="R263" s="7"/>
      <c r="S263" s="18"/>
    </row>
    <row r="264" spans="1:30">
      <c r="V264" s="3"/>
      <c r="W264" s="3"/>
      <c r="X264" s="3"/>
      <c r="Y264" s="3"/>
      <c r="Z264" s="3"/>
      <c r="AA264" s="3"/>
      <c r="AB264" s="3"/>
      <c r="AC264" s="3"/>
      <c r="AD264" s="3"/>
    </row>
    <row r="265" spans="1:30">
      <c r="V265" s="3"/>
      <c r="W265" s="3"/>
      <c r="X265" s="3"/>
      <c r="Y265" s="3"/>
      <c r="Z265" s="3"/>
      <c r="AA265" s="3"/>
      <c r="AB265" s="3"/>
      <c r="AC265" s="3"/>
      <c r="AD265" s="3"/>
    </row>
    <row r="266" spans="1:30">
      <c r="V266" s="3"/>
      <c r="W266" s="3"/>
      <c r="X266" s="3"/>
      <c r="Y266" s="3"/>
      <c r="Z266" s="3"/>
      <c r="AA266" s="3"/>
      <c r="AB266" s="3"/>
      <c r="AC266" s="3"/>
      <c r="AD266" s="3"/>
    </row>
    <row r="267" spans="1:30" ht="1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S267" s="7"/>
      <c r="V267" s="3"/>
      <c r="W267" s="3"/>
      <c r="X267" s="3"/>
      <c r="Y267" s="3"/>
      <c r="Z267" s="3"/>
      <c r="AA267" s="3"/>
      <c r="AB267" s="3"/>
      <c r="AC267" s="3"/>
      <c r="AD267" s="3"/>
    </row>
    <row r="268" spans="1:30">
      <c r="B268" s="8"/>
      <c r="C268" s="8"/>
      <c r="D268" s="8"/>
      <c r="E268" s="8"/>
      <c r="F268" s="8"/>
      <c r="L268" s="9"/>
      <c r="M268" s="9"/>
      <c r="R268" s="7"/>
      <c r="S268" s="10"/>
      <c r="V268" s="3"/>
      <c r="W268" s="3"/>
      <c r="X268" s="3"/>
      <c r="Y268" s="3"/>
      <c r="Z268" s="3"/>
      <c r="AA268" s="3"/>
      <c r="AB268" s="3"/>
      <c r="AC268" s="3"/>
      <c r="AD268" s="3"/>
    </row>
    <row r="269" spans="1:30" ht="15">
      <c r="B269" s="11"/>
      <c r="C269" s="11"/>
      <c r="D269" s="11"/>
      <c r="E269" s="11"/>
      <c r="F269" s="11"/>
      <c r="G269" s="12"/>
      <c r="I269" s="13"/>
      <c r="J269" s="13"/>
      <c r="L269" s="14"/>
      <c r="M269" s="15"/>
      <c r="R269" s="7"/>
      <c r="S269" s="10"/>
      <c r="V269" s="3"/>
      <c r="W269" s="3"/>
      <c r="X269" s="3"/>
      <c r="Y269" s="3"/>
      <c r="Z269" s="3"/>
      <c r="AA269" s="3"/>
      <c r="AB269" s="3"/>
      <c r="AC269" s="3"/>
      <c r="AD269" s="3"/>
    </row>
    <row r="270" spans="1:30">
      <c r="B270" s="16"/>
      <c r="C270" s="16"/>
      <c r="D270" s="16"/>
      <c r="E270" s="16"/>
      <c r="F270" s="16"/>
      <c r="G270" s="5"/>
      <c r="I270" s="16"/>
      <c r="J270" s="17"/>
      <c r="L270" s="16"/>
      <c r="M270" s="17"/>
      <c r="O270" s="16"/>
      <c r="P270" s="17"/>
      <c r="R270" s="7"/>
      <c r="S270" s="10"/>
      <c r="V270" s="3"/>
      <c r="W270" s="3"/>
      <c r="X270" s="3"/>
      <c r="Y270" s="3"/>
      <c r="Z270" s="3"/>
      <c r="AA270" s="3"/>
      <c r="AB270" s="3"/>
      <c r="AC270" s="3"/>
      <c r="AD270" s="3"/>
    </row>
    <row r="271" spans="1:30" ht="15">
      <c r="A271" s="16" t="s">
        <v>34</v>
      </c>
      <c r="B271" s="38"/>
      <c r="C271" s="38"/>
      <c r="D271" s="38"/>
      <c r="E271" s="38"/>
      <c r="F271" s="17"/>
      <c r="I271" s="16"/>
      <c r="J271" s="17"/>
      <c r="L271" s="16"/>
      <c r="M271" s="17"/>
      <c r="O271" s="16"/>
      <c r="P271" s="17"/>
      <c r="R271" s="7"/>
      <c r="S271" s="10"/>
      <c r="V271" s="3"/>
      <c r="W271" s="3"/>
      <c r="X271" s="3"/>
      <c r="Y271" s="3"/>
      <c r="Z271" s="3"/>
      <c r="AA271" s="3"/>
      <c r="AB271" s="3"/>
      <c r="AC271" s="3"/>
      <c r="AD271" s="3"/>
    </row>
    <row r="272" spans="1:30" ht="15">
      <c r="A272" s="16" t="s">
        <v>36</v>
      </c>
      <c r="B272" s="38"/>
      <c r="C272" s="38"/>
      <c r="D272" s="38"/>
      <c r="E272" s="38"/>
      <c r="F272" s="17"/>
      <c r="I272" s="16"/>
      <c r="J272" s="17"/>
      <c r="L272" s="16"/>
      <c r="M272" s="17"/>
      <c r="O272" s="16"/>
      <c r="P272" s="17"/>
      <c r="R272" s="7"/>
      <c r="S272" s="7"/>
      <c r="V272" s="3"/>
      <c r="W272" s="3"/>
      <c r="X272" s="3"/>
      <c r="Y272" s="3"/>
      <c r="Z272" s="3"/>
      <c r="AA272" s="3"/>
      <c r="AB272" s="3"/>
      <c r="AC272" s="3"/>
      <c r="AD272" s="3"/>
    </row>
    <row r="273" spans="1:19" ht="15">
      <c r="A273" s="16" t="s">
        <v>38</v>
      </c>
      <c r="B273" s="38"/>
      <c r="C273" s="38"/>
      <c r="D273" s="38"/>
      <c r="E273" s="38"/>
      <c r="F273" s="17"/>
      <c r="I273" s="16"/>
      <c r="J273" s="17"/>
      <c r="L273" s="16"/>
      <c r="M273" s="17"/>
      <c r="O273" s="16"/>
      <c r="P273" s="17"/>
      <c r="R273" s="7"/>
      <c r="S273" s="18"/>
    </row>
    <row r="274" spans="1:19" ht="15">
      <c r="A274" s="16" t="s">
        <v>40</v>
      </c>
      <c r="B274" s="38"/>
      <c r="C274" s="38"/>
      <c r="D274" s="38"/>
      <c r="E274" s="38"/>
      <c r="F274" s="17"/>
      <c r="I274" s="15"/>
      <c r="J274" s="19"/>
      <c r="L274" s="20"/>
      <c r="M274" s="19"/>
      <c r="O274" s="20"/>
      <c r="P274" s="19"/>
      <c r="R274" s="7"/>
      <c r="S274" s="21"/>
    </row>
    <row r="275" spans="1:19" ht="15">
      <c r="A275" s="16" t="s">
        <v>35</v>
      </c>
      <c r="B275" s="38"/>
      <c r="C275" s="38"/>
      <c r="D275" s="38"/>
      <c r="E275" s="38"/>
      <c r="F275" s="17"/>
      <c r="I275" s="16"/>
      <c r="J275" s="17"/>
      <c r="L275" s="20"/>
      <c r="M275" s="20"/>
      <c r="O275" s="20"/>
      <c r="P275" s="20"/>
      <c r="R275" s="7"/>
      <c r="S275" s="10"/>
    </row>
    <row r="276" spans="1:19" ht="15">
      <c r="A276" s="16" t="s">
        <v>37</v>
      </c>
      <c r="B276" s="38"/>
      <c r="C276" s="38"/>
      <c r="D276" s="38"/>
      <c r="E276" s="38"/>
      <c r="F276" s="17"/>
      <c r="I276" s="16"/>
      <c r="J276" s="17"/>
      <c r="L276" s="20"/>
      <c r="M276" s="22"/>
      <c r="O276" s="20"/>
      <c r="P276" s="22"/>
      <c r="R276" s="7"/>
      <c r="S276" s="10"/>
    </row>
    <row r="277" spans="1:19" ht="15">
      <c r="A277" s="16" t="s">
        <v>39</v>
      </c>
      <c r="B277" s="38"/>
      <c r="C277" s="38"/>
      <c r="D277" s="38"/>
      <c r="E277" s="38"/>
      <c r="F277" s="17"/>
      <c r="I277" s="16"/>
      <c r="J277" s="17"/>
      <c r="L277" s="20"/>
      <c r="M277" s="22"/>
      <c r="O277" s="20"/>
      <c r="P277" s="22"/>
      <c r="R277" s="7"/>
      <c r="S277" s="10"/>
    </row>
    <row r="278" spans="1:19" ht="15">
      <c r="A278" s="16" t="s">
        <v>41</v>
      </c>
      <c r="B278" s="38"/>
      <c r="C278" s="38"/>
      <c r="D278" s="38"/>
      <c r="E278" s="38"/>
      <c r="F278" s="17"/>
      <c r="I278" s="16"/>
      <c r="J278" s="17"/>
      <c r="L278" s="16"/>
      <c r="M278" s="16"/>
      <c r="O278" s="23"/>
      <c r="P278" s="24"/>
      <c r="R278" s="7"/>
      <c r="S278" s="10"/>
    </row>
    <row r="279" spans="1:19">
      <c r="G279" s="3"/>
      <c r="O279" s="3"/>
      <c r="P279" s="21"/>
      <c r="R279" s="7"/>
      <c r="S279" s="25"/>
    </row>
    <row r="280" spans="1:19">
      <c r="D280" s="26"/>
      <c r="E280" s="3"/>
      <c r="F280" s="27"/>
      <c r="G280" s="3"/>
      <c r="O280" s="28"/>
      <c r="P280" s="29"/>
      <c r="R280" s="7"/>
      <c r="S280" s="18"/>
    </row>
  </sheetData>
  <mergeCells count="87">
    <mergeCell ref="B268:F268"/>
    <mergeCell ref="L268:M268"/>
    <mergeCell ref="B269:F269"/>
    <mergeCell ref="I269:J269"/>
    <mergeCell ref="B250:M250"/>
    <mergeCell ref="B251:F251"/>
    <mergeCell ref="L251:M251"/>
    <mergeCell ref="B252:F252"/>
    <mergeCell ref="I252:J252"/>
    <mergeCell ref="B267:M267"/>
    <mergeCell ref="U222:U225"/>
    <mergeCell ref="B233:M233"/>
    <mergeCell ref="B234:F234"/>
    <mergeCell ref="L234:M234"/>
    <mergeCell ref="B235:F235"/>
    <mergeCell ref="I235:J235"/>
    <mergeCell ref="W216:X216"/>
    <mergeCell ref="B217:F217"/>
    <mergeCell ref="L217:M217"/>
    <mergeCell ref="B218:F218"/>
    <mergeCell ref="I218:J218"/>
    <mergeCell ref="U218:U221"/>
    <mergeCell ref="B199:M199"/>
    <mergeCell ref="B200:F200"/>
    <mergeCell ref="L200:M200"/>
    <mergeCell ref="B201:F201"/>
    <mergeCell ref="I201:J201"/>
    <mergeCell ref="B216:M216"/>
    <mergeCell ref="B167:F167"/>
    <mergeCell ref="I167:J167"/>
    <mergeCell ref="B182:M182"/>
    <mergeCell ref="B183:F183"/>
    <mergeCell ref="L183:M183"/>
    <mergeCell ref="B184:F184"/>
    <mergeCell ref="I184:J184"/>
    <mergeCell ref="B149:F149"/>
    <mergeCell ref="L149:M149"/>
    <mergeCell ref="B150:F150"/>
    <mergeCell ref="I150:J150"/>
    <mergeCell ref="B165:M165"/>
    <mergeCell ref="B166:F166"/>
    <mergeCell ref="L166:M166"/>
    <mergeCell ref="B131:M131"/>
    <mergeCell ref="B132:F132"/>
    <mergeCell ref="L132:M132"/>
    <mergeCell ref="B133:F133"/>
    <mergeCell ref="I133:J133"/>
    <mergeCell ref="B148:M148"/>
    <mergeCell ref="B116:F116"/>
    <mergeCell ref="I116:J116"/>
    <mergeCell ref="V117:V120"/>
    <mergeCell ref="AB117:AB120"/>
    <mergeCell ref="V121:V124"/>
    <mergeCell ref="AB121:AB124"/>
    <mergeCell ref="B98:F98"/>
    <mergeCell ref="L98:M98"/>
    <mergeCell ref="B99:F99"/>
    <mergeCell ref="I99:J99"/>
    <mergeCell ref="B114:M114"/>
    <mergeCell ref="B115:F115"/>
    <mergeCell ref="L115:M115"/>
    <mergeCell ref="B80:M80"/>
    <mergeCell ref="B81:F81"/>
    <mergeCell ref="L81:M81"/>
    <mergeCell ref="B82:F82"/>
    <mergeCell ref="I82:J82"/>
    <mergeCell ref="B97:M97"/>
    <mergeCell ref="B48:F48"/>
    <mergeCell ref="I48:J48"/>
    <mergeCell ref="B63:M63"/>
    <mergeCell ref="B64:F64"/>
    <mergeCell ref="L64:M64"/>
    <mergeCell ref="B65:F65"/>
    <mergeCell ref="I65:J65"/>
    <mergeCell ref="B30:F30"/>
    <mergeCell ref="L30:M30"/>
    <mergeCell ref="B31:F31"/>
    <mergeCell ref="I31:J31"/>
    <mergeCell ref="B46:M46"/>
    <mergeCell ref="B47:F47"/>
    <mergeCell ref="L47:M47"/>
    <mergeCell ref="B12:M12"/>
    <mergeCell ref="B13:F13"/>
    <mergeCell ref="L13:M13"/>
    <mergeCell ref="B14:F14"/>
    <mergeCell ref="I14:J14"/>
    <mergeCell ref="B29:M29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E8_5 raw qPCR</vt:lpstr>
      <vt:lpstr>E8_5 processed qPCR </vt:lpstr>
      <vt:lpstr>E9_5 processed qPCR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Abrams</dc:creator>
  <cp:lastModifiedBy>Shaun Abrams</cp:lastModifiedBy>
  <dcterms:created xsi:type="dcterms:W3CDTF">2021-04-06T23:20:29Z</dcterms:created>
  <dcterms:modified xsi:type="dcterms:W3CDTF">2021-04-07T00:10:59Z</dcterms:modified>
</cp:coreProperties>
</file>