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1000" yWindow="0" windowWidth="25600" windowHeight="17880" tabRatio="500" activeTab="1"/>
  </bookViews>
  <sheets>
    <sheet name="Figure 4 pHH3" sheetId="1" r:id="rId1"/>
    <sheet name="Figure 4 TUNEL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0" i="2" l="1"/>
  <c r="D19" i="2"/>
  <c r="G19" i="2"/>
  <c r="J19" i="2"/>
  <c r="M19" i="2"/>
  <c r="M20" i="2"/>
  <c r="J20" i="2"/>
  <c r="G20" i="2"/>
  <c r="M26" i="1"/>
  <c r="J25" i="1"/>
  <c r="G25" i="1"/>
  <c r="D25" i="1"/>
  <c r="M5" i="2"/>
  <c r="M7" i="2"/>
  <c r="M9" i="2"/>
  <c r="M11" i="2"/>
  <c r="M13" i="2"/>
  <c r="M15" i="2"/>
  <c r="J5" i="2"/>
  <c r="J7" i="2"/>
  <c r="J9" i="2"/>
  <c r="J11" i="2"/>
  <c r="J13" i="2"/>
  <c r="J15" i="2"/>
  <c r="G5" i="2"/>
  <c r="G7" i="2"/>
  <c r="G9" i="2"/>
  <c r="G11" i="2"/>
  <c r="G13" i="2"/>
  <c r="G15" i="2"/>
  <c r="D5" i="2"/>
  <c r="D7" i="2"/>
  <c r="D9" i="2"/>
  <c r="D11" i="2"/>
  <c r="D13" i="2"/>
  <c r="M4" i="2"/>
  <c r="M6" i="2"/>
  <c r="M8" i="2"/>
  <c r="M10" i="2"/>
  <c r="M12" i="2"/>
  <c r="M14" i="2"/>
  <c r="J4" i="2"/>
  <c r="J6" i="2"/>
  <c r="J8" i="2"/>
  <c r="J10" i="2"/>
  <c r="J12" i="2"/>
  <c r="J14" i="2"/>
  <c r="G4" i="2"/>
  <c r="G6" i="2"/>
  <c r="G8" i="2"/>
  <c r="G10" i="2"/>
  <c r="G12" i="2"/>
  <c r="G14" i="2"/>
  <c r="D4" i="2"/>
  <c r="D6" i="2"/>
  <c r="D8" i="2"/>
  <c r="D10" i="2"/>
  <c r="D12" i="2"/>
  <c r="D14" i="2"/>
  <c r="D15" i="2"/>
  <c r="M6" i="1"/>
  <c r="M8" i="1"/>
  <c r="M10" i="1"/>
  <c r="M12" i="1"/>
  <c r="M14" i="1"/>
  <c r="M16" i="1"/>
  <c r="M18" i="1"/>
  <c r="M20" i="1"/>
  <c r="M22" i="1"/>
  <c r="M5" i="1"/>
  <c r="M7" i="1"/>
  <c r="M9" i="1"/>
  <c r="M11" i="1"/>
  <c r="M13" i="1"/>
  <c r="M15" i="1"/>
  <c r="M17" i="1"/>
  <c r="M19" i="1"/>
  <c r="M21" i="1"/>
  <c r="M25" i="1"/>
  <c r="J6" i="1"/>
  <c r="J8" i="1"/>
  <c r="J10" i="1"/>
  <c r="J12" i="1"/>
  <c r="J14" i="1"/>
  <c r="J16" i="1"/>
  <c r="J18" i="1"/>
  <c r="J20" i="1"/>
  <c r="J22" i="1"/>
  <c r="J26" i="1"/>
  <c r="J5" i="1"/>
  <c r="J7" i="1"/>
  <c r="J9" i="1"/>
  <c r="J11" i="1"/>
  <c r="J13" i="1"/>
  <c r="J15" i="1"/>
  <c r="J17" i="1"/>
  <c r="J19" i="1"/>
  <c r="J21" i="1"/>
  <c r="G6" i="1"/>
  <c r="G8" i="1"/>
  <c r="G10" i="1"/>
  <c r="G12" i="1"/>
  <c r="G14" i="1"/>
  <c r="G16" i="1"/>
  <c r="G18" i="1"/>
  <c r="G20" i="1"/>
  <c r="G22" i="1"/>
  <c r="G26" i="1"/>
  <c r="G5" i="1"/>
  <c r="G7" i="1"/>
  <c r="G9" i="1"/>
  <c r="G11" i="1"/>
  <c r="G13" i="1"/>
  <c r="G15" i="1"/>
  <c r="G17" i="1"/>
  <c r="G19" i="1"/>
  <c r="G21" i="1"/>
  <c r="D6" i="1"/>
  <c r="D8" i="1"/>
  <c r="D10" i="1"/>
  <c r="D12" i="1"/>
  <c r="D14" i="1"/>
  <c r="D18" i="1"/>
  <c r="D20" i="1"/>
  <c r="D22" i="1"/>
  <c r="D26" i="1"/>
  <c r="D5" i="1"/>
  <c r="D7" i="1"/>
  <c r="D9" i="1"/>
  <c r="D11" i="1"/>
  <c r="D13" i="1"/>
  <c r="D17" i="1"/>
  <c r="D19" i="1"/>
  <c r="D21" i="1"/>
</calcChain>
</file>

<file path=xl/sharedStrings.xml><?xml version="1.0" encoding="utf-8"?>
<sst xmlns="http://schemas.openxmlformats.org/spreadsheetml/2006/main" count="76" uniqueCount="49">
  <si>
    <t>FB nuclei</t>
  </si>
  <si>
    <t>FB pHH3</t>
  </si>
  <si>
    <t>HB nuclei</t>
  </si>
  <si>
    <t>HB pHH3</t>
  </si>
  <si>
    <t>Ecad nuclei</t>
  </si>
  <si>
    <t>Ecad pHH3</t>
  </si>
  <si>
    <t>Mesen nuclei</t>
  </si>
  <si>
    <t>mesen pHH3</t>
  </si>
  <si>
    <t>% FB pHH3</t>
  </si>
  <si>
    <t>% HB pHH3</t>
  </si>
  <si>
    <t>%Ecad pHH3</t>
  </si>
  <si>
    <t>% mesen pHH3</t>
  </si>
  <si>
    <t>Avg Tctn2 het</t>
  </si>
  <si>
    <t>Avg Tctn2 null</t>
  </si>
  <si>
    <t>tctn2 null 1-1</t>
  </si>
  <si>
    <t>tctn2 control 1-1</t>
  </si>
  <si>
    <t>tctn2 control 1-2</t>
  </si>
  <si>
    <t>tctn2 null 1-2</t>
  </si>
  <si>
    <t>tctn2 control 1-3</t>
  </si>
  <si>
    <t>tctn2 null 1-3</t>
  </si>
  <si>
    <t>tctn2 control 2-1</t>
  </si>
  <si>
    <t>tctn2 null 2-1</t>
  </si>
  <si>
    <t>tctn2 control 2-2</t>
  </si>
  <si>
    <t>tctn2 null 2-2</t>
  </si>
  <si>
    <t>tctn2 control 2-3</t>
  </si>
  <si>
    <t>tctn2 null 2-3</t>
  </si>
  <si>
    <t>tctn2 control 3-1</t>
  </si>
  <si>
    <t>tctn2 null 3-1</t>
  </si>
  <si>
    <t>tctn2 control 3-2</t>
  </si>
  <si>
    <t>tctn2 null 3-2</t>
  </si>
  <si>
    <t>tctn2 control 3-3</t>
  </si>
  <si>
    <t>tctn2 null 3-3</t>
  </si>
  <si>
    <t>FB Tunel</t>
  </si>
  <si>
    <t>% FB Tunel</t>
  </si>
  <si>
    <t>HB tunel</t>
  </si>
  <si>
    <t>% HB Tunel</t>
  </si>
  <si>
    <t>surf ect nuclei</t>
  </si>
  <si>
    <t>surf ect tunel</t>
  </si>
  <si>
    <t>% ecto Tunel</t>
  </si>
  <si>
    <t>mesenchyme nuclei</t>
  </si>
  <si>
    <t>mesenchyme tunel</t>
  </si>
  <si>
    <t>% mesenchyme Tunel</t>
  </si>
  <si>
    <t>FB TUNEL</t>
  </si>
  <si>
    <t>HB TUNEL</t>
  </si>
  <si>
    <t>ecto TUNEL</t>
  </si>
  <si>
    <t>mesenchyme TUNEL</t>
  </si>
  <si>
    <t>Avg Tctn2 Null</t>
  </si>
  <si>
    <t>E9_5 pHH3 Quantification</t>
  </si>
  <si>
    <t>E9_5 TUNEL Quantification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</si>
</sst>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2" fontId="0" fillId="0" borderId="0" xfId="0" applyNumberFormat="1"/>
    <xf numFmtId="0" fontId="3" fillId="0" borderId="0" xfId="0" applyFont="1"/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M29" sqref="M29"/>
    </sheetView>
  </sheetViews>
  <sheetFormatPr baseColWidth="10" defaultRowHeight="15" x14ac:dyDescent="0"/>
  <cols>
    <col min="1" max="1" width="14.83203125" bestFit="1" customWidth="1"/>
    <col min="3" max="3" width="12.6640625" bestFit="1" customWidth="1"/>
    <col min="6" max="6" width="12.6640625" bestFit="1" customWidth="1"/>
    <col min="9" max="9" width="12.6640625" bestFit="1" customWidth="1"/>
    <col min="11" max="11" width="12.1640625" bestFit="1" customWidth="1"/>
    <col min="12" max="12" width="12.6640625" bestFit="1" customWidth="1"/>
    <col min="13" max="13" width="13.5" bestFit="1" customWidth="1"/>
    <col min="15" max="15" width="12.5" bestFit="1" customWidth="1"/>
    <col min="16" max="16" width="12.1640625" bestFit="1" customWidth="1"/>
  </cols>
  <sheetData>
    <row r="1" spans="1:13">
      <c r="A1" t="s">
        <v>47</v>
      </c>
    </row>
    <row r="4" spans="1:13">
      <c r="B4" t="s">
        <v>0</v>
      </c>
      <c r="C4" t="s">
        <v>1</v>
      </c>
      <c r="D4" t="s">
        <v>8</v>
      </c>
      <c r="E4" t="s">
        <v>2</v>
      </c>
      <c r="F4" t="s">
        <v>3</v>
      </c>
      <c r="G4" t="s">
        <v>9</v>
      </c>
      <c r="H4" t="s">
        <v>4</v>
      </c>
      <c r="I4" t="s">
        <v>5</v>
      </c>
      <c r="J4" t="s">
        <v>10</v>
      </c>
      <c r="K4" t="s">
        <v>6</v>
      </c>
      <c r="L4" t="s">
        <v>7</v>
      </c>
      <c r="M4" t="s">
        <v>11</v>
      </c>
    </row>
    <row r="5" spans="1:13">
      <c r="A5" t="s">
        <v>15</v>
      </c>
      <c r="B5">
        <v>664</v>
      </c>
      <c r="C5">
        <v>41</v>
      </c>
      <c r="D5">
        <f t="shared" ref="D5:D14" si="0">(C5/B5)*100</f>
        <v>6.1746987951807224</v>
      </c>
      <c r="E5">
        <v>476</v>
      </c>
      <c r="F5">
        <v>26</v>
      </c>
      <c r="G5">
        <f t="shared" ref="G5:G22" si="1">F5/E5*100</f>
        <v>5.46218487394958</v>
      </c>
      <c r="H5">
        <v>209</v>
      </c>
      <c r="I5">
        <v>14</v>
      </c>
      <c r="J5">
        <f>I5/H5*100</f>
        <v>6.6985645933014357</v>
      </c>
      <c r="K5">
        <v>1196</v>
      </c>
      <c r="L5">
        <v>39</v>
      </c>
      <c r="M5">
        <f>L5/K5*100</f>
        <v>3.2608695652173911</v>
      </c>
    </row>
    <row r="6" spans="1:13">
      <c r="A6" t="s">
        <v>14</v>
      </c>
      <c r="B6">
        <v>699</v>
      </c>
      <c r="C6">
        <v>43</v>
      </c>
      <c r="D6">
        <f t="shared" si="0"/>
        <v>6.1516452074391994</v>
      </c>
      <c r="E6">
        <v>460</v>
      </c>
      <c r="F6">
        <v>28</v>
      </c>
      <c r="G6">
        <f t="shared" si="1"/>
        <v>6.0869565217391308</v>
      </c>
      <c r="H6">
        <v>205</v>
      </c>
      <c r="I6">
        <v>15</v>
      </c>
      <c r="J6">
        <f>I6/H6*100</f>
        <v>7.3170731707317067</v>
      </c>
      <c r="K6">
        <v>1116</v>
      </c>
      <c r="L6">
        <v>32</v>
      </c>
      <c r="M6">
        <f t="shared" ref="M6:M22" si="2">L6/K6*100</f>
        <v>2.8673835125448028</v>
      </c>
    </row>
    <row r="7" spans="1:13">
      <c r="A7" t="s">
        <v>16</v>
      </c>
      <c r="B7">
        <v>662</v>
      </c>
      <c r="C7">
        <v>47</v>
      </c>
      <c r="D7">
        <f t="shared" si="0"/>
        <v>7.0996978851963748</v>
      </c>
      <c r="E7">
        <v>383</v>
      </c>
      <c r="F7">
        <v>22</v>
      </c>
      <c r="G7">
        <f t="shared" si="1"/>
        <v>5.7441253263707575</v>
      </c>
      <c r="H7">
        <v>389</v>
      </c>
      <c r="I7">
        <v>16</v>
      </c>
      <c r="J7">
        <f t="shared" ref="J7:J22" si="3">I7/H7*100</f>
        <v>4.1131105398457581</v>
      </c>
      <c r="K7">
        <v>1267</v>
      </c>
      <c r="L7">
        <v>46</v>
      </c>
      <c r="M7">
        <f t="shared" si="2"/>
        <v>3.6306235201262824</v>
      </c>
    </row>
    <row r="8" spans="1:13">
      <c r="A8" t="s">
        <v>17</v>
      </c>
      <c r="B8">
        <v>568</v>
      </c>
      <c r="C8">
        <v>40</v>
      </c>
      <c r="D8">
        <f t="shared" si="0"/>
        <v>7.042253521126761</v>
      </c>
      <c r="E8">
        <v>396</v>
      </c>
      <c r="F8">
        <v>29</v>
      </c>
      <c r="G8">
        <f t="shared" si="1"/>
        <v>7.3232323232323235</v>
      </c>
      <c r="H8">
        <v>241</v>
      </c>
      <c r="I8">
        <v>15</v>
      </c>
      <c r="J8">
        <f t="shared" si="3"/>
        <v>6.2240663900414939</v>
      </c>
      <c r="K8">
        <v>1149</v>
      </c>
      <c r="L8">
        <v>27</v>
      </c>
      <c r="M8">
        <f t="shared" si="2"/>
        <v>2.3498694516971277</v>
      </c>
    </row>
    <row r="9" spans="1:13">
      <c r="A9" t="s">
        <v>18</v>
      </c>
      <c r="B9">
        <v>664</v>
      </c>
      <c r="C9">
        <v>41</v>
      </c>
      <c r="D9">
        <f t="shared" si="0"/>
        <v>6.1746987951807224</v>
      </c>
      <c r="E9">
        <v>342</v>
      </c>
      <c r="F9">
        <v>15</v>
      </c>
      <c r="G9">
        <f t="shared" si="1"/>
        <v>4.3859649122807012</v>
      </c>
      <c r="H9">
        <v>236</v>
      </c>
      <c r="I9">
        <v>19</v>
      </c>
      <c r="J9">
        <f t="shared" si="3"/>
        <v>8.0508474576271176</v>
      </c>
      <c r="K9">
        <v>1371</v>
      </c>
      <c r="L9">
        <v>37</v>
      </c>
      <c r="M9">
        <f t="shared" si="2"/>
        <v>2.6987600291757841</v>
      </c>
    </row>
    <row r="10" spans="1:13">
      <c r="A10" t="s">
        <v>19</v>
      </c>
      <c r="B10">
        <v>519</v>
      </c>
      <c r="C10">
        <v>36</v>
      </c>
      <c r="D10">
        <f t="shared" si="0"/>
        <v>6.9364161849710975</v>
      </c>
      <c r="E10">
        <v>329</v>
      </c>
      <c r="F10">
        <v>13</v>
      </c>
      <c r="G10">
        <f t="shared" si="1"/>
        <v>3.9513677811550152</v>
      </c>
      <c r="H10">
        <v>235</v>
      </c>
      <c r="I10">
        <v>13</v>
      </c>
      <c r="J10">
        <f t="shared" si="3"/>
        <v>5.5319148936170208</v>
      </c>
      <c r="K10">
        <v>1211</v>
      </c>
      <c r="L10">
        <v>36</v>
      </c>
      <c r="M10">
        <f t="shared" si="2"/>
        <v>2.9727497935590419</v>
      </c>
    </row>
    <row r="11" spans="1:13">
      <c r="A11" t="s">
        <v>20</v>
      </c>
      <c r="B11">
        <v>653</v>
      </c>
      <c r="C11">
        <v>26</v>
      </c>
      <c r="D11">
        <f t="shared" si="0"/>
        <v>3.9816232771822357</v>
      </c>
      <c r="E11">
        <v>404</v>
      </c>
      <c r="F11">
        <v>20</v>
      </c>
      <c r="G11">
        <f t="shared" si="1"/>
        <v>4.9504950495049505</v>
      </c>
      <c r="H11">
        <v>368</v>
      </c>
      <c r="I11">
        <v>24</v>
      </c>
      <c r="J11">
        <f t="shared" si="3"/>
        <v>6.5217391304347823</v>
      </c>
      <c r="K11">
        <v>1264</v>
      </c>
      <c r="L11">
        <v>40</v>
      </c>
      <c r="M11">
        <f t="shared" si="2"/>
        <v>3.1645569620253164</v>
      </c>
    </row>
    <row r="12" spans="1:13">
      <c r="A12" t="s">
        <v>21</v>
      </c>
      <c r="B12">
        <v>567</v>
      </c>
      <c r="C12">
        <v>35</v>
      </c>
      <c r="D12">
        <f t="shared" si="0"/>
        <v>6.1728395061728394</v>
      </c>
      <c r="E12">
        <v>397</v>
      </c>
      <c r="F12">
        <v>11</v>
      </c>
      <c r="G12">
        <f t="shared" si="1"/>
        <v>2.770780856423174</v>
      </c>
      <c r="H12">
        <v>351</v>
      </c>
      <c r="I12">
        <v>16</v>
      </c>
      <c r="J12">
        <f t="shared" si="3"/>
        <v>4.5584045584045585</v>
      </c>
      <c r="K12">
        <v>1081</v>
      </c>
      <c r="L12">
        <v>22</v>
      </c>
      <c r="M12">
        <f t="shared" si="2"/>
        <v>2.0351526364477337</v>
      </c>
    </row>
    <row r="13" spans="1:13">
      <c r="A13" t="s">
        <v>22</v>
      </c>
      <c r="B13">
        <v>210</v>
      </c>
      <c r="C13">
        <v>11</v>
      </c>
      <c r="D13">
        <f t="shared" si="0"/>
        <v>5.2380952380952381</v>
      </c>
      <c r="E13">
        <v>508</v>
      </c>
      <c r="F13">
        <v>12</v>
      </c>
      <c r="G13">
        <f t="shared" si="1"/>
        <v>2.3622047244094486</v>
      </c>
      <c r="H13">
        <v>444</v>
      </c>
      <c r="I13">
        <v>30</v>
      </c>
      <c r="J13">
        <f t="shared" si="3"/>
        <v>6.756756756756757</v>
      </c>
      <c r="K13">
        <v>1176</v>
      </c>
      <c r="L13">
        <v>29</v>
      </c>
      <c r="M13">
        <f t="shared" si="2"/>
        <v>2.4659863945578229</v>
      </c>
    </row>
    <row r="14" spans="1:13">
      <c r="A14" t="s">
        <v>23</v>
      </c>
      <c r="B14">
        <v>287</v>
      </c>
      <c r="C14">
        <v>6</v>
      </c>
      <c r="D14">
        <f t="shared" si="0"/>
        <v>2.0905923344947737</v>
      </c>
      <c r="E14">
        <v>393</v>
      </c>
      <c r="F14">
        <v>21</v>
      </c>
      <c r="G14">
        <f t="shared" si="1"/>
        <v>5.343511450381679</v>
      </c>
      <c r="H14">
        <v>391</v>
      </c>
      <c r="I14">
        <v>24</v>
      </c>
      <c r="J14">
        <f t="shared" si="3"/>
        <v>6.1381074168797953</v>
      </c>
      <c r="K14">
        <v>1185</v>
      </c>
      <c r="L14">
        <v>29</v>
      </c>
      <c r="M14">
        <f t="shared" si="2"/>
        <v>2.447257383966245</v>
      </c>
    </row>
    <row r="15" spans="1:13">
      <c r="A15" t="s">
        <v>24</v>
      </c>
      <c r="E15">
        <v>329</v>
      </c>
      <c r="F15">
        <v>17</v>
      </c>
      <c r="G15">
        <f t="shared" si="1"/>
        <v>5.1671732522796354</v>
      </c>
      <c r="H15">
        <v>369</v>
      </c>
      <c r="I15">
        <v>19</v>
      </c>
      <c r="J15">
        <f t="shared" si="3"/>
        <v>5.1490514905149052</v>
      </c>
      <c r="K15">
        <v>977</v>
      </c>
      <c r="L15">
        <v>25</v>
      </c>
      <c r="M15">
        <f t="shared" si="2"/>
        <v>2.5588536335721597</v>
      </c>
    </row>
    <row r="16" spans="1:13">
      <c r="A16" t="s">
        <v>25</v>
      </c>
      <c r="E16">
        <v>473</v>
      </c>
      <c r="F16">
        <v>25</v>
      </c>
      <c r="G16">
        <f t="shared" si="1"/>
        <v>5.2854122621564485</v>
      </c>
      <c r="H16">
        <v>370</v>
      </c>
      <c r="I16">
        <v>16</v>
      </c>
      <c r="J16">
        <f t="shared" si="3"/>
        <v>4.3243243243243246</v>
      </c>
      <c r="K16">
        <v>900</v>
      </c>
      <c r="L16">
        <v>28</v>
      </c>
      <c r="M16">
        <f t="shared" si="2"/>
        <v>3.1111111111111112</v>
      </c>
    </row>
    <row r="17" spans="1:13">
      <c r="A17" t="s">
        <v>26</v>
      </c>
      <c r="B17">
        <v>483</v>
      </c>
      <c r="C17">
        <v>31</v>
      </c>
      <c r="D17">
        <f t="shared" ref="D17:D22" si="4">(C17/B17)*100</f>
        <v>6.4182194616977233</v>
      </c>
      <c r="E17">
        <v>467</v>
      </c>
      <c r="F17">
        <v>24</v>
      </c>
      <c r="G17">
        <f t="shared" si="1"/>
        <v>5.1391862955032117</v>
      </c>
      <c r="H17">
        <v>225</v>
      </c>
      <c r="I17">
        <v>8</v>
      </c>
      <c r="J17">
        <f t="shared" si="3"/>
        <v>3.5555555555555554</v>
      </c>
      <c r="K17">
        <v>808</v>
      </c>
      <c r="L17">
        <v>18</v>
      </c>
      <c r="M17">
        <f t="shared" si="2"/>
        <v>2.2277227722772275</v>
      </c>
    </row>
    <row r="18" spans="1:13">
      <c r="A18" t="s">
        <v>27</v>
      </c>
      <c r="B18">
        <v>525</v>
      </c>
      <c r="C18">
        <v>29</v>
      </c>
      <c r="D18">
        <f t="shared" si="4"/>
        <v>5.5238095238095237</v>
      </c>
      <c r="E18">
        <v>573</v>
      </c>
      <c r="F18">
        <v>26</v>
      </c>
      <c r="G18">
        <f t="shared" si="1"/>
        <v>4.5375218150087253</v>
      </c>
      <c r="H18">
        <v>191</v>
      </c>
      <c r="I18">
        <v>8</v>
      </c>
      <c r="J18">
        <f t="shared" si="3"/>
        <v>4.1884816753926701</v>
      </c>
      <c r="K18">
        <v>703</v>
      </c>
      <c r="L18">
        <v>18</v>
      </c>
      <c r="M18">
        <f t="shared" si="2"/>
        <v>2.5604551920341394</v>
      </c>
    </row>
    <row r="19" spans="1:13">
      <c r="A19" t="s">
        <v>28</v>
      </c>
      <c r="B19">
        <v>567</v>
      </c>
      <c r="C19">
        <v>20</v>
      </c>
      <c r="D19">
        <f t="shared" si="4"/>
        <v>3.5273368606701938</v>
      </c>
      <c r="E19">
        <v>301</v>
      </c>
      <c r="F19">
        <v>22</v>
      </c>
      <c r="G19">
        <f t="shared" si="1"/>
        <v>7.3089700996677749</v>
      </c>
      <c r="H19">
        <v>210</v>
      </c>
      <c r="I19">
        <v>13</v>
      </c>
      <c r="J19">
        <f t="shared" si="3"/>
        <v>6.1904761904761907</v>
      </c>
      <c r="K19">
        <v>925</v>
      </c>
      <c r="L19">
        <v>20</v>
      </c>
      <c r="M19">
        <f t="shared" si="2"/>
        <v>2.1621621621621623</v>
      </c>
    </row>
    <row r="20" spans="1:13">
      <c r="A20" t="s">
        <v>29</v>
      </c>
      <c r="B20">
        <v>636</v>
      </c>
      <c r="C20">
        <v>31</v>
      </c>
      <c r="D20">
        <f t="shared" si="4"/>
        <v>4.8742138364779874</v>
      </c>
      <c r="E20">
        <v>499</v>
      </c>
      <c r="F20">
        <v>29</v>
      </c>
      <c r="G20">
        <f t="shared" si="1"/>
        <v>5.811623246492986</v>
      </c>
      <c r="H20">
        <v>190</v>
      </c>
      <c r="I20">
        <v>8</v>
      </c>
      <c r="J20">
        <f t="shared" si="3"/>
        <v>4.2105263157894735</v>
      </c>
      <c r="K20">
        <v>798</v>
      </c>
      <c r="L20">
        <v>28</v>
      </c>
      <c r="M20">
        <f t="shared" si="2"/>
        <v>3.5087719298245612</v>
      </c>
    </row>
    <row r="21" spans="1:13">
      <c r="A21" t="s">
        <v>30</v>
      </c>
      <c r="B21">
        <v>563</v>
      </c>
      <c r="C21">
        <v>43</v>
      </c>
      <c r="D21">
        <f t="shared" si="4"/>
        <v>7.6376554174067497</v>
      </c>
      <c r="E21">
        <v>359</v>
      </c>
      <c r="F21">
        <v>21</v>
      </c>
      <c r="G21">
        <f t="shared" si="1"/>
        <v>5.8495821727019495</v>
      </c>
      <c r="H21">
        <v>209</v>
      </c>
      <c r="I21">
        <v>11</v>
      </c>
      <c r="J21">
        <f t="shared" si="3"/>
        <v>5.2631578947368416</v>
      </c>
      <c r="K21">
        <v>977</v>
      </c>
      <c r="L21">
        <v>28</v>
      </c>
      <c r="M21">
        <f t="shared" si="2"/>
        <v>2.8659160696008188</v>
      </c>
    </row>
    <row r="22" spans="1:13">
      <c r="A22" t="s">
        <v>31</v>
      </c>
      <c r="B22">
        <v>772</v>
      </c>
      <c r="C22">
        <v>65</v>
      </c>
      <c r="D22">
        <f t="shared" si="4"/>
        <v>8.4196891191709842</v>
      </c>
      <c r="E22">
        <v>489</v>
      </c>
      <c r="F22">
        <v>30</v>
      </c>
      <c r="G22">
        <f t="shared" si="1"/>
        <v>6.1349693251533743</v>
      </c>
      <c r="H22">
        <v>200</v>
      </c>
      <c r="I22">
        <v>9</v>
      </c>
      <c r="J22">
        <f t="shared" si="3"/>
        <v>4.5</v>
      </c>
      <c r="K22">
        <v>866</v>
      </c>
      <c r="L22">
        <v>27</v>
      </c>
      <c r="M22">
        <f t="shared" si="2"/>
        <v>3.1177829099307162</v>
      </c>
    </row>
    <row r="25" spans="1:13">
      <c r="C25" t="s">
        <v>12</v>
      </c>
      <c r="D25">
        <f>AVERAGE(D5,D7,D9,D11,D13,D17,D19,D21)</f>
        <v>5.7815032163262448</v>
      </c>
      <c r="F25" t="s">
        <v>12</v>
      </c>
      <c r="G25">
        <f>AVERAGE(G5,G7,G9,G11,G13,G15,G17,G19,G21)</f>
        <v>5.1522096340742234</v>
      </c>
      <c r="I25" t="s">
        <v>12</v>
      </c>
      <c r="J25">
        <f>AVERAGE(J5,J7,J9,J11,J13,J15,J17,J19,J21)</f>
        <v>5.8110288454721495</v>
      </c>
      <c r="L25" t="s">
        <v>12</v>
      </c>
      <c r="M25">
        <f>AVERAGE(M5,M7,M9,M11,M13,M15,M17,M19,M21)</f>
        <v>2.7817167898572186</v>
      </c>
    </row>
    <row r="26" spans="1:13">
      <c r="C26" t="s">
        <v>13</v>
      </c>
      <c r="D26">
        <f>AVERAGE(D6,D8,D10,D12,D14,D18,D20,D22)</f>
        <v>5.9014324042078945</v>
      </c>
      <c r="F26" t="s">
        <v>13</v>
      </c>
      <c r="G26">
        <f>AVERAGE(G6,G8,G10,G12,G14,G16,G18,G20,G22)</f>
        <v>5.2494861757492055</v>
      </c>
      <c r="I26" t="s">
        <v>13</v>
      </c>
      <c r="J26">
        <f>AVERAGE(J6,J8,J10,J12,J14,J16,J18,J20,J22)</f>
        <v>5.2214331939090046</v>
      </c>
      <c r="L26" t="s">
        <v>13</v>
      </c>
      <c r="M26">
        <f>AVERAGE(M6,M8,M10,M12,M14,M16,M18,M20,M22)</f>
        <v>2.7745037690128314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workbookViewId="0">
      <selection activeCell="H26" sqref="H26"/>
    </sheetView>
  </sheetViews>
  <sheetFormatPr baseColWidth="10" defaultRowHeight="15" x14ac:dyDescent="0"/>
  <cols>
    <col min="1" max="1" width="14.83203125" bestFit="1" customWidth="1"/>
    <col min="3" max="3" width="13" bestFit="1" customWidth="1"/>
    <col min="6" max="6" width="13" bestFit="1" customWidth="1"/>
    <col min="8" max="8" width="12.6640625" bestFit="1" customWidth="1"/>
    <col min="9" max="9" width="12.1640625" bestFit="1" customWidth="1"/>
    <col min="10" max="10" width="12.1640625" customWidth="1"/>
    <col min="11" max="11" width="17.33203125" bestFit="1" customWidth="1"/>
    <col min="12" max="12" width="16.6640625" bestFit="1" customWidth="1"/>
    <col min="13" max="13" width="19" bestFit="1" customWidth="1"/>
  </cols>
  <sheetData>
    <row r="1" spans="1:13">
      <c r="A1" t="s">
        <v>48</v>
      </c>
    </row>
    <row r="3" spans="1:13">
      <c r="B3" t="s">
        <v>0</v>
      </c>
      <c r="C3" t="s">
        <v>32</v>
      </c>
      <c r="D3" t="s">
        <v>33</v>
      </c>
      <c r="E3" t="s">
        <v>2</v>
      </c>
      <c r="F3" t="s">
        <v>34</v>
      </c>
      <c r="G3" t="s">
        <v>35</v>
      </c>
      <c r="H3" t="s">
        <v>36</v>
      </c>
      <c r="I3" t="s">
        <v>37</v>
      </c>
      <c r="J3" t="s">
        <v>38</v>
      </c>
      <c r="K3" t="s">
        <v>39</v>
      </c>
      <c r="L3" t="s">
        <v>40</v>
      </c>
      <c r="M3" t="s">
        <v>41</v>
      </c>
    </row>
    <row r="4" spans="1:13">
      <c r="A4" t="s">
        <v>15</v>
      </c>
      <c r="B4">
        <v>599</v>
      </c>
      <c r="C4">
        <v>8</v>
      </c>
      <c r="D4" s="1">
        <f>(C4/B4)*100</f>
        <v>1.335559265442404</v>
      </c>
      <c r="E4">
        <v>341</v>
      </c>
      <c r="F4">
        <v>50</v>
      </c>
      <c r="G4" s="1">
        <f>(F4/E4)*100</f>
        <v>14.66275659824047</v>
      </c>
      <c r="H4">
        <v>218</v>
      </c>
      <c r="I4">
        <v>8</v>
      </c>
      <c r="J4" s="1">
        <f>(I4/H4)*100</f>
        <v>3.669724770642202</v>
      </c>
      <c r="K4">
        <v>1258</v>
      </c>
      <c r="L4">
        <v>16</v>
      </c>
      <c r="M4" s="1">
        <f>(L4/K4)*100</f>
        <v>1.2718600953895072</v>
      </c>
    </row>
    <row r="5" spans="1:13">
      <c r="A5" t="s">
        <v>14</v>
      </c>
      <c r="B5">
        <v>590</v>
      </c>
      <c r="C5">
        <v>92</v>
      </c>
      <c r="D5" s="1">
        <f t="shared" ref="D5:D15" si="0">(C5/B5)*100</f>
        <v>15.593220338983052</v>
      </c>
      <c r="E5">
        <v>417</v>
      </c>
      <c r="F5">
        <v>142</v>
      </c>
      <c r="G5" s="1">
        <f t="shared" ref="G5:G15" si="1">(F5/E5)*100</f>
        <v>34.052757793764989</v>
      </c>
      <c r="H5">
        <v>213</v>
      </c>
      <c r="I5">
        <v>44</v>
      </c>
      <c r="J5" s="1">
        <f t="shared" ref="J5:J15" si="2">(I5/H5)*100</f>
        <v>20.657276995305164</v>
      </c>
      <c r="K5">
        <v>1159</v>
      </c>
      <c r="L5">
        <v>17</v>
      </c>
      <c r="M5" s="1">
        <f t="shared" ref="M5:M15" si="3">(L5/K5)*100</f>
        <v>1.4667817083692838</v>
      </c>
    </row>
    <row r="6" spans="1:13">
      <c r="A6" t="s">
        <v>16</v>
      </c>
      <c r="B6">
        <v>690</v>
      </c>
      <c r="C6">
        <v>12</v>
      </c>
      <c r="D6" s="1">
        <f t="shared" si="0"/>
        <v>1.7391304347826086</v>
      </c>
      <c r="E6">
        <v>318</v>
      </c>
      <c r="F6">
        <v>57</v>
      </c>
      <c r="G6" s="1">
        <f t="shared" si="1"/>
        <v>17.924528301886792</v>
      </c>
      <c r="H6">
        <v>258</v>
      </c>
      <c r="I6">
        <v>15</v>
      </c>
      <c r="J6" s="1">
        <f t="shared" si="2"/>
        <v>5.8139534883720927</v>
      </c>
      <c r="K6">
        <v>1267</v>
      </c>
      <c r="L6">
        <v>21</v>
      </c>
      <c r="M6" s="1">
        <f t="shared" si="3"/>
        <v>1.6574585635359116</v>
      </c>
    </row>
    <row r="7" spans="1:13">
      <c r="A7" t="s">
        <v>17</v>
      </c>
      <c r="B7">
        <v>576</v>
      </c>
      <c r="C7">
        <v>153</v>
      </c>
      <c r="D7" s="1">
        <f t="shared" si="0"/>
        <v>26.5625</v>
      </c>
      <c r="E7">
        <v>447</v>
      </c>
      <c r="F7">
        <v>194</v>
      </c>
      <c r="G7" s="1">
        <f t="shared" si="1"/>
        <v>43.400447427293066</v>
      </c>
      <c r="H7">
        <v>227</v>
      </c>
      <c r="I7">
        <v>57</v>
      </c>
      <c r="J7" s="1">
        <f t="shared" si="2"/>
        <v>25.110132158590311</v>
      </c>
      <c r="K7">
        <v>1167</v>
      </c>
      <c r="L7">
        <v>53</v>
      </c>
      <c r="M7" s="1">
        <f t="shared" si="3"/>
        <v>4.5415595544130252</v>
      </c>
    </row>
    <row r="8" spans="1:13">
      <c r="A8" t="s">
        <v>20</v>
      </c>
      <c r="B8">
        <v>672</v>
      </c>
      <c r="C8">
        <v>34</v>
      </c>
      <c r="D8" s="1">
        <f t="shared" si="0"/>
        <v>5.0595238095238093</v>
      </c>
      <c r="E8">
        <v>361</v>
      </c>
      <c r="F8">
        <v>75</v>
      </c>
      <c r="G8" s="1">
        <f t="shared" si="1"/>
        <v>20.775623268698059</v>
      </c>
      <c r="H8">
        <v>218</v>
      </c>
      <c r="I8">
        <v>25</v>
      </c>
      <c r="J8" s="1">
        <f t="shared" si="2"/>
        <v>11.467889908256881</v>
      </c>
      <c r="K8">
        <v>1405</v>
      </c>
      <c r="L8">
        <v>25</v>
      </c>
      <c r="M8" s="1">
        <f t="shared" si="3"/>
        <v>1.7793594306049825</v>
      </c>
    </row>
    <row r="9" spans="1:13">
      <c r="A9" t="s">
        <v>21</v>
      </c>
      <c r="B9">
        <v>624</v>
      </c>
      <c r="C9">
        <v>218</v>
      </c>
      <c r="D9" s="1">
        <f t="shared" si="0"/>
        <v>34.935897435897431</v>
      </c>
      <c r="E9">
        <v>347</v>
      </c>
      <c r="F9">
        <v>100</v>
      </c>
      <c r="G9" s="1">
        <f t="shared" si="1"/>
        <v>28.818443804034583</v>
      </c>
      <c r="H9">
        <v>220</v>
      </c>
      <c r="I9">
        <v>74</v>
      </c>
      <c r="J9" s="1">
        <f t="shared" si="2"/>
        <v>33.636363636363633</v>
      </c>
      <c r="K9">
        <v>1171</v>
      </c>
      <c r="L9">
        <v>53</v>
      </c>
      <c r="M9" s="1">
        <f t="shared" si="3"/>
        <v>4.5260461144321091</v>
      </c>
    </row>
    <row r="10" spans="1:13">
      <c r="A10" t="s">
        <v>22</v>
      </c>
      <c r="B10">
        <v>742</v>
      </c>
      <c r="C10">
        <v>29</v>
      </c>
      <c r="D10" s="1">
        <f t="shared" si="0"/>
        <v>3.9083557951482479</v>
      </c>
      <c r="E10">
        <v>349</v>
      </c>
      <c r="F10">
        <v>50</v>
      </c>
      <c r="G10" s="1">
        <f t="shared" si="1"/>
        <v>14.326647564469914</v>
      </c>
      <c r="H10">
        <v>239</v>
      </c>
      <c r="I10">
        <v>15</v>
      </c>
      <c r="J10" s="1">
        <f t="shared" si="2"/>
        <v>6.2761506276150625</v>
      </c>
      <c r="K10">
        <v>1422</v>
      </c>
      <c r="L10">
        <v>16</v>
      </c>
      <c r="M10" s="1">
        <f t="shared" si="3"/>
        <v>1.1251758087201125</v>
      </c>
    </row>
    <row r="11" spans="1:13">
      <c r="A11" t="s">
        <v>23</v>
      </c>
      <c r="B11">
        <v>585</v>
      </c>
      <c r="C11">
        <v>295</v>
      </c>
      <c r="D11" s="1">
        <f t="shared" si="0"/>
        <v>50.427350427350426</v>
      </c>
      <c r="E11">
        <v>430</v>
      </c>
      <c r="F11">
        <v>91</v>
      </c>
      <c r="G11" s="1">
        <f t="shared" si="1"/>
        <v>21.162790697674421</v>
      </c>
      <c r="H11">
        <v>242</v>
      </c>
      <c r="I11">
        <v>66</v>
      </c>
      <c r="J11" s="1">
        <f t="shared" si="2"/>
        <v>27.27272727272727</v>
      </c>
      <c r="K11">
        <v>1199</v>
      </c>
      <c r="L11">
        <v>36</v>
      </c>
      <c r="M11" s="1">
        <f t="shared" si="3"/>
        <v>3.0025020850708923</v>
      </c>
    </row>
    <row r="12" spans="1:13">
      <c r="A12" t="s">
        <v>26</v>
      </c>
      <c r="B12">
        <v>546</v>
      </c>
      <c r="C12">
        <v>47</v>
      </c>
      <c r="D12" s="1">
        <f t="shared" si="0"/>
        <v>8.6080586080586077</v>
      </c>
      <c r="E12">
        <v>449</v>
      </c>
      <c r="F12">
        <v>89</v>
      </c>
      <c r="G12" s="1">
        <f t="shared" si="1"/>
        <v>19.821826280623608</v>
      </c>
      <c r="H12">
        <v>367</v>
      </c>
      <c r="I12">
        <v>42</v>
      </c>
      <c r="J12" s="1">
        <f t="shared" si="2"/>
        <v>11.444141689373296</v>
      </c>
      <c r="K12">
        <v>1234</v>
      </c>
      <c r="L12">
        <v>42</v>
      </c>
      <c r="M12" s="1">
        <f t="shared" si="3"/>
        <v>3.4035656401944889</v>
      </c>
    </row>
    <row r="13" spans="1:13">
      <c r="A13" t="s">
        <v>27</v>
      </c>
      <c r="B13">
        <v>587</v>
      </c>
      <c r="C13">
        <v>410</v>
      </c>
      <c r="D13" s="1">
        <f t="shared" si="0"/>
        <v>69.846678023850089</v>
      </c>
      <c r="E13">
        <v>403</v>
      </c>
      <c r="F13">
        <v>122</v>
      </c>
      <c r="G13" s="1">
        <f t="shared" si="1"/>
        <v>30.272952853598017</v>
      </c>
      <c r="H13">
        <v>308</v>
      </c>
      <c r="I13">
        <v>95</v>
      </c>
      <c r="J13" s="1">
        <f t="shared" si="2"/>
        <v>30.844155844155846</v>
      </c>
      <c r="K13">
        <v>1137</v>
      </c>
      <c r="L13">
        <v>56</v>
      </c>
      <c r="M13" s="1">
        <f t="shared" si="3"/>
        <v>4.9252418645558489</v>
      </c>
    </row>
    <row r="14" spans="1:13">
      <c r="A14" t="s">
        <v>28</v>
      </c>
      <c r="B14">
        <v>300</v>
      </c>
      <c r="C14">
        <v>4</v>
      </c>
      <c r="D14" s="1">
        <f t="shared" si="0"/>
        <v>1.3333333333333335</v>
      </c>
      <c r="E14">
        <v>489</v>
      </c>
      <c r="F14">
        <v>25</v>
      </c>
      <c r="G14" s="1">
        <f t="shared" si="1"/>
        <v>5.112474437627812</v>
      </c>
      <c r="H14">
        <v>436</v>
      </c>
      <c r="I14">
        <v>8</v>
      </c>
      <c r="J14" s="1">
        <f t="shared" si="2"/>
        <v>1.834862385321101</v>
      </c>
      <c r="K14">
        <v>1243</v>
      </c>
      <c r="L14">
        <v>6</v>
      </c>
      <c r="M14" s="1">
        <f t="shared" si="3"/>
        <v>0.48270313757039418</v>
      </c>
    </row>
    <row r="15" spans="1:13">
      <c r="A15" t="s">
        <v>29</v>
      </c>
      <c r="B15">
        <v>565</v>
      </c>
      <c r="C15">
        <v>367</v>
      </c>
      <c r="D15" s="1">
        <f t="shared" si="0"/>
        <v>64.955752212389385</v>
      </c>
      <c r="E15">
        <v>423</v>
      </c>
      <c r="F15">
        <v>146</v>
      </c>
      <c r="G15" s="1">
        <f t="shared" si="1"/>
        <v>34.515366430260045</v>
      </c>
      <c r="H15">
        <v>358</v>
      </c>
      <c r="I15">
        <v>141</v>
      </c>
      <c r="J15" s="1">
        <f t="shared" si="2"/>
        <v>39.385474860335194</v>
      </c>
      <c r="K15">
        <v>1182</v>
      </c>
      <c r="L15">
        <v>90</v>
      </c>
      <c r="M15" s="1">
        <f t="shared" si="3"/>
        <v>7.6142131979695442</v>
      </c>
    </row>
    <row r="16" spans="1:13">
      <c r="J16" s="1"/>
    </row>
    <row r="18" spans="3:13">
      <c r="D18" t="s">
        <v>42</v>
      </c>
      <c r="G18" t="s">
        <v>43</v>
      </c>
      <c r="J18" t="s">
        <v>44</v>
      </c>
      <c r="M18" t="s">
        <v>45</v>
      </c>
    </row>
    <row r="19" spans="3:13">
      <c r="C19" t="s">
        <v>12</v>
      </c>
      <c r="D19" s="1">
        <f>AVERAGE(D4,D6,D8,D10,D12,D14)</f>
        <v>3.6639935410481681</v>
      </c>
      <c r="F19" t="s">
        <v>12</v>
      </c>
      <c r="G19" s="1">
        <f>AVERAGE(G4,G6,G8,G10,G12,G14)</f>
        <v>15.437309408591107</v>
      </c>
      <c r="I19" s="2" t="s">
        <v>12</v>
      </c>
      <c r="J19" s="1">
        <f>AVERAGE(J4,J6,J8,J10,J12,J14)</f>
        <v>6.7511204782634406</v>
      </c>
      <c r="L19" s="2" t="s">
        <v>12</v>
      </c>
      <c r="M19" s="1">
        <f>AVERAGE(M4,M6,M8,M10,M12,M14)</f>
        <v>1.6200204460025664</v>
      </c>
    </row>
    <row r="20" spans="3:13">
      <c r="C20" t="s">
        <v>46</v>
      </c>
      <c r="D20" s="1">
        <f>AVERAGE(D5,D7,D9,D11,D13,D15)</f>
        <v>43.720233073078397</v>
      </c>
      <c r="F20" t="s">
        <v>46</v>
      </c>
      <c r="G20" s="1">
        <f>AVERAGE(G5,G7,G9,G11,G13,G15)</f>
        <v>32.03712650110419</v>
      </c>
      <c r="I20" s="2" t="s">
        <v>46</v>
      </c>
      <c r="J20" s="1">
        <f>AVERAGE(J5,J7,J9,J11,J13,J15)</f>
        <v>29.484355127912902</v>
      </c>
      <c r="L20" s="2" t="s">
        <v>46</v>
      </c>
      <c r="M20" s="1">
        <f>AVERAGE(M5,M7,M9,M11,M13,M15)</f>
        <v>4.3460574208017837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4 pHH3</vt:lpstr>
      <vt:lpstr>Figure 4 TUNEL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 Abrams</dc:creator>
  <cp:lastModifiedBy>Shaun Abrams</cp:lastModifiedBy>
  <dcterms:created xsi:type="dcterms:W3CDTF">2015-12-15T00:06:45Z</dcterms:created>
  <dcterms:modified xsi:type="dcterms:W3CDTF">2021-04-07T02:07:34Z</dcterms:modified>
</cp:coreProperties>
</file>