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49500" yWindow="5680" windowWidth="35300" windowHeight="19940" tabRatio="500"/>
  </bookViews>
  <sheets>
    <sheet name="E9_5 Tctn2 Ptch1 rescue TUNEL" sheetId="1" r:id="rId1"/>
    <sheet name="E11_5 Midface Measurements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5" i="1" l="1"/>
  <c r="M15" i="1"/>
  <c r="I15" i="1"/>
  <c r="E15" i="1"/>
  <c r="E9" i="1"/>
  <c r="I9" i="1"/>
  <c r="M9" i="1"/>
  <c r="Q9" i="1"/>
  <c r="Q3" i="1"/>
  <c r="P8" i="1"/>
  <c r="M3" i="1"/>
  <c r="L8" i="1"/>
  <c r="I3" i="1"/>
  <c r="H8" i="1"/>
  <c r="E3" i="1"/>
  <c r="D8" i="1"/>
  <c r="P15" i="1"/>
  <c r="P16" i="1"/>
  <c r="P17" i="1"/>
  <c r="P18" i="1"/>
  <c r="P19" i="1"/>
  <c r="P20" i="1"/>
  <c r="P9" i="1"/>
  <c r="P10" i="1"/>
  <c r="P11" i="1"/>
  <c r="P12" i="1"/>
  <c r="P13" i="1"/>
  <c r="L15" i="1"/>
  <c r="L16" i="1"/>
  <c r="L17" i="1"/>
  <c r="L18" i="1"/>
  <c r="L19" i="1"/>
  <c r="L20" i="1"/>
  <c r="L9" i="1"/>
  <c r="L10" i="1"/>
  <c r="L11" i="1"/>
  <c r="L12" i="1"/>
  <c r="L13" i="1"/>
  <c r="L14" i="1"/>
  <c r="H9" i="1"/>
  <c r="H10" i="1"/>
  <c r="H11" i="1"/>
  <c r="H12" i="1"/>
  <c r="H13" i="1"/>
  <c r="H14" i="1"/>
  <c r="H15" i="1"/>
  <c r="H16" i="1"/>
  <c r="H17" i="1"/>
  <c r="H18" i="1"/>
  <c r="H19" i="1"/>
  <c r="H20" i="1"/>
  <c r="D9" i="1"/>
  <c r="D10" i="1"/>
  <c r="D11" i="1"/>
  <c r="D12" i="1"/>
  <c r="D13" i="1"/>
  <c r="D14" i="1"/>
  <c r="D15" i="1"/>
  <c r="D16" i="1"/>
  <c r="D17" i="1"/>
  <c r="D18" i="1"/>
  <c r="D19" i="1"/>
  <c r="D20" i="1"/>
  <c r="P14" i="1"/>
  <c r="P7" i="1"/>
  <c r="L7" i="1"/>
  <c r="H7" i="1"/>
  <c r="D7" i="1"/>
  <c r="P6" i="1"/>
  <c r="L6" i="1"/>
  <c r="H6" i="1"/>
  <c r="D6" i="1"/>
  <c r="P5" i="1"/>
  <c r="L5" i="1"/>
  <c r="H5" i="1"/>
  <c r="D5" i="1"/>
  <c r="P4" i="1"/>
  <c r="L4" i="1"/>
  <c r="H4" i="1"/>
  <c r="D4" i="1"/>
  <c r="P3" i="1"/>
  <c r="L3" i="1"/>
  <c r="H3" i="1"/>
  <c r="D3" i="1"/>
</calcChain>
</file>

<file path=xl/sharedStrings.xml><?xml version="1.0" encoding="utf-8"?>
<sst xmlns="http://schemas.openxmlformats.org/spreadsheetml/2006/main" count="43" uniqueCount="33">
  <si>
    <t>FB nuclei</t>
  </si>
  <si>
    <t>FB Tunel</t>
  </si>
  <si>
    <t>% FB Tunel</t>
  </si>
  <si>
    <t>FB Avg</t>
  </si>
  <si>
    <t>HB nuclei</t>
  </si>
  <si>
    <t>HB tunel</t>
  </si>
  <si>
    <t>% HB Tunel</t>
  </si>
  <si>
    <t>HB Avg</t>
  </si>
  <si>
    <t>surf ect nuclei</t>
  </si>
  <si>
    <t>surf ect tunel</t>
  </si>
  <si>
    <t>% ecto Tunel</t>
  </si>
  <si>
    <t>Ecto avg</t>
  </si>
  <si>
    <t>mesenchyme nuclei</t>
  </si>
  <si>
    <t>mesenchyme tunel</t>
  </si>
  <si>
    <t>% mesenchyme Tunel</t>
  </si>
  <si>
    <t>Mesenchyme Avg</t>
  </si>
  <si>
    <t xml:space="preserve">Tctn2+/+ 1 </t>
  </si>
  <si>
    <t xml:space="preserve">Tctn2+/+ 2 </t>
  </si>
  <si>
    <t xml:space="preserve">Tctn2+/+ 3 </t>
  </si>
  <si>
    <t xml:space="preserve">Tctn2-/- 1 </t>
  </si>
  <si>
    <t xml:space="preserve">Tctn2-/- 2 </t>
  </si>
  <si>
    <t xml:space="preserve">Tctn2-/- 3 </t>
  </si>
  <si>
    <t>Genotype</t>
  </si>
  <si>
    <t>Tctn2-/-;Ptch1+/- 1</t>
  </si>
  <si>
    <t>Tctn2-/-;Ptch1+/- 2</t>
  </si>
  <si>
    <t>Tctn2-/-;Ptch1+/- 3</t>
  </si>
  <si>
    <t>Tctn2 Ptch1 rescue E11_5</t>
  </si>
  <si>
    <t>Tctn2 +/- midface norm</t>
  </si>
  <si>
    <t>Tctn2-/-  midface norm</t>
  </si>
  <si>
    <t>Tctn2-/-; Ptch1+/- midface norm</t>
  </si>
  <si>
    <t xml:space="preserve">Cc2d2a Ptch1 rescue E11_5 </t>
  </si>
  <si>
    <t>Cc2d2a+/- midface norm</t>
  </si>
  <si>
    <t>Cc2d2a-/-  midface 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</si>
</sst>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Arial"/>
    </font>
    <font>
      <sz val="12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5" fillId="0" borderId="0" xfId="0" applyFont="1"/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0"/>
  <sheetViews>
    <sheetView tabSelected="1" workbookViewId="0">
      <selection activeCell="E43" sqref="E43"/>
    </sheetView>
  </sheetViews>
  <sheetFormatPr baseColWidth="10" defaultRowHeight="15" x14ac:dyDescent="0"/>
  <cols>
    <col min="1" max="1" width="22.6640625" bestFit="1" customWidth="1"/>
    <col min="2" max="2" width="10.1640625" bestFit="1" customWidth="1"/>
    <col min="3" max="3" width="9.6640625" bestFit="1" customWidth="1"/>
    <col min="4" max="4" width="12" bestFit="1" customWidth="1"/>
    <col min="5" max="5" width="8.1640625" bestFit="1" customWidth="1"/>
    <col min="6" max="6" width="10.5" bestFit="1" customWidth="1"/>
    <col min="7" max="7" width="9.5" bestFit="1" customWidth="1"/>
    <col min="8" max="8" width="12.1640625" bestFit="1" customWidth="1"/>
    <col min="9" max="9" width="8.33203125" bestFit="1" customWidth="1"/>
    <col min="10" max="10" width="14.83203125" bestFit="1" customWidth="1"/>
    <col min="11" max="11" width="13.83203125" bestFit="1" customWidth="1"/>
    <col min="12" max="12" width="13.5" bestFit="1" customWidth="1"/>
    <col min="13" max="13" width="9.6640625" bestFit="1" customWidth="1"/>
    <col min="14" max="14" width="20.1640625" bestFit="1" customWidth="1"/>
    <col min="15" max="15" width="19.1640625" bestFit="1" customWidth="1"/>
    <col min="16" max="16" width="22" bestFit="1" customWidth="1"/>
    <col min="17" max="17" width="18" bestFit="1" customWidth="1"/>
  </cols>
  <sheetData>
    <row r="2" spans="1:17">
      <c r="A2" s="1" t="s">
        <v>22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</row>
    <row r="3" spans="1:17">
      <c r="A3" s="2" t="s">
        <v>16</v>
      </c>
      <c r="B3" s="2">
        <v>609</v>
      </c>
      <c r="C3" s="2">
        <v>3</v>
      </c>
      <c r="D3" s="3">
        <f>(C3/B3)*100</f>
        <v>0.49261083743842365</v>
      </c>
      <c r="E3" s="3">
        <f>AVERAGE(D3:D8)</f>
        <v>1.7231827190069533</v>
      </c>
      <c r="F3" s="2">
        <v>497</v>
      </c>
      <c r="G3" s="2">
        <v>10</v>
      </c>
      <c r="H3" s="3">
        <f>(G3/F3)*100</f>
        <v>2.0120724346076457</v>
      </c>
      <c r="I3" s="3">
        <f>AVERAGE(H3:H8)</f>
        <v>8.809728113953545</v>
      </c>
      <c r="J3" s="2">
        <v>249</v>
      </c>
      <c r="K3" s="2">
        <v>7</v>
      </c>
      <c r="L3" s="3">
        <f>(K3/J3)*100</f>
        <v>2.8112449799196786</v>
      </c>
      <c r="M3" s="3">
        <f>AVERAGE(L3:L8)</f>
        <v>5.4685248112793383</v>
      </c>
      <c r="N3" s="2">
        <v>1477</v>
      </c>
      <c r="O3" s="2">
        <v>7</v>
      </c>
      <c r="P3" s="3">
        <f>(O3/N3)*100</f>
        <v>0.47393364928909953</v>
      </c>
      <c r="Q3" s="3">
        <f>AVERAGE(P3:P8)</f>
        <v>1.6317026357954205</v>
      </c>
    </row>
    <row r="4" spans="1:17">
      <c r="A4" s="2" t="s">
        <v>16</v>
      </c>
      <c r="B4" s="2">
        <v>657</v>
      </c>
      <c r="C4" s="2">
        <v>8</v>
      </c>
      <c r="D4" s="3">
        <f t="shared" ref="D4:D6" si="0">(C4/B4)*100</f>
        <v>1.2176560121765601</v>
      </c>
      <c r="E4" s="3"/>
      <c r="F4" s="2">
        <v>554</v>
      </c>
      <c r="G4" s="2">
        <v>35</v>
      </c>
      <c r="H4" s="3">
        <f t="shared" ref="H4:H6" si="1">(G4/F4)*100</f>
        <v>6.3176895306859198</v>
      </c>
      <c r="I4" s="3"/>
      <c r="J4" s="2">
        <v>379</v>
      </c>
      <c r="K4" s="2">
        <v>16</v>
      </c>
      <c r="L4" s="3">
        <f t="shared" ref="L4:L6" si="2">(K4/J4)*100</f>
        <v>4.2216358839050132</v>
      </c>
      <c r="M4" s="3"/>
      <c r="N4" s="2">
        <v>1309</v>
      </c>
      <c r="O4" s="2">
        <v>19</v>
      </c>
      <c r="P4" s="3">
        <f t="shared" ref="P4:P6" si="3">(O4/N4)*100</f>
        <v>1.4514896867838043</v>
      </c>
      <c r="Q4" s="3"/>
    </row>
    <row r="5" spans="1:17">
      <c r="A5" s="2" t="s">
        <v>17</v>
      </c>
      <c r="B5" s="2">
        <v>683</v>
      </c>
      <c r="C5" s="2">
        <v>23</v>
      </c>
      <c r="D5" s="3">
        <f t="shared" si="0"/>
        <v>3.3674963396778916</v>
      </c>
      <c r="E5" s="3"/>
      <c r="F5" s="2">
        <v>543</v>
      </c>
      <c r="G5" s="2">
        <v>39</v>
      </c>
      <c r="H5" s="3">
        <f t="shared" si="1"/>
        <v>7.1823204419889501</v>
      </c>
      <c r="I5" s="3"/>
      <c r="J5" s="2">
        <v>359</v>
      </c>
      <c r="K5" s="2">
        <v>17</v>
      </c>
      <c r="L5" s="3">
        <f t="shared" si="2"/>
        <v>4.7353760445682447</v>
      </c>
      <c r="M5" s="3"/>
      <c r="N5" s="2">
        <v>1437</v>
      </c>
      <c r="O5" s="2">
        <v>46</v>
      </c>
      <c r="P5" s="3">
        <f t="shared" si="3"/>
        <v>3.2011134307585247</v>
      </c>
      <c r="Q5" s="3"/>
    </row>
    <row r="6" spans="1:17">
      <c r="A6" s="2" t="s">
        <v>17</v>
      </c>
      <c r="B6" s="2">
        <v>857</v>
      </c>
      <c r="C6" s="2">
        <v>8</v>
      </c>
      <c r="D6" s="3">
        <f t="shared" si="0"/>
        <v>0.93348891481913643</v>
      </c>
      <c r="E6" s="3"/>
      <c r="F6" s="2">
        <v>495</v>
      </c>
      <c r="G6" s="2">
        <v>45</v>
      </c>
      <c r="H6" s="3">
        <f t="shared" si="1"/>
        <v>9.0909090909090917</v>
      </c>
      <c r="I6" s="3"/>
      <c r="J6" s="2">
        <v>423</v>
      </c>
      <c r="K6" s="2">
        <v>23</v>
      </c>
      <c r="L6" s="3">
        <f t="shared" si="2"/>
        <v>5.4373522458628845</v>
      </c>
      <c r="M6" s="3"/>
      <c r="N6" s="2">
        <v>1528</v>
      </c>
      <c r="O6" s="2">
        <v>24</v>
      </c>
      <c r="P6" s="3">
        <f t="shared" si="3"/>
        <v>1.5706806282722512</v>
      </c>
      <c r="Q6" s="3"/>
    </row>
    <row r="7" spans="1:17">
      <c r="A7" s="2" t="s">
        <v>18</v>
      </c>
      <c r="B7" s="2">
        <v>887</v>
      </c>
      <c r="C7" s="2">
        <v>19</v>
      </c>
      <c r="D7" s="3">
        <f t="shared" ref="D7:D13" si="4">(C7/B7)*100</f>
        <v>2.142051860202931</v>
      </c>
      <c r="E7" s="3"/>
      <c r="F7" s="2">
        <v>428</v>
      </c>
      <c r="G7" s="2">
        <v>81</v>
      </c>
      <c r="H7" s="3">
        <f>(G7/F7)*100</f>
        <v>18.925233644859812</v>
      </c>
      <c r="I7" s="3"/>
      <c r="J7" s="2">
        <v>478</v>
      </c>
      <c r="K7" s="2">
        <v>34</v>
      </c>
      <c r="L7" s="3">
        <f>(K7/J7)*100</f>
        <v>7.1129707112970717</v>
      </c>
      <c r="M7" s="3"/>
      <c r="N7" s="2">
        <v>1542</v>
      </c>
      <c r="O7" s="2">
        <v>25</v>
      </c>
      <c r="P7" s="3">
        <f>(O7/N7)*100</f>
        <v>1.621271076523995</v>
      </c>
      <c r="Q7" s="3"/>
    </row>
    <row r="8" spans="1:17">
      <c r="A8" s="2" t="s">
        <v>18</v>
      </c>
      <c r="B8" s="2">
        <v>732</v>
      </c>
      <c r="C8" s="2">
        <v>16</v>
      </c>
      <c r="D8" s="3">
        <f t="shared" si="4"/>
        <v>2.1857923497267762</v>
      </c>
      <c r="F8" s="2">
        <v>418</v>
      </c>
      <c r="G8" s="2">
        <v>39</v>
      </c>
      <c r="H8" s="3">
        <f t="shared" ref="H8" si="5">(G8/F8)*100</f>
        <v>9.330143540669857</v>
      </c>
      <c r="J8" s="2">
        <v>471</v>
      </c>
      <c r="K8" s="2">
        <v>40</v>
      </c>
      <c r="L8" s="3">
        <f t="shared" ref="L8" si="6">(K8/J8)*100</f>
        <v>8.4925690021231421</v>
      </c>
      <c r="N8" s="2">
        <v>1291</v>
      </c>
      <c r="O8" s="2">
        <v>19</v>
      </c>
      <c r="P8" s="3">
        <f t="shared" ref="P8" si="7">(O8/N8)*100</f>
        <v>1.471727343144849</v>
      </c>
    </row>
    <row r="9" spans="1:17">
      <c r="A9" s="2" t="s">
        <v>19</v>
      </c>
      <c r="B9" s="2">
        <v>753</v>
      </c>
      <c r="C9" s="2">
        <v>34</v>
      </c>
      <c r="D9" s="3">
        <f t="shared" si="4"/>
        <v>4.5152722443559101</v>
      </c>
      <c r="E9" s="3">
        <f>AVERAGE(D9:D14)</f>
        <v>23.883714601781318</v>
      </c>
      <c r="F9" s="2">
        <v>505</v>
      </c>
      <c r="G9" s="2">
        <v>183</v>
      </c>
      <c r="H9" s="3">
        <f>(G9/F9)*100</f>
        <v>36.237623762376238</v>
      </c>
      <c r="I9" s="3">
        <f>AVERAGE(H9:H14)</f>
        <v>25.253483565918756</v>
      </c>
      <c r="J9" s="2">
        <v>319</v>
      </c>
      <c r="K9" s="2">
        <v>57</v>
      </c>
      <c r="L9" s="3">
        <f>(K9/J9)*100</f>
        <v>17.868338557993731</v>
      </c>
      <c r="M9" s="3">
        <f>AVERAGE(L9:L14)</f>
        <v>18.830541855996866</v>
      </c>
      <c r="N9" s="2">
        <v>1419</v>
      </c>
      <c r="O9" s="2">
        <v>58</v>
      </c>
      <c r="P9" s="3">
        <f>(O9/N9)*100</f>
        <v>4.0873854827343203</v>
      </c>
      <c r="Q9" s="3">
        <f>AVERAGE(P9:P14)</f>
        <v>4.255579294020964</v>
      </c>
    </row>
    <row r="10" spans="1:17">
      <c r="A10" s="2" t="s">
        <v>19</v>
      </c>
      <c r="B10" s="2">
        <v>738</v>
      </c>
      <c r="C10" s="2">
        <v>36</v>
      </c>
      <c r="D10" s="3">
        <f t="shared" si="4"/>
        <v>4.8780487804878048</v>
      </c>
      <c r="E10" s="3"/>
      <c r="F10" s="2">
        <v>625</v>
      </c>
      <c r="G10" s="2">
        <v>127</v>
      </c>
      <c r="H10" s="3">
        <f>(G10/F10)*100</f>
        <v>20.32</v>
      </c>
      <c r="I10" s="3"/>
      <c r="J10" s="2">
        <v>372</v>
      </c>
      <c r="K10" s="2">
        <v>57</v>
      </c>
      <c r="L10" s="3">
        <f>(K10/J10)*100</f>
        <v>15.32258064516129</v>
      </c>
      <c r="M10" s="3"/>
      <c r="N10" s="2">
        <v>1577</v>
      </c>
      <c r="O10" s="2">
        <v>43</v>
      </c>
      <c r="P10" s="3">
        <f>(O10/N10)*100</f>
        <v>2.7266962587190866</v>
      </c>
      <c r="Q10" s="3"/>
    </row>
    <row r="11" spans="1:17">
      <c r="A11" s="2" t="s">
        <v>20</v>
      </c>
      <c r="B11" s="2">
        <v>747</v>
      </c>
      <c r="C11" s="2">
        <v>159</v>
      </c>
      <c r="D11" s="3">
        <f t="shared" si="4"/>
        <v>21.285140562248998</v>
      </c>
      <c r="E11" s="3"/>
      <c r="F11" s="2">
        <v>703</v>
      </c>
      <c r="G11" s="2">
        <v>252</v>
      </c>
      <c r="H11" s="3">
        <f>(G11/F11)*100</f>
        <v>35.846372688477949</v>
      </c>
      <c r="I11" s="3"/>
      <c r="J11" s="2">
        <v>402</v>
      </c>
      <c r="K11" s="2">
        <v>84</v>
      </c>
      <c r="L11" s="3">
        <f>(K11/J11)*100</f>
        <v>20.8955223880597</v>
      </c>
      <c r="M11" s="3"/>
      <c r="N11" s="2">
        <v>1572</v>
      </c>
      <c r="O11" s="2">
        <v>73</v>
      </c>
      <c r="P11" s="3">
        <f>(O11/N11)*100</f>
        <v>4.6437659033078882</v>
      </c>
      <c r="Q11" s="3"/>
    </row>
    <row r="12" spans="1:17">
      <c r="A12" s="2" t="s">
        <v>20</v>
      </c>
      <c r="B12" s="2">
        <v>727</v>
      </c>
      <c r="C12" s="2">
        <v>239</v>
      </c>
      <c r="D12" s="3">
        <f t="shared" si="4"/>
        <v>32.874828060522695</v>
      </c>
      <c r="E12" s="3"/>
      <c r="F12" s="2">
        <v>666</v>
      </c>
      <c r="G12" s="2">
        <v>162</v>
      </c>
      <c r="H12" s="3">
        <f>(G12/F12)*100</f>
        <v>24.324324324324326</v>
      </c>
      <c r="I12" s="3"/>
      <c r="J12" s="2">
        <v>420</v>
      </c>
      <c r="K12" s="2">
        <v>93</v>
      </c>
      <c r="L12" s="3">
        <f>(K12/J12)*100</f>
        <v>22.142857142857142</v>
      </c>
      <c r="M12" s="3"/>
      <c r="N12" s="2">
        <v>1607</v>
      </c>
      <c r="O12" s="2">
        <v>84</v>
      </c>
      <c r="P12" s="3">
        <f>(O12/N12)*100</f>
        <v>5.2271313005600497</v>
      </c>
      <c r="Q12" s="3"/>
    </row>
    <row r="13" spans="1:17">
      <c r="A13" s="2" t="s">
        <v>21</v>
      </c>
      <c r="B13" s="2">
        <v>801</v>
      </c>
      <c r="C13" s="2">
        <v>428</v>
      </c>
      <c r="D13" s="3">
        <f t="shared" si="4"/>
        <v>53.433208489388264</v>
      </c>
      <c r="E13" s="3"/>
      <c r="F13" s="2">
        <v>610</v>
      </c>
      <c r="G13" s="2">
        <v>112</v>
      </c>
      <c r="H13" s="3">
        <f>(G13/F13)*100</f>
        <v>18.360655737704917</v>
      </c>
      <c r="I13" s="3"/>
      <c r="J13" s="2">
        <v>436</v>
      </c>
      <c r="K13" s="2">
        <v>79</v>
      </c>
      <c r="L13" s="3">
        <f>(K13/J13)*100</f>
        <v>18.11926605504587</v>
      </c>
      <c r="M13" s="3"/>
      <c r="N13" s="2">
        <v>1613</v>
      </c>
      <c r="O13" s="2">
        <v>98</v>
      </c>
      <c r="P13" s="3">
        <f>(O13/N13)*100</f>
        <v>6.0756354618722881</v>
      </c>
      <c r="Q13" s="3"/>
    </row>
    <row r="14" spans="1:17">
      <c r="A14" s="2" t="s">
        <v>21</v>
      </c>
      <c r="B14" s="2">
        <v>950</v>
      </c>
      <c r="C14" s="2">
        <v>250</v>
      </c>
      <c r="D14" s="3">
        <f t="shared" ref="D14:D15" si="8">(C14/B14)*100</f>
        <v>26.315789473684209</v>
      </c>
      <c r="E14" s="3"/>
      <c r="F14" s="2">
        <v>426</v>
      </c>
      <c r="G14" s="2">
        <v>70</v>
      </c>
      <c r="H14" s="3">
        <f t="shared" ref="H14:H15" si="9">(G14/F14)*100</f>
        <v>16.431924882629108</v>
      </c>
      <c r="I14" s="3"/>
      <c r="J14" s="2">
        <v>542</v>
      </c>
      <c r="K14" s="2">
        <v>101</v>
      </c>
      <c r="L14" s="3">
        <f t="shared" ref="L14:L15" si="10">(K14/J14)*100</f>
        <v>18.634686346863468</v>
      </c>
      <c r="M14" s="3"/>
      <c r="N14" s="2">
        <v>1695</v>
      </c>
      <c r="O14" s="2">
        <v>47</v>
      </c>
      <c r="P14" s="3">
        <f t="shared" ref="P14:P15" si="11">(O14/N14)*100</f>
        <v>2.7728613569321534</v>
      </c>
      <c r="Q14" s="3"/>
    </row>
    <row r="15" spans="1:17">
      <c r="A15" s="2" t="s">
        <v>23</v>
      </c>
      <c r="B15" s="2">
        <v>515</v>
      </c>
      <c r="C15" s="2">
        <v>12</v>
      </c>
      <c r="D15" s="3">
        <f t="shared" si="8"/>
        <v>2.3300970873786406</v>
      </c>
      <c r="E15" s="3">
        <f>AVERAGE(D15:D20)</f>
        <v>2.0667242246909305</v>
      </c>
      <c r="F15" s="2">
        <v>385</v>
      </c>
      <c r="G15" s="2">
        <v>5</v>
      </c>
      <c r="H15" s="3">
        <f t="shared" si="9"/>
        <v>1.2987012987012987</v>
      </c>
      <c r="I15" s="3">
        <f>AVERAGE(H15:H20)</f>
        <v>7.6896987000142722</v>
      </c>
      <c r="J15" s="2">
        <v>502</v>
      </c>
      <c r="K15" s="2">
        <v>2</v>
      </c>
      <c r="L15" s="3">
        <f t="shared" si="10"/>
        <v>0.39840637450199201</v>
      </c>
      <c r="M15" s="3">
        <f>AVERAGE(L15:L20)</f>
        <v>5.2775775234677278</v>
      </c>
      <c r="N15" s="2">
        <v>1340</v>
      </c>
      <c r="O15" s="2">
        <v>6</v>
      </c>
      <c r="P15" s="3">
        <f t="shared" si="11"/>
        <v>0.44776119402985076</v>
      </c>
      <c r="Q15" s="3">
        <f>AVERAGE(P15:P20)</f>
        <v>0.68118530560312607</v>
      </c>
    </row>
    <row r="16" spans="1:17">
      <c r="A16" s="2" t="s">
        <v>23</v>
      </c>
      <c r="B16" s="2">
        <v>464</v>
      </c>
      <c r="C16" s="2">
        <v>9</v>
      </c>
      <c r="D16" s="3">
        <f>(C16/B16)*100</f>
        <v>1.9396551724137931</v>
      </c>
      <c r="E16" s="3"/>
      <c r="F16" s="2">
        <v>457</v>
      </c>
      <c r="G16" s="2">
        <v>50</v>
      </c>
      <c r="H16" s="3">
        <f>(G16/F16)*100</f>
        <v>10.940919037199125</v>
      </c>
      <c r="I16" s="3"/>
      <c r="J16" s="2">
        <v>285</v>
      </c>
      <c r="K16" s="2">
        <v>22</v>
      </c>
      <c r="L16" s="3">
        <f>(K16/J16)*100</f>
        <v>7.7192982456140351</v>
      </c>
      <c r="M16" s="3"/>
      <c r="N16" s="2">
        <v>1029</v>
      </c>
      <c r="O16" s="2">
        <v>10</v>
      </c>
      <c r="P16" s="3">
        <f>(O16/N16)*100</f>
        <v>0.97181729834791064</v>
      </c>
      <c r="Q16" s="3"/>
    </row>
    <row r="17" spans="1:17">
      <c r="A17" s="2" t="s">
        <v>24</v>
      </c>
      <c r="B17" s="2">
        <v>532</v>
      </c>
      <c r="C17" s="2">
        <v>6</v>
      </c>
      <c r="D17" s="3">
        <f>(C17/B17)*100</f>
        <v>1.1278195488721803</v>
      </c>
      <c r="E17" s="3"/>
      <c r="F17" s="2">
        <v>482</v>
      </c>
      <c r="G17" s="2">
        <v>19</v>
      </c>
      <c r="H17" s="3">
        <f>(G17/F17)*100</f>
        <v>3.9419087136929458</v>
      </c>
      <c r="I17" s="3"/>
      <c r="J17" s="2">
        <v>354</v>
      </c>
      <c r="K17" s="2">
        <v>14</v>
      </c>
      <c r="L17" s="3">
        <f>(K17/J17)*100</f>
        <v>3.9548022598870061</v>
      </c>
      <c r="M17" s="3"/>
      <c r="N17" s="2">
        <v>1440</v>
      </c>
      <c r="O17" s="2">
        <v>2</v>
      </c>
      <c r="P17" s="3">
        <f>(O17/N17)*100</f>
        <v>0.1388888888888889</v>
      </c>
      <c r="Q17" s="3"/>
    </row>
    <row r="18" spans="1:17">
      <c r="A18" s="2" t="s">
        <v>24</v>
      </c>
      <c r="B18" s="2">
        <v>519</v>
      </c>
      <c r="C18" s="2">
        <v>15</v>
      </c>
      <c r="D18" s="3">
        <f>(C18/B18)*100</f>
        <v>2.8901734104046244</v>
      </c>
      <c r="E18" s="3"/>
      <c r="F18" s="2">
        <v>450</v>
      </c>
      <c r="G18" s="2">
        <v>49</v>
      </c>
      <c r="H18" s="3">
        <f>(G18/F18)*100</f>
        <v>10.888888888888888</v>
      </c>
      <c r="I18" s="3"/>
      <c r="J18" s="2">
        <v>361</v>
      </c>
      <c r="K18" s="2">
        <v>19</v>
      </c>
      <c r="L18" s="3">
        <f>(K18/J18)*100</f>
        <v>5.2631578947368416</v>
      </c>
      <c r="M18" s="3"/>
      <c r="N18" s="2">
        <v>1446</v>
      </c>
      <c r="O18" s="2">
        <v>10</v>
      </c>
      <c r="P18" s="3">
        <f>(O18/N18)*100</f>
        <v>0.69156293222683263</v>
      </c>
      <c r="Q18" s="3"/>
    </row>
    <row r="19" spans="1:17">
      <c r="A19" s="2" t="s">
        <v>25</v>
      </c>
      <c r="B19" s="2">
        <v>497</v>
      </c>
      <c r="C19" s="2">
        <v>12</v>
      </c>
      <c r="D19" s="3">
        <f>(C19/B19)*100</f>
        <v>2.4144869215291749</v>
      </c>
      <c r="E19" s="3"/>
      <c r="F19" s="2">
        <v>384</v>
      </c>
      <c r="G19" s="2">
        <v>46</v>
      </c>
      <c r="H19" s="3">
        <f>(G19/F19)*100</f>
        <v>11.979166666666668</v>
      </c>
      <c r="I19" s="3"/>
      <c r="J19" s="2">
        <v>382</v>
      </c>
      <c r="K19" s="2">
        <v>33</v>
      </c>
      <c r="L19" s="3">
        <f>(K19/J19)*100</f>
        <v>8.6387434554973819</v>
      </c>
      <c r="M19" s="3"/>
      <c r="N19" s="2">
        <v>1348</v>
      </c>
      <c r="O19" s="2">
        <v>17</v>
      </c>
      <c r="P19" s="3">
        <f>(O19/N19)*100</f>
        <v>1.2611275964391691</v>
      </c>
      <c r="Q19" s="3"/>
    </row>
    <row r="20" spans="1:17">
      <c r="A20" s="2" t="s">
        <v>25</v>
      </c>
      <c r="B20" s="2">
        <v>530</v>
      </c>
      <c r="C20" s="2">
        <v>9</v>
      </c>
      <c r="D20" s="3">
        <f>(C20/B20)*100</f>
        <v>1.6981132075471699</v>
      </c>
      <c r="E20" s="3"/>
      <c r="F20" s="2">
        <v>395</v>
      </c>
      <c r="G20" s="2">
        <v>28</v>
      </c>
      <c r="H20" s="3">
        <f>(G20/F20)*100</f>
        <v>7.0886075949367093</v>
      </c>
      <c r="I20" s="3"/>
      <c r="J20" s="2">
        <v>492</v>
      </c>
      <c r="K20" s="2">
        <v>28</v>
      </c>
      <c r="L20" s="3">
        <f>(K20/J20)*100</f>
        <v>5.6910569105691051</v>
      </c>
      <c r="M20" s="3"/>
      <c r="N20" s="2">
        <v>1389</v>
      </c>
      <c r="O20" s="2">
        <v>8</v>
      </c>
      <c r="P20" s="3">
        <f>(O20/N20)*100</f>
        <v>0.5759539236861051</v>
      </c>
      <c r="Q20" s="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C43" sqref="C43"/>
    </sheetView>
  </sheetViews>
  <sheetFormatPr baseColWidth="10" defaultRowHeight="15" x14ac:dyDescent="0"/>
  <cols>
    <col min="1" max="1" width="22.1640625" bestFit="1" customWidth="1"/>
    <col min="2" max="2" width="25.1640625" bestFit="1" customWidth="1"/>
    <col min="3" max="3" width="25.83203125" bestFit="1" customWidth="1"/>
    <col min="4" max="4" width="27.6640625" bestFit="1" customWidth="1"/>
  </cols>
  <sheetData>
    <row r="1" spans="1:4">
      <c r="A1" t="s">
        <v>26</v>
      </c>
    </row>
    <row r="2" spans="1:4">
      <c r="B2" t="s">
        <v>27</v>
      </c>
      <c r="C2" t="s">
        <v>28</v>
      </c>
      <c r="D2" t="s">
        <v>29</v>
      </c>
    </row>
    <row r="3" spans="1:4">
      <c r="B3" s="4">
        <v>1.0465139999999999</v>
      </c>
      <c r="C3" s="4">
        <v>0.43044700000000002</v>
      </c>
      <c r="D3" s="4">
        <v>1.2811440000000001</v>
      </c>
    </row>
    <row r="4" spans="1:4">
      <c r="B4" s="4">
        <v>0.96213740000000003</v>
      </c>
      <c r="C4" s="4">
        <v>0.47263549999999999</v>
      </c>
      <c r="D4" s="4">
        <v>1.3414870000000001</v>
      </c>
    </row>
    <row r="5" spans="1:4">
      <c r="B5" s="4">
        <v>1.0042180000000001</v>
      </c>
      <c r="C5" s="4">
        <v>0.4411639</v>
      </c>
      <c r="D5" s="4">
        <v>1.2307589999999999</v>
      </c>
    </row>
    <row r="6" spans="1:4">
      <c r="B6" s="4">
        <v>0.94515059999999995</v>
      </c>
      <c r="C6" s="4">
        <v>0.52209539999999999</v>
      </c>
      <c r="D6" s="4">
        <v>0.98461069999999995</v>
      </c>
    </row>
    <row r="7" spans="1:4">
      <c r="B7" s="4">
        <v>1.24261</v>
      </c>
      <c r="C7" s="4">
        <v>0.78326989999999996</v>
      </c>
    </row>
    <row r="8" spans="1:4">
      <c r="B8" s="4">
        <v>1.022138</v>
      </c>
      <c r="C8" s="4">
        <v>0.50126740000000003</v>
      </c>
    </row>
    <row r="9" spans="1:4">
      <c r="B9" s="4">
        <v>0.91173689999999996</v>
      </c>
      <c r="C9" s="4">
        <v>0.42268689999999998</v>
      </c>
    </row>
    <row r="10" spans="1:4">
      <c r="B10" s="4">
        <v>1.0703419999999999</v>
      </c>
      <c r="C10" s="4">
        <v>0.7775666</v>
      </c>
    </row>
    <row r="11" spans="1:4">
      <c r="B11" s="4">
        <v>1.0367550000000001</v>
      </c>
      <c r="C11" s="4">
        <v>0.37691859999999999</v>
      </c>
    </row>
    <row r="12" spans="1:4">
      <c r="B12" s="4">
        <v>0.92395439999999995</v>
      </c>
    </row>
    <row r="13" spans="1:4">
      <c r="B13" s="4">
        <v>1.008238</v>
      </c>
    </row>
    <row r="14" spans="1:4">
      <c r="B14" s="4">
        <v>0.97927969999999998</v>
      </c>
    </row>
    <row r="15" spans="1:4">
      <c r="B15" s="4">
        <v>1.0207200000000001</v>
      </c>
    </row>
    <row r="17" spans="1:4">
      <c r="A17" t="s">
        <v>30</v>
      </c>
    </row>
    <row r="18" spans="1:4">
      <c r="B18" t="s">
        <v>31</v>
      </c>
      <c r="C18" t="s">
        <v>32</v>
      </c>
      <c r="D18" t="s">
        <v>29</v>
      </c>
    </row>
    <row r="19" spans="1:4">
      <c r="B19" s="4">
        <v>0.93837709999999996</v>
      </c>
      <c r="C19" s="4">
        <v>0.40695550000000003</v>
      </c>
      <c r="D19" s="4">
        <v>1.201281</v>
      </c>
    </row>
    <row r="20" spans="1:4">
      <c r="B20" s="4">
        <v>1.0579620000000001</v>
      </c>
      <c r="C20" s="4">
        <v>0.74862720000000005</v>
      </c>
      <c r="D20" s="4">
        <v>1.2715650000000001</v>
      </c>
    </row>
    <row r="21" spans="1:4">
      <c r="B21" s="4">
        <v>0.97071390000000002</v>
      </c>
      <c r="C21" s="4">
        <v>0.3251983</v>
      </c>
      <c r="D21" s="4">
        <v>1.2747280000000001</v>
      </c>
    </row>
    <row r="22" spans="1:4">
      <c r="B22" s="4">
        <v>1.062843</v>
      </c>
      <c r="C22" s="4">
        <v>0.66137889999999999</v>
      </c>
    </row>
    <row r="23" spans="1:4">
      <c r="B23" s="4">
        <v>1.084808</v>
      </c>
      <c r="C23" s="4">
        <v>0.63453320000000002</v>
      </c>
    </row>
    <row r="24" spans="1:4">
      <c r="B24" s="4">
        <v>0.9957144</v>
      </c>
      <c r="C24" s="4">
        <v>0.38784109999999999</v>
      </c>
    </row>
    <row r="25" spans="1:4">
      <c r="B25" s="4">
        <v>1.0757479999999999</v>
      </c>
      <c r="C25" s="4">
        <v>0.42435400000000001</v>
      </c>
    </row>
    <row r="26" spans="1:4">
      <c r="B26" s="4">
        <v>1.0097020000000001</v>
      </c>
      <c r="C26" s="4">
        <v>0.36421759999999997</v>
      </c>
    </row>
    <row r="27" spans="1:4">
      <c r="B27" s="4">
        <v>0.97309000000000001</v>
      </c>
    </row>
    <row r="28" spans="1:4">
      <c r="B28" s="4">
        <v>0.99680590000000002</v>
      </c>
    </row>
    <row r="29" spans="1:4">
      <c r="B29" s="4">
        <v>1.0031939999999999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E9_5 Tctn2 Ptch1 rescue TUNEL</vt:lpstr>
      <vt:lpstr>E11_5 Midface Measurements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 Abrams</dc:creator>
  <cp:lastModifiedBy>Shaun Abrams</cp:lastModifiedBy>
  <dcterms:created xsi:type="dcterms:W3CDTF">2021-04-06T23:52:38Z</dcterms:created>
  <dcterms:modified xsi:type="dcterms:W3CDTF">2021-04-07T00:46:39Z</dcterms:modified>
</cp:coreProperties>
</file>