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8_{206117CE-517D-8F43-8250-D23A374D3741}" xr6:coauthVersionLast="47" xr6:coauthVersionMax="47" xr10:uidLastSave="{00000000-0000-0000-0000-000000000000}"/>
  <bookViews>
    <workbookView xWindow="840" yWindow="10100" windowWidth="25600" windowHeight="14560" xr2:uid="{C3EE96C4-0998-42CB-AA48-B74598FCE12E}"/>
  </bookViews>
  <sheets>
    <sheet name="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6" i="1" l="1"/>
  <c r="N26" i="1"/>
  <c r="K26" i="1"/>
  <c r="Q25" i="1"/>
  <c r="N25" i="1"/>
  <c r="K25" i="1"/>
  <c r="Q24" i="1"/>
  <c r="R24" i="1" s="1"/>
  <c r="O24" i="1"/>
  <c r="N24" i="1"/>
  <c r="K24" i="1"/>
  <c r="L24" i="1" s="1"/>
  <c r="Q23" i="1"/>
  <c r="N23" i="1"/>
  <c r="K23" i="1"/>
  <c r="Q22" i="1"/>
  <c r="N22" i="1"/>
  <c r="K22" i="1"/>
  <c r="Q21" i="1"/>
  <c r="R21" i="1" s="1"/>
  <c r="O21" i="1"/>
  <c r="N21" i="1"/>
  <c r="K21" i="1"/>
  <c r="L21" i="1" s="1"/>
  <c r="Q20" i="1"/>
  <c r="N20" i="1"/>
  <c r="K20" i="1"/>
  <c r="Q19" i="1"/>
  <c r="N19" i="1"/>
  <c r="K19" i="1"/>
  <c r="Q18" i="1"/>
  <c r="R18" i="1" s="1"/>
  <c r="O18" i="1"/>
  <c r="N18" i="1"/>
  <c r="K18" i="1"/>
  <c r="L18" i="1" s="1"/>
  <c r="Q17" i="1"/>
  <c r="N17" i="1"/>
  <c r="K17" i="1"/>
  <c r="Q16" i="1"/>
  <c r="N16" i="1"/>
  <c r="K16" i="1"/>
  <c r="Q15" i="1"/>
  <c r="R15" i="1" s="1"/>
  <c r="O15" i="1"/>
  <c r="N15" i="1"/>
  <c r="K15" i="1"/>
  <c r="L15" i="1" s="1"/>
  <c r="Q14" i="1"/>
  <c r="N14" i="1"/>
  <c r="K14" i="1"/>
  <c r="Q13" i="1"/>
  <c r="N13" i="1"/>
  <c r="K13" i="1"/>
  <c r="Q12" i="1"/>
  <c r="R12" i="1" s="1"/>
  <c r="O12" i="1"/>
  <c r="N12" i="1"/>
  <c r="K12" i="1"/>
  <c r="L12" i="1" s="1"/>
  <c r="Q11" i="1"/>
  <c r="N11" i="1"/>
  <c r="K11" i="1"/>
  <c r="Q10" i="1"/>
  <c r="N10" i="1"/>
  <c r="K10" i="1"/>
  <c r="Q9" i="1"/>
  <c r="R9" i="1" s="1"/>
  <c r="O9" i="1"/>
  <c r="N9" i="1"/>
  <c r="K9" i="1"/>
  <c r="L9" i="1" s="1"/>
  <c r="Q8" i="1"/>
  <c r="N8" i="1"/>
  <c r="K8" i="1"/>
  <c r="Q7" i="1"/>
  <c r="N7" i="1"/>
  <c r="K7" i="1"/>
  <c r="Q6" i="1"/>
  <c r="R6" i="1" s="1"/>
  <c r="O6" i="1"/>
  <c r="N6" i="1"/>
  <c r="K6" i="1"/>
  <c r="L6" i="1" s="1"/>
  <c r="B10" i="1"/>
  <c r="C9" i="1" l="1"/>
  <c r="B9" i="1"/>
  <c r="C8" i="1"/>
  <c r="B8" i="1"/>
</calcChain>
</file>

<file path=xl/sharedStrings.xml><?xml version="1.0" encoding="utf-8"?>
<sst xmlns="http://schemas.openxmlformats.org/spreadsheetml/2006/main" count="67" uniqueCount="39">
  <si>
    <t>Large Animals</t>
  </si>
  <si>
    <t>Small Animals</t>
  </si>
  <si>
    <t>11a</t>
  </si>
  <si>
    <t>10a</t>
  </si>
  <si>
    <t>Large 3</t>
  </si>
  <si>
    <t>16a</t>
  </si>
  <si>
    <t>15a</t>
  </si>
  <si>
    <t>Large 2</t>
  </si>
  <si>
    <t>14a</t>
  </si>
  <si>
    <t>13a</t>
  </si>
  <si>
    <t>12a</t>
  </si>
  <si>
    <t>Large 1</t>
  </si>
  <si>
    <t>14cm</t>
  </si>
  <si>
    <t>5a</t>
  </si>
  <si>
    <t>6cm</t>
  </si>
  <si>
    <t>4a</t>
  </si>
  <si>
    <t>Ttest</t>
  </si>
  <si>
    <t>SEM</t>
  </si>
  <si>
    <t>AVG</t>
  </si>
  <si>
    <t>Small 4</t>
  </si>
  <si>
    <t>9a</t>
  </si>
  <si>
    <t>a</t>
  </si>
  <si>
    <t>Small 3</t>
  </si>
  <si>
    <t>Small 2</t>
  </si>
  <si>
    <t>Small 1</t>
  </si>
  <si>
    <t>2b</t>
  </si>
  <si>
    <t>DRG 5</t>
  </si>
  <si>
    <t>DRG 4</t>
  </si>
  <si>
    <t>DRG 3</t>
  </si>
  <si>
    <t>Total</t>
  </si>
  <si>
    <t>Tec Reps</t>
  </si>
  <si>
    <t>Section</t>
  </si>
  <si>
    <t>Slide</t>
  </si>
  <si>
    <t>Bio Rep</t>
  </si>
  <si>
    <t>1.5385pixels/micron</t>
  </si>
  <si>
    <t>in um</t>
  </si>
  <si>
    <t>Body Length (cm)</t>
  </si>
  <si>
    <t>Figure 5-figure supplement 1E</t>
  </si>
  <si>
    <t>Figure 5-figure supplement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</si>
</sst>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 xr:uid="{29398283-EFA7-3E41-A481-558E31CDC2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B55475"/>
      </a:accent1>
      <a:accent2>
        <a:srgbClr val="FFC000"/>
      </a:accent2>
      <a:accent3>
        <a:srgbClr val="3B88D5"/>
      </a:accent3>
      <a:accent4>
        <a:srgbClr val="D3F171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1538C-9A4C-4B25-94A9-6109BE9847FC}">
  <dimension ref="A1:R43"/>
  <sheetViews>
    <sheetView tabSelected="1" zoomScale="91" workbookViewId="0">
      <selection activeCell="K8" sqref="K8"/>
    </sheetView>
  </sheetViews>
  <sheetFormatPr baseColWidth="10" defaultColWidth="8.83203125" defaultRowHeight="15"/>
  <cols>
    <col min="2" max="2" width="13.83203125" customWidth="1"/>
    <col min="3" max="3" width="13.33203125" customWidth="1"/>
  </cols>
  <sheetData>
    <row r="1" spans="1:18">
      <c r="A1" s="7" t="s">
        <v>38</v>
      </c>
      <c r="B1" s="7"/>
      <c r="C1" s="7"/>
      <c r="G1" s="5" t="s">
        <v>37</v>
      </c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>
      <c r="A2" s="1"/>
      <c r="B2" s="1" t="s">
        <v>0</v>
      </c>
      <c r="C2" s="1" t="s">
        <v>1</v>
      </c>
      <c r="G2" t="s">
        <v>34</v>
      </c>
    </row>
    <row r="3" spans="1:18">
      <c r="A3" s="6" t="s">
        <v>36</v>
      </c>
      <c r="B3">
        <v>13.6</v>
      </c>
      <c r="C3">
        <v>6.8</v>
      </c>
    </row>
    <row r="4" spans="1:18">
      <c r="A4" s="6"/>
      <c r="B4">
        <v>14.2</v>
      </c>
      <c r="C4">
        <v>6.5</v>
      </c>
      <c r="G4" s="1"/>
      <c r="H4" s="1"/>
      <c r="I4" s="1"/>
      <c r="J4" s="10" t="s">
        <v>28</v>
      </c>
      <c r="K4" s="10"/>
      <c r="L4" s="10"/>
      <c r="M4" s="10" t="s">
        <v>27</v>
      </c>
      <c r="N4" s="10"/>
      <c r="O4" s="10"/>
      <c r="P4" s="10" t="s">
        <v>26</v>
      </c>
      <c r="Q4" s="10"/>
      <c r="R4" s="10"/>
    </row>
    <row r="5" spans="1:18">
      <c r="A5" s="6"/>
      <c r="B5">
        <v>13.8</v>
      </c>
      <c r="C5">
        <v>7</v>
      </c>
      <c r="G5" s="1" t="s">
        <v>33</v>
      </c>
      <c r="H5" s="1" t="s">
        <v>32</v>
      </c>
      <c r="I5" s="1" t="s">
        <v>31</v>
      </c>
      <c r="J5" s="1" t="s">
        <v>30</v>
      </c>
      <c r="K5" s="1" t="s">
        <v>35</v>
      </c>
      <c r="L5" s="1" t="s">
        <v>18</v>
      </c>
      <c r="M5" s="1" t="s">
        <v>30</v>
      </c>
      <c r="N5" s="1" t="s">
        <v>35</v>
      </c>
      <c r="O5" s="1" t="s">
        <v>18</v>
      </c>
      <c r="P5" s="1" t="s">
        <v>30</v>
      </c>
      <c r="Q5" s="1" t="s">
        <v>35</v>
      </c>
      <c r="R5" s="1" t="s">
        <v>18</v>
      </c>
    </row>
    <row r="6" spans="1:18">
      <c r="A6" s="6"/>
      <c r="C6">
        <v>6.6</v>
      </c>
      <c r="G6" s="4" t="s">
        <v>24</v>
      </c>
      <c r="H6" s="1" t="s">
        <v>25</v>
      </c>
      <c r="I6" s="1">
        <v>1</v>
      </c>
      <c r="J6">
        <v>54105.068333333329</v>
      </c>
      <c r="K6">
        <f>J6/1.5385</f>
        <v>35167.415231285879</v>
      </c>
      <c r="L6">
        <f>AVERAGE(K6:K8)</f>
        <v>37036.222222222219</v>
      </c>
      <c r="M6">
        <v>69282.536000000007</v>
      </c>
      <c r="N6">
        <f>M6/1.5385</f>
        <v>45032.522586935331</v>
      </c>
      <c r="O6">
        <f>AVERAGE(N6:N8)</f>
        <v>40682.906943993068</v>
      </c>
      <c r="P6">
        <v>21647.632666666668</v>
      </c>
      <c r="Q6">
        <f>P6/1.5385</f>
        <v>14070.609468096633</v>
      </c>
      <c r="R6">
        <f>AVERAGE(Q6:Q8)</f>
        <v>14378.364785324811</v>
      </c>
    </row>
    <row r="7" spans="1:18">
      <c r="A7" s="6"/>
      <c r="G7" s="4"/>
      <c r="H7" s="1"/>
      <c r="I7" s="1">
        <v>2</v>
      </c>
      <c r="J7">
        <v>56352.345999999998</v>
      </c>
      <c r="K7">
        <f t="shared" ref="K7:K26" si="0">J7/1.5385</f>
        <v>36628.109197270067</v>
      </c>
      <c r="M7">
        <v>60744.514999999992</v>
      </c>
      <c r="N7">
        <f t="shared" ref="N7:N26" si="1">M7/1.5385</f>
        <v>39482.947676308089</v>
      </c>
      <c r="P7">
        <v>23035.967666666667</v>
      </c>
      <c r="Q7">
        <f t="shared" ref="Q7:Q26" si="2">P7/1.5385</f>
        <v>14973.004658216878</v>
      </c>
    </row>
    <row r="8" spans="1:18">
      <c r="A8" s="1" t="s">
        <v>18</v>
      </c>
      <c r="B8" s="1">
        <f>AVERAGE(B3:B5)</f>
        <v>13.866666666666665</v>
      </c>
      <c r="C8" s="1">
        <f>AVERAGE(C3:C5)</f>
        <v>6.7666666666666666</v>
      </c>
      <c r="G8" s="4"/>
      <c r="H8" s="1"/>
      <c r="I8" s="1">
        <v>3</v>
      </c>
      <c r="J8">
        <v>60483.26933333333</v>
      </c>
      <c r="K8">
        <f t="shared" si="0"/>
        <v>39313.142238110711</v>
      </c>
      <c r="M8">
        <v>57744.905999999995</v>
      </c>
      <c r="N8">
        <f t="shared" si="1"/>
        <v>37533.250568735777</v>
      </c>
      <c r="P8">
        <v>21679.742333333332</v>
      </c>
      <c r="Q8">
        <f t="shared" si="2"/>
        <v>14091.480229660925</v>
      </c>
    </row>
    <row r="9" spans="1:18">
      <c r="A9" s="1" t="s">
        <v>17</v>
      </c>
      <c r="B9" s="1">
        <f>STDEV(B3:B6)/SQRT(COUNT(B3:B6))</f>
        <v>0.17638342073763918</v>
      </c>
      <c r="C9" s="1">
        <f>STDEV(C3:C6)/SQRT(COUNT(C3:C6))</f>
        <v>0.11086778913041728</v>
      </c>
      <c r="G9" s="4" t="s">
        <v>23</v>
      </c>
      <c r="H9" s="1" t="s">
        <v>15</v>
      </c>
      <c r="I9" s="1">
        <v>4</v>
      </c>
      <c r="J9">
        <v>60888.165333333338</v>
      </c>
      <c r="K9">
        <f t="shared" si="0"/>
        <v>39576.318058715202</v>
      </c>
      <c r="L9">
        <f>AVERAGE(K9:K11)</f>
        <v>36252.889322211391</v>
      </c>
      <c r="M9">
        <v>84702.941333333336</v>
      </c>
      <c r="N9">
        <f t="shared" si="1"/>
        <v>55055.535478279715</v>
      </c>
      <c r="O9">
        <f>AVERAGE(N9:N11)</f>
        <v>46182.013144115837</v>
      </c>
      <c r="P9">
        <v>29644.71266666667</v>
      </c>
      <c r="Q9">
        <f t="shared" si="2"/>
        <v>19268.581518795367</v>
      </c>
      <c r="R9">
        <f>AVERAGE(Q9:Q11)</f>
        <v>17746.861517350957</v>
      </c>
    </row>
    <row r="10" spans="1:18">
      <c r="A10" s="1" t="s">
        <v>16</v>
      </c>
      <c r="B10" s="8">
        <f>TTEST(B3:B5,C3:C6,2,2)</f>
        <v>3.0410989191629538E-7</v>
      </c>
      <c r="C10" s="9"/>
      <c r="G10" s="4"/>
      <c r="H10" s="1" t="s">
        <v>15</v>
      </c>
      <c r="I10" s="1">
        <v>2</v>
      </c>
      <c r="J10">
        <v>63075.165999999997</v>
      </c>
      <c r="K10">
        <f t="shared" si="0"/>
        <v>40997.832954176141</v>
      </c>
      <c r="M10">
        <v>70767.76433333334</v>
      </c>
      <c r="N10">
        <f t="shared" si="1"/>
        <v>45997.896869244942</v>
      </c>
      <c r="P10">
        <v>28828.020333333334</v>
      </c>
      <c r="Q10">
        <f t="shared" si="2"/>
        <v>18737.74477304734</v>
      </c>
    </row>
    <row r="11" spans="1:18">
      <c r="G11" s="4"/>
      <c r="H11" s="1" t="s">
        <v>13</v>
      </c>
      <c r="I11" s="1">
        <v>3</v>
      </c>
      <c r="J11">
        <v>43361.879333333331</v>
      </c>
      <c r="K11">
        <f t="shared" si="0"/>
        <v>28184.516953742823</v>
      </c>
      <c r="M11">
        <v>57682.375999999997</v>
      </c>
      <c r="N11">
        <f t="shared" si="1"/>
        <v>37492.607084822877</v>
      </c>
      <c r="P11">
        <v>23437.906333333332</v>
      </c>
      <c r="Q11">
        <f t="shared" si="2"/>
        <v>15234.258260210161</v>
      </c>
    </row>
    <row r="12" spans="1:18">
      <c r="G12" s="4" t="s">
        <v>22</v>
      </c>
      <c r="H12" s="1" t="s">
        <v>21</v>
      </c>
      <c r="I12" s="1">
        <v>3</v>
      </c>
      <c r="J12">
        <v>73985.664666666664</v>
      </c>
      <c r="K12">
        <f t="shared" si="0"/>
        <v>48089.479796338426</v>
      </c>
      <c r="L12">
        <f>AVERAGE(K12:K14)</f>
        <v>33771.409236991298</v>
      </c>
      <c r="M12">
        <v>89460.713666666663</v>
      </c>
      <c r="N12">
        <f t="shared" si="1"/>
        <v>58148.010183078753</v>
      </c>
      <c r="O12">
        <f>AVERAGE(N12:N14)</f>
        <v>58910.105875130896</v>
      </c>
      <c r="P12">
        <v>24468.947</v>
      </c>
      <c r="Q12">
        <f t="shared" si="2"/>
        <v>15904.417939551511</v>
      </c>
      <c r="R12">
        <f>AVERAGE(Q12:Q14)</f>
        <v>17711.710396128987</v>
      </c>
    </row>
    <row r="13" spans="1:18">
      <c r="G13" s="4"/>
      <c r="H13" s="1" t="s">
        <v>20</v>
      </c>
      <c r="I13" s="1">
        <v>5</v>
      </c>
      <c r="J13">
        <v>44952.451333333331</v>
      </c>
      <c r="K13">
        <f t="shared" si="0"/>
        <v>29218.362907593975</v>
      </c>
      <c r="M13">
        <v>122991.01766666667</v>
      </c>
      <c r="N13">
        <f t="shared" si="1"/>
        <v>79942.162929260099</v>
      </c>
      <c r="P13">
        <v>31278.942999999999</v>
      </c>
      <c r="Q13">
        <f t="shared" si="2"/>
        <v>20330.804679883004</v>
      </c>
    </row>
    <row r="14" spans="1:18">
      <c r="G14" s="4"/>
      <c r="H14" s="1" t="s">
        <v>20</v>
      </c>
      <c r="I14" s="1">
        <v>1</v>
      </c>
      <c r="J14">
        <v>36933.823333333326</v>
      </c>
      <c r="K14">
        <f t="shared" si="0"/>
        <v>24006.385007041488</v>
      </c>
      <c r="M14">
        <v>59447.862333333331</v>
      </c>
      <c r="N14">
        <f t="shared" si="1"/>
        <v>38640.144513053841</v>
      </c>
      <c r="P14">
        <v>26000.509333333335</v>
      </c>
      <c r="Q14">
        <f t="shared" si="2"/>
        <v>16899.908568952444</v>
      </c>
    </row>
    <row r="15" spans="1:18">
      <c r="G15" s="4" t="s">
        <v>19</v>
      </c>
      <c r="H15" s="1" t="s">
        <v>15</v>
      </c>
      <c r="I15" s="1">
        <v>5</v>
      </c>
      <c r="J15">
        <v>33053.865333333328</v>
      </c>
      <c r="K15">
        <f t="shared" si="0"/>
        <v>21484.475354782793</v>
      </c>
      <c r="L15">
        <f>AVERAGE(K15:K17)</f>
        <v>19319.752139529843</v>
      </c>
      <c r="M15">
        <v>56587.960333333329</v>
      </c>
      <c r="N15">
        <f t="shared" si="1"/>
        <v>36781.254685299529</v>
      </c>
      <c r="O15">
        <f>AVERAGE(N15:N17)</f>
        <v>31539.038529592315</v>
      </c>
      <c r="P15">
        <v>30452.25066666667</v>
      </c>
      <c r="Q15">
        <f t="shared" si="2"/>
        <v>19793.468096630921</v>
      </c>
      <c r="R15">
        <f>AVERAGE(Q15:Q17)</f>
        <v>10201.636514642691</v>
      </c>
    </row>
    <row r="16" spans="1:18">
      <c r="G16" s="4"/>
      <c r="H16" s="1" t="s">
        <v>15</v>
      </c>
      <c r="I16" s="1">
        <v>1</v>
      </c>
      <c r="J16">
        <v>26820.722999999998</v>
      </c>
      <c r="K16">
        <f t="shared" si="0"/>
        <v>17433.034124146896</v>
      </c>
      <c r="M16">
        <v>45389.456999999995</v>
      </c>
      <c r="N16">
        <f t="shared" si="1"/>
        <v>29502.409489762755</v>
      </c>
      <c r="Q16">
        <f t="shared" si="2"/>
        <v>0</v>
      </c>
    </row>
    <row r="17" spans="7:18">
      <c r="G17" s="4"/>
      <c r="H17" s="1" t="s">
        <v>13</v>
      </c>
      <c r="I17" s="1">
        <v>2</v>
      </c>
      <c r="J17">
        <v>29295.727666666669</v>
      </c>
      <c r="K17">
        <f t="shared" si="0"/>
        <v>19041.746939659843</v>
      </c>
      <c r="M17">
        <v>43591.014999999999</v>
      </c>
      <c r="N17">
        <f t="shared" si="1"/>
        <v>28333.451413714658</v>
      </c>
      <c r="P17">
        <v>16633.402666666669</v>
      </c>
      <c r="Q17">
        <f t="shared" si="2"/>
        <v>10811.441447297153</v>
      </c>
    </row>
    <row r="18" spans="7:18">
      <c r="G18" s="4" t="s">
        <v>11</v>
      </c>
      <c r="H18" s="1" t="s">
        <v>10</v>
      </c>
      <c r="I18" s="1">
        <v>3</v>
      </c>
      <c r="J18">
        <v>77373.411000000007</v>
      </c>
      <c r="K18">
        <f t="shared" si="0"/>
        <v>50291.45986350342</v>
      </c>
      <c r="L18">
        <f>AVERAGE(K18:K20)</f>
        <v>48612.414039649011</v>
      </c>
      <c r="M18">
        <v>68888.343666666668</v>
      </c>
      <c r="N18">
        <f t="shared" si="1"/>
        <v>44776.303975733943</v>
      </c>
      <c r="O18">
        <f>AVERAGE(N18:N20)</f>
        <v>43966.180406600957</v>
      </c>
      <c r="P18">
        <v>31219.933666666664</v>
      </c>
      <c r="Q18">
        <f t="shared" si="2"/>
        <v>20292.449572094029</v>
      </c>
      <c r="R18">
        <f>AVERAGE(Q18:Q20)</f>
        <v>20742.365507528975</v>
      </c>
    </row>
    <row r="19" spans="7:18">
      <c r="G19" s="4"/>
      <c r="H19" s="1" t="s">
        <v>9</v>
      </c>
      <c r="I19" s="1">
        <v>2</v>
      </c>
      <c r="J19">
        <v>84029.194333333333</v>
      </c>
      <c r="K19">
        <f t="shared" si="0"/>
        <v>54617.610876394756</v>
      </c>
      <c r="M19">
        <v>62408.742666666665</v>
      </c>
      <c r="N19">
        <f t="shared" si="1"/>
        <v>40564.668616617921</v>
      </c>
      <c r="P19">
        <v>31982.123333333333</v>
      </c>
      <c r="Q19">
        <f t="shared" si="2"/>
        <v>20787.860470154912</v>
      </c>
    </row>
    <row r="20" spans="7:18">
      <c r="G20" s="4"/>
      <c r="H20" s="1" t="s">
        <v>8</v>
      </c>
      <c r="I20" s="1">
        <v>4</v>
      </c>
      <c r="J20">
        <v>62967.991666666669</v>
      </c>
      <c r="K20">
        <f t="shared" si="0"/>
        <v>40928.171379048857</v>
      </c>
      <c r="M20">
        <v>71628.819333333333</v>
      </c>
      <c r="N20">
        <f t="shared" si="1"/>
        <v>46557.568627450979</v>
      </c>
      <c r="P20">
        <v>32534.331000000002</v>
      </c>
      <c r="Q20">
        <f t="shared" si="2"/>
        <v>21146.786480337993</v>
      </c>
    </row>
    <row r="21" spans="7:18">
      <c r="G21" s="4" t="s">
        <v>7</v>
      </c>
      <c r="H21" s="1" t="s">
        <v>6</v>
      </c>
      <c r="I21" s="1">
        <v>3</v>
      </c>
      <c r="J21">
        <v>55841.684333333338</v>
      </c>
      <c r="K21">
        <f t="shared" si="0"/>
        <v>36296.187411981373</v>
      </c>
      <c r="L21">
        <f>AVERAGE(K21:K23)</f>
        <v>41356.911421658908</v>
      </c>
      <c r="M21">
        <v>187280.16666666666</v>
      </c>
      <c r="N21">
        <f t="shared" si="1"/>
        <v>121729.06510670566</v>
      </c>
      <c r="O21">
        <f>AVERAGE(N21:N23)</f>
        <v>112467.62950926227</v>
      </c>
      <c r="P21">
        <v>44752.60833333333</v>
      </c>
      <c r="Q21">
        <f t="shared" si="2"/>
        <v>29088.46820496154</v>
      </c>
      <c r="R21">
        <f>AVERAGE(Q21:Q23)</f>
        <v>30572.441338966528</v>
      </c>
    </row>
    <row r="22" spans="7:18">
      <c r="G22" s="4"/>
      <c r="H22" s="1" t="s">
        <v>6</v>
      </c>
      <c r="I22" s="1">
        <v>2</v>
      </c>
      <c r="J22">
        <v>46474.154999999999</v>
      </c>
      <c r="K22">
        <f t="shared" si="0"/>
        <v>30207.445563860903</v>
      </c>
      <c r="M22">
        <v>186716.27</v>
      </c>
      <c r="N22">
        <f t="shared" si="1"/>
        <v>121362.54143646409</v>
      </c>
      <c r="P22" s="2">
        <v>52767</v>
      </c>
      <c r="Q22">
        <f t="shared" si="2"/>
        <v>34297.692557686059</v>
      </c>
    </row>
    <row r="23" spans="7:18">
      <c r="G23" s="4"/>
      <c r="H23" s="1" t="s">
        <v>5</v>
      </c>
      <c r="I23" s="1">
        <v>3</v>
      </c>
      <c r="J23">
        <v>88566.98533333333</v>
      </c>
      <c r="K23">
        <f t="shared" si="0"/>
        <v>57567.101289134436</v>
      </c>
      <c r="M23">
        <v>145097.90733333334</v>
      </c>
      <c r="N23">
        <f t="shared" si="1"/>
        <v>94311.281984617061</v>
      </c>
      <c r="P23">
        <v>43587.494666666666</v>
      </c>
      <c r="Q23">
        <f t="shared" si="2"/>
        <v>28331.163254251976</v>
      </c>
    </row>
    <row r="24" spans="7:18">
      <c r="G24" s="4" t="s">
        <v>4</v>
      </c>
      <c r="H24" s="1" t="s">
        <v>3</v>
      </c>
      <c r="I24" s="1">
        <v>2</v>
      </c>
      <c r="J24">
        <v>86256.473666666672</v>
      </c>
      <c r="K24">
        <f t="shared" si="0"/>
        <v>56065.306250677073</v>
      </c>
      <c r="L24">
        <f>AVERAGE(K24:K26)</f>
        <v>47678.71252663128</v>
      </c>
      <c r="M24">
        <v>219914.3483333333</v>
      </c>
      <c r="N24">
        <f t="shared" si="1"/>
        <v>142940.75289784421</v>
      </c>
      <c r="O24">
        <f>AVERAGE(N24:N26)</f>
        <v>111790.29913696602</v>
      </c>
      <c r="P24">
        <v>43559.891000000003</v>
      </c>
      <c r="Q24">
        <f t="shared" si="2"/>
        <v>28313.221319467015</v>
      </c>
      <c r="R24">
        <f>AVERAGE(Q24:Q26)</f>
        <v>29657.467157765499</v>
      </c>
    </row>
    <row r="25" spans="7:18">
      <c r="G25" s="4"/>
      <c r="H25" s="1" t="s">
        <v>3</v>
      </c>
      <c r="I25" s="1">
        <v>1</v>
      </c>
      <c r="J25">
        <v>88032.381999999983</v>
      </c>
      <c r="K25">
        <f t="shared" si="0"/>
        <v>57219.617809554751</v>
      </c>
      <c r="M25">
        <v>197212.86000000002</v>
      </c>
      <c r="N25">
        <f t="shared" si="1"/>
        <v>128185.15437114073</v>
      </c>
      <c r="P25" s="2">
        <v>37137</v>
      </c>
      <c r="Q25">
        <f t="shared" si="2"/>
        <v>24138.446538836528</v>
      </c>
    </row>
    <row r="26" spans="7:18">
      <c r="G26" s="4"/>
      <c r="H26" s="1" t="s">
        <v>2</v>
      </c>
      <c r="I26" s="1">
        <v>4</v>
      </c>
      <c r="J26">
        <v>45772.241999999998</v>
      </c>
      <c r="K26">
        <f t="shared" si="0"/>
        <v>29751.213519662007</v>
      </c>
      <c r="M26">
        <v>98840.917333333346</v>
      </c>
      <c r="N26">
        <f t="shared" si="1"/>
        <v>64244.990141913127</v>
      </c>
      <c r="P26">
        <v>56187.148666666668</v>
      </c>
      <c r="Q26">
        <f t="shared" si="2"/>
        <v>36520.733614992962</v>
      </c>
    </row>
    <row r="30" spans="7:18">
      <c r="H30" s="3" t="s">
        <v>18</v>
      </c>
      <c r="I30" s="3"/>
      <c r="J30" s="3"/>
      <c r="K30" s="3"/>
    </row>
    <row r="31" spans="7:18">
      <c r="H31" s="1" t="s">
        <v>28</v>
      </c>
      <c r="I31" s="1" t="s">
        <v>27</v>
      </c>
      <c r="J31" s="1" t="s">
        <v>26</v>
      </c>
      <c r="K31" s="1" t="s">
        <v>29</v>
      </c>
    </row>
    <row r="32" spans="7:18">
      <c r="G32" s="1" t="s">
        <v>24</v>
      </c>
      <c r="H32">
        <v>37036.222222222219</v>
      </c>
      <c r="I32">
        <v>40682.906943993068</v>
      </c>
      <c r="J32">
        <v>14378.364785324811</v>
      </c>
      <c r="K32">
        <v>92097.493951540091</v>
      </c>
    </row>
    <row r="33" spans="7:11">
      <c r="G33" s="1" t="s">
        <v>23</v>
      </c>
      <c r="H33">
        <v>36252.889322211391</v>
      </c>
      <c r="I33">
        <v>46182.013144115837</v>
      </c>
      <c r="J33">
        <v>17746.861517350957</v>
      </c>
      <c r="K33">
        <v>100181.76398367819</v>
      </c>
    </row>
    <row r="34" spans="7:11">
      <c r="G34" s="1" t="s">
        <v>22</v>
      </c>
      <c r="H34">
        <v>33771.409236991298</v>
      </c>
      <c r="I34">
        <v>58910.105875130896</v>
      </c>
      <c r="J34">
        <v>17711.710396128987</v>
      </c>
      <c r="K34">
        <v>110393.22550825118</v>
      </c>
    </row>
    <row r="35" spans="7:11">
      <c r="G35" s="1" t="s">
        <v>19</v>
      </c>
      <c r="H35">
        <v>19319.752139529843</v>
      </c>
      <c r="I35">
        <v>31539.038529592315</v>
      </c>
      <c r="J35">
        <v>10201.636514642691</v>
      </c>
      <c r="K35">
        <v>61060.427183764848</v>
      </c>
    </row>
    <row r="36" spans="7:11">
      <c r="G36" s="1" t="s">
        <v>11</v>
      </c>
      <c r="H36">
        <v>48612.414039649011</v>
      </c>
      <c r="I36">
        <v>43966.180406600957</v>
      </c>
      <c r="J36">
        <v>20742.365507528975</v>
      </c>
      <c r="K36">
        <v>113320.95995377895</v>
      </c>
    </row>
    <row r="37" spans="7:11">
      <c r="G37" s="1" t="s">
        <v>7</v>
      </c>
      <c r="H37">
        <v>41356.911421658908</v>
      </c>
      <c r="I37">
        <v>112467.62950926227</v>
      </c>
      <c r="J37">
        <v>30572.441338966528</v>
      </c>
      <c r="K37">
        <v>184396.9822698877</v>
      </c>
    </row>
    <row r="38" spans="7:11">
      <c r="G38" s="1" t="s">
        <v>4</v>
      </c>
      <c r="H38">
        <v>47678.71252663128</v>
      </c>
      <c r="I38">
        <v>111790.29913696602</v>
      </c>
      <c r="J38">
        <v>29657.467157765499</v>
      </c>
      <c r="K38">
        <v>189126.47882136281</v>
      </c>
    </row>
    <row r="41" spans="7:11">
      <c r="G41" s="1"/>
      <c r="H41" s="1" t="s">
        <v>18</v>
      </c>
      <c r="I41" s="1" t="s">
        <v>17</v>
      </c>
      <c r="J41" s="1"/>
      <c r="K41" s="1" t="s">
        <v>16</v>
      </c>
    </row>
    <row r="42" spans="7:11">
      <c r="G42" s="1" t="s">
        <v>14</v>
      </c>
      <c r="H42">
        <v>90933.22765680858</v>
      </c>
      <c r="I42">
        <v>10637.851696790522</v>
      </c>
      <c r="K42">
        <v>3.1354158077887967E-2</v>
      </c>
    </row>
    <row r="43" spans="7:11">
      <c r="G43" s="1" t="s">
        <v>12</v>
      </c>
      <c r="H43">
        <v>162281.47368167646</v>
      </c>
      <c r="I43">
        <v>24518.299035498236</v>
      </c>
    </row>
  </sheetData>
  <mergeCells count="15">
    <mergeCell ref="G1:R1"/>
    <mergeCell ref="A3:A7"/>
    <mergeCell ref="A1:C1"/>
    <mergeCell ref="B10:C10"/>
    <mergeCell ref="J4:L4"/>
    <mergeCell ref="M4:O4"/>
    <mergeCell ref="P4:R4"/>
    <mergeCell ref="G6:G8"/>
    <mergeCell ref="G9:G11"/>
    <mergeCell ref="H30:K30"/>
    <mergeCell ref="G12:G14"/>
    <mergeCell ref="G15:G17"/>
    <mergeCell ref="G18:G20"/>
    <mergeCell ref="G21:G23"/>
    <mergeCell ref="G24:G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Baumel</dc:creator>
  <cp:lastModifiedBy>Catherine McCusker</cp:lastModifiedBy>
  <dcterms:created xsi:type="dcterms:W3CDTF">2021-01-05T13:21:16Z</dcterms:created>
  <dcterms:modified xsi:type="dcterms:W3CDTF">2021-11-08T21:24:15Z</dcterms:modified>
</cp:coreProperties>
</file>