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2202"/>
  <workbookPr autoCompressPictures="0"/>
  <bookViews>
    <workbookView xWindow="0" yWindow="0" windowWidth="28220" windowHeight="16380"/>
  </bookViews>
  <sheets>
    <sheet name="Figure 6-Source Data 1" sheetId="8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7" i="8" l="1"/>
  <c r="R46" i="8"/>
  <c r="Q46" i="8"/>
  <c r="S47" i="8"/>
  <c r="Q47" i="8"/>
  <c r="S46" i="8"/>
  <c r="N47" i="8"/>
  <c r="M47" i="8"/>
  <c r="L47" i="8"/>
  <c r="N46" i="8"/>
  <c r="M46" i="8"/>
  <c r="L46" i="8"/>
  <c r="H47" i="8"/>
  <c r="I47" i="8"/>
  <c r="G47" i="8"/>
  <c r="H46" i="8"/>
  <c r="I46" i="8"/>
  <c r="G46" i="8"/>
  <c r="C47" i="8"/>
  <c r="D47" i="8"/>
  <c r="B47" i="8"/>
  <c r="C46" i="8"/>
  <c r="D46" i="8"/>
  <c r="B46" i="8"/>
  <c r="W31" i="8"/>
  <c r="V31" i="8"/>
  <c r="U31" i="8"/>
  <c r="V30" i="8"/>
  <c r="W30" i="8"/>
  <c r="U30" i="8"/>
  <c r="B31" i="8"/>
  <c r="C30" i="8"/>
  <c r="D30" i="8"/>
  <c r="B30" i="8"/>
  <c r="AB14" i="8"/>
  <c r="AC14" i="8"/>
  <c r="AC15" i="8"/>
  <c r="M14" i="8"/>
  <c r="N14" i="8"/>
  <c r="AA15" i="8"/>
  <c r="AA14" i="8"/>
  <c r="AB15" i="8"/>
  <c r="V15" i="8"/>
  <c r="V14" i="8"/>
  <c r="X15" i="8"/>
  <c r="W15" i="8"/>
  <c r="X14" i="8"/>
  <c r="W14" i="8"/>
  <c r="Q15" i="8"/>
  <c r="R14" i="8"/>
  <c r="S14" i="8"/>
  <c r="Q14" i="8"/>
  <c r="S15" i="8"/>
  <c r="R15" i="8"/>
  <c r="L15" i="8"/>
  <c r="L14" i="8"/>
  <c r="N15" i="8"/>
  <c r="M15" i="8"/>
  <c r="G15" i="8"/>
  <c r="G14" i="8"/>
  <c r="I15" i="8"/>
  <c r="H15" i="8"/>
  <c r="I14" i="8"/>
  <c r="H14" i="8"/>
  <c r="C15" i="8"/>
  <c r="D15" i="8"/>
  <c r="B15" i="8"/>
  <c r="D14" i="8"/>
  <c r="C14" i="8"/>
  <c r="B14" i="8"/>
  <c r="AA31" i="8"/>
  <c r="AA30" i="8"/>
  <c r="AC31" i="8"/>
  <c r="AB31" i="8"/>
  <c r="AC30" i="8"/>
  <c r="AB30" i="8"/>
  <c r="O31" i="8"/>
  <c r="O30" i="8"/>
  <c r="Q31" i="8"/>
  <c r="P31" i="8"/>
  <c r="Q30" i="8"/>
  <c r="P30" i="8"/>
  <c r="I31" i="8"/>
  <c r="I30" i="8"/>
  <c r="K31" i="8"/>
  <c r="J31" i="8"/>
  <c r="K30" i="8"/>
  <c r="J30" i="8"/>
  <c r="D31" i="8"/>
  <c r="C31" i="8"/>
</calcChain>
</file>

<file path=xl/sharedStrings.xml><?xml version="1.0" encoding="utf-8"?>
<sst xmlns="http://schemas.openxmlformats.org/spreadsheetml/2006/main" count="111" uniqueCount="27">
  <si>
    <t>PN17</t>
  </si>
  <si>
    <t>PN24</t>
  </si>
  <si>
    <t>PN80</t>
  </si>
  <si>
    <t>MEAN</t>
  </si>
  <si>
    <t>SEM</t>
  </si>
  <si>
    <t>n</t>
  </si>
  <si>
    <t>Figure 6b</t>
  </si>
  <si>
    <t>Glutathione reductase</t>
  </si>
  <si>
    <t>Glutathione peroxidase</t>
  </si>
  <si>
    <t>Glutamate-cysteine ligase</t>
  </si>
  <si>
    <t>Glutathione synthetase</t>
  </si>
  <si>
    <t>Figure 6c</t>
  </si>
  <si>
    <t>GSH</t>
  </si>
  <si>
    <t>GSSG</t>
  </si>
  <si>
    <t>GSH/GSSG</t>
  </si>
  <si>
    <t>Glutamate</t>
  </si>
  <si>
    <t>Cysteine</t>
  </si>
  <si>
    <t>Glycine</t>
  </si>
  <si>
    <t>Figure 6-Source Data 1</t>
  </si>
  <si>
    <t>Catalytic subunit</t>
  </si>
  <si>
    <t>Regulatory subunit</t>
  </si>
  <si>
    <t>Figure 6d</t>
  </si>
  <si>
    <t>GR activity</t>
  </si>
  <si>
    <t>GPx activity</t>
  </si>
  <si>
    <t xml:space="preserve">Mean </t>
  </si>
  <si>
    <t>GCL activity</t>
  </si>
  <si>
    <t>GSy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</si>
</sst>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</font>
    <font>
      <sz val="11"/>
      <color theme="1"/>
      <name val="Arial"/>
    </font>
    <font>
      <sz val="11"/>
      <name val="Arial"/>
    </font>
    <font>
      <b/>
      <sz val="11"/>
      <name val="Arial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/>
    <xf numFmtId="0" fontId="25" fillId="0" borderId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5">
    <xf numFmtId="0" fontId="0" fillId="0" borderId="0" xfId="0"/>
    <xf numFmtId="0" fontId="20" fillId="33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3" fillId="34" borderId="0" xfId="0" applyFont="1" applyFill="1" applyAlignment="1">
      <alignment horizontal="center" vertical="center"/>
    </xf>
    <xf numFmtId="0" fontId="20" fillId="0" borderId="0" xfId="0" applyFont="1"/>
    <xf numFmtId="0" fontId="20" fillId="0" borderId="0" xfId="0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164" fontId="20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127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Bon" xfId="6" builtinId="26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Lien hypertexte visité" xfId="69" builtinId="9" hidden="1"/>
    <cellStyle name="Lien hypertexte visité" xfId="70" builtinId="9" hidden="1"/>
    <cellStyle name="Lien hypertexte visité" xfId="71" builtinId="9" hidden="1"/>
    <cellStyle name="Lien hypertexte visité" xfId="72" builtinId="9" hidden="1"/>
    <cellStyle name="Lien hypertexte visité" xfId="73" builtinId="9" hidden="1"/>
    <cellStyle name="Lien hypertexte visité" xfId="74" builtinId="9" hidden="1"/>
    <cellStyle name="Lien hypertexte visité" xfId="75" builtinId="9" hidden="1"/>
    <cellStyle name="Lien hypertexte visité" xfId="76" builtinId="9" hidden="1"/>
    <cellStyle name="Lien hypertexte visité" xfId="77" builtinId="9" hidden="1"/>
    <cellStyle name="Lien hypertexte visité" xfId="78" builtinId="9" hidden="1"/>
    <cellStyle name="Lien hypertexte visité" xfId="79" builtinId="9" hidden="1"/>
    <cellStyle name="Lien hypertexte visité" xfId="80" builtinId="9" hidden="1"/>
    <cellStyle name="Lien hypertexte visité" xfId="81" builtinId="9" hidden="1"/>
    <cellStyle name="Lien hypertexte visité" xfId="82" builtinId="9" hidden="1"/>
    <cellStyle name="Lien hypertexte visité" xfId="83" builtinId="9" hidden="1"/>
    <cellStyle name="Lien hypertexte visité" xfId="84" builtinId="9" hidden="1"/>
    <cellStyle name="Lien hypertexte visité" xfId="85" builtinId="9" hidden="1"/>
    <cellStyle name="Lien hypertexte visité" xfId="86" builtinId="9" hidden="1"/>
    <cellStyle name="Lien hypertexte visité" xfId="87" builtinId="9" hidden="1"/>
    <cellStyle name="Lien hypertexte visité" xfId="88" builtinId="9" hidden="1"/>
    <cellStyle name="Lien hypertexte visité" xfId="89" builtinId="9" hidden="1"/>
    <cellStyle name="Lien hypertexte visité" xfId="90" builtinId="9" hidden="1"/>
    <cellStyle name="Lien hypertexte visité" xfId="91" builtinId="9" hidden="1"/>
    <cellStyle name="Lien hypertexte visité" xfId="92" builtinId="9" hidden="1"/>
    <cellStyle name="Lien hypertexte visité" xfId="93" builtinId="9" hidden="1"/>
    <cellStyle name="Lien hypertexte visité" xfId="94" builtinId="9" hidden="1"/>
    <cellStyle name="Lien hypertexte visité" xfId="95" builtinId="9" hidden="1"/>
    <cellStyle name="Lien hypertexte visité" xfId="96" builtinId="9" hidden="1"/>
    <cellStyle name="Lien hypertexte visité" xfId="97" builtinId="9" hidden="1"/>
    <cellStyle name="Lien hypertexte visité" xfId="98" builtinId="9" hidden="1"/>
    <cellStyle name="Lien hypertexte visité" xfId="99" builtinId="9" hidden="1"/>
    <cellStyle name="Lien hypertexte visité" xfId="100" builtinId="9" hidden="1"/>
    <cellStyle name="Lien hypertexte visité" xfId="101" builtinId="9" hidden="1"/>
    <cellStyle name="Lien hypertexte visité" xfId="102" builtinId="9" hidden="1"/>
    <cellStyle name="Lien hypertexte visité" xfId="103" builtinId="9" hidden="1"/>
    <cellStyle name="Lien hypertexte visité" xfId="104" builtinId="9" hidden="1"/>
    <cellStyle name="Lien hypertexte visité" xfId="105" builtinId="9" hidden="1"/>
    <cellStyle name="Lien hypertexte visité" xfId="106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Neutre" xfId="8" builtinId="28" customBuiltin="1"/>
    <cellStyle name="Normal" xfId="0" builtinId="0"/>
    <cellStyle name="Normal 3" xfId="107"/>
    <cellStyle name="Normal 6" xfId="108"/>
    <cellStyle name="Normal 8" xfId="42"/>
    <cellStyle name="Remarque" xfId="15" builtinId="10" customBuiltin="1"/>
    <cellStyle name="Sortie" xfId="10" builtinId="21" customBuiltin="1"/>
    <cellStyle name="Texte explicatif" xfId="16" builtinId="53" customBuiltin="1"/>
    <cellStyle name="Titre " xfId="1" builtinId="15" customBuiltin="1"/>
    <cellStyle name="Titre 1" xfId="2" builtinId="16" customBuiltin="1"/>
    <cellStyle name="Titre 2" xfId="3" builtinId="17" customBuiltin="1"/>
    <cellStyle name="Titre 3" xfId="4" builtinId="18" customBuiltin="1"/>
    <cellStyle name="Titre 4" xfId="5" builtinId="19" customBuiltin="1"/>
    <cellStyle name="Total" xfId="17" builtinId="25" customBuiltin="1"/>
    <cellStyle name="Vérification de cellule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tabSelected="1" workbookViewId="0">
      <selection activeCell="U50" sqref="U50"/>
    </sheetView>
  </sheetViews>
  <sheetFormatPr baseColWidth="10" defaultRowHeight="14" x14ac:dyDescent="0"/>
  <cols>
    <col min="1" max="1" width="24.6640625" customWidth="1"/>
    <col min="6" max="6" width="12.1640625" customWidth="1"/>
    <col min="11" max="11" width="11.5" customWidth="1"/>
    <col min="14" max="14" width="12.83203125" customWidth="1"/>
    <col min="16" max="16" width="11.33203125" customWidth="1"/>
    <col min="20" max="20" width="12.83203125" customWidth="1"/>
  </cols>
  <sheetData>
    <row r="1" spans="1:29">
      <c r="A1" s="8" t="s">
        <v>18</v>
      </c>
    </row>
    <row r="3" spans="1:29">
      <c r="A3" s="1" t="s">
        <v>6</v>
      </c>
    </row>
    <row r="5" spans="1:29">
      <c r="A5" s="4" t="s">
        <v>12</v>
      </c>
      <c r="B5" s="6" t="s">
        <v>0</v>
      </c>
      <c r="C5" s="6" t="s">
        <v>1</v>
      </c>
      <c r="D5" s="6" t="s">
        <v>2</v>
      </c>
      <c r="F5" s="4" t="s">
        <v>13</v>
      </c>
      <c r="G5" s="6" t="s">
        <v>0</v>
      </c>
      <c r="H5" s="6" t="s">
        <v>1</v>
      </c>
      <c r="I5" s="6" t="s">
        <v>2</v>
      </c>
      <c r="K5" s="4" t="s">
        <v>14</v>
      </c>
      <c r="L5" s="6" t="s">
        <v>0</v>
      </c>
      <c r="M5" s="6" t="s">
        <v>1</v>
      </c>
      <c r="N5" s="6" t="s">
        <v>2</v>
      </c>
      <c r="P5" s="4" t="s">
        <v>15</v>
      </c>
      <c r="Q5" s="6" t="s">
        <v>0</v>
      </c>
      <c r="R5" s="6" t="s">
        <v>1</v>
      </c>
      <c r="S5" s="6" t="s">
        <v>2</v>
      </c>
      <c r="U5" s="4" t="s">
        <v>16</v>
      </c>
      <c r="V5" s="6" t="s">
        <v>0</v>
      </c>
      <c r="W5" s="6" t="s">
        <v>1</v>
      </c>
      <c r="X5" s="6" t="s">
        <v>2</v>
      </c>
      <c r="Z5" s="4" t="s">
        <v>17</v>
      </c>
      <c r="AA5" s="6" t="s">
        <v>0</v>
      </c>
      <c r="AB5" s="6" t="s">
        <v>1</v>
      </c>
      <c r="AC5" s="6" t="s">
        <v>2</v>
      </c>
    </row>
    <row r="6" spans="1:29">
      <c r="A6" s="3"/>
      <c r="B6" s="5">
        <v>138.77520000000001</v>
      </c>
      <c r="C6" s="5">
        <v>183.76820000000001</v>
      </c>
      <c r="D6" s="5">
        <v>94.964020000000005</v>
      </c>
      <c r="G6" s="5">
        <v>216.7587</v>
      </c>
      <c r="H6" s="5">
        <v>141.2199</v>
      </c>
      <c r="I6" s="5">
        <v>96.435360000000003</v>
      </c>
      <c r="L6" s="5">
        <v>64.794160000000005</v>
      </c>
      <c r="M6" s="5">
        <v>131.69669999999999</v>
      </c>
      <c r="N6" s="5">
        <v>99.660546426147036</v>
      </c>
      <c r="Q6" s="5">
        <v>82.109570000000005</v>
      </c>
      <c r="R6" s="5">
        <v>119.56010000000001</v>
      </c>
      <c r="S6" s="5">
        <v>103.5001</v>
      </c>
      <c r="V6" s="5">
        <v>46.40363</v>
      </c>
      <c r="W6" s="5">
        <v>77.141139999999993</v>
      </c>
      <c r="X6" s="5">
        <v>106.196</v>
      </c>
      <c r="AA6" s="5">
        <v>49.514290000000003</v>
      </c>
      <c r="AB6" s="5">
        <v>100.17359999999999</v>
      </c>
      <c r="AC6" s="5">
        <v>111.96433922685044</v>
      </c>
    </row>
    <row r="7" spans="1:29">
      <c r="A7" s="3"/>
      <c r="B7" s="5">
        <v>111.50960000000001</v>
      </c>
      <c r="C7" s="5">
        <v>165.0977</v>
      </c>
      <c r="D7" s="5">
        <v>109.4683</v>
      </c>
      <c r="G7" s="5">
        <v>113.01</v>
      </c>
      <c r="H7" s="5">
        <v>116.7784</v>
      </c>
      <c r="I7" s="5">
        <v>101.9709</v>
      </c>
      <c r="L7" s="5">
        <v>99.860979999999998</v>
      </c>
      <c r="M7" s="5">
        <v>143.08000000000001</v>
      </c>
      <c r="N7" s="5">
        <v>108.64568991871235</v>
      </c>
      <c r="Q7" s="5">
        <v>91.802319999999995</v>
      </c>
      <c r="R7" s="5">
        <v>116.7629</v>
      </c>
      <c r="S7" s="5">
        <v>96.751390000000001</v>
      </c>
      <c r="V7" s="5">
        <v>20.67783</v>
      </c>
      <c r="W7" s="5">
        <v>78.134780000000006</v>
      </c>
      <c r="X7" s="5">
        <v>103.6285</v>
      </c>
      <c r="AA7" s="5">
        <v>50.676749999999998</v>
      </c>
      <c r="AB7" s="5">
        <v>95.322649999999996</v>
      </c>
      <c r="AC7" s="5">
        <v>93.941664169413642</v>
      </c>
    </row>
    <row r="8" spans="1:29">
      <c r="A8" s="3"/>
      <c r="B8" s="5">
        <v>106.24509999999999</v>
      </c>
      <c r="C8" s="5">
        <v>253.7467</v>
      </c>
      <c r="D8" s="5">
        <v>71.172280000000001</v>
      </c>
      <c r="G8" s="5">
        <v>130.43629999999999</v>
      </c>
      <c r="H8" s="5">
        <v>168.52500000000001</v>
      </c>
      <c r="I8" s="5">
        <v>94.146630000000002</v>
      </c>
      <c r="L8" s="5">
        <v>82.43486</v>
      </c>
      <c r="M8" s="5">
        <v>152.38300000000001</v>
      </c>
      <c r="N8" s="5">
        <v>76.507952134419128</v>
      </c>
      <c r="Q8" s="5">
        <v>90.521029999999996</v>
      </c>
      <c r="R8" s="5">
        <v>125.0472</v>
      </c>
      <c r="S8" s="5">
        <v>98.159819999999996</v>
      </c>
      <c r="V8" s="5">
        <v>24.65964</v>
      </c>
      <c r="W8" s="5">
        <v>108.2921</v>
      </c>
      <c r="X8" s="5">
        <v>86.076629999999994</v>
      </c>
      <c r="AA8" s="5">
        <v>54.277790000000003</v>
      </c>
      <c r="AB8" s="5">
        <v>110.32989999999999</v>
      </c>
      <c r="AC8" s="5">
        <v>95.838327839376674</v>
      </c>
    </row>
    <row r="9" spans="1:29">
      <c r="A9" s="3"/>
      <c r="B9" s="5">
        <v>102.15049999999999</v>
      </c>
      <c r="C9" s="5">
        <v>178.62309999999999</v>
      </c>
      <c r="D9" s="5">
        <v>71.148399999999995</v>
      </c>
      <c r="G9" s="5">
        <v>76.443569999999994</v>
      </c>
      <c r="H9" s="5">
        <v>132.39500000000001</v>
      </c>
      <c r="I9" s="5">
        <v>79.881990000000002</v>
      </c>
      <c r="L9" s="5">
        <v>135.23840000000001</v>
      </c>
      <c r="M9" s="5">
        <v>136.542</v>
      </c>
      <c r="N9" s="5">
        <v>90.139838176292429</v>
      </c>
      <c r="Q9" s="5">
        <v>96.193889999999996</v>
      </c>
      <c r="R9" s="5">
        <v>126.4849</v>
      </c>
      <c r="S9" s="5">
        <v>97.455609999999993</v>
      </c>
      <c r="V9" s="5">
        <v>16.732289999999999</v>
      </c>
      <c r="W9" s="5">
        <v>84.887169999999998</v>
      </c>
      <c r="X9" s="5">
        <v>72.811199999999999</v>
      </c>
      <c r="AA9" s="5">
        <v>47.748730000000002</v>
      </c>
      <c r="AB9" s="5">
        <v>97.411600000000007</v>
      </c>
      <c r="AC9" s="5">
        <v>89.746279092997682</v>
      </c>
    </row>
    <row r="10" spans="1:29">
      <c r="A10" s="3"/>
      <c r="B10" s="5">
        <v>108.0954</v>
      </c>
      <c r="C10" s="5">
        <v>208.06129999999999</v>
      </c>
      <c r="D10" s="5">
        <v>82.357860000000002</v>
      </c>
      <c r="G10" s="5">
        <v>146.76609999999999</v>
      </c>
      <c r="H10" s="5">
        <v>157.24109999999999</v>
      </c>
      <c r="I10" s="5">
        <v>104.3129</v>
      </c>
      <c r="L10" s="5">
        <v>74.538730000000001</v>
      </c>
      <c r="M10" s="5">
        <v>133.91399999999999</v>
      </c>
      <c r="N10" s="5">
        <v>79.903853971729831</v>
      </c>
      <c r="Q10" s="5">
        <v>91.518680000000003</v>
      </c>
      <c r="R10" s="5">
        <v>130.28970000000001</v>
      </c>
      <c r="S10" s="5">
        <v>91.293719999999993</v>
      </c>
      <c r="V10" s="5">
        <v>29.199909999999999</v>
      </c>
      <c r="W10" s="5">
        <v>100.459</v>
      </c>
      <c r="X10" s="5">
        <v>78.918080000000003</v>
      </c>
      <c r="AA10" s="5">
        <v>55.868549999999999</v>
      </c>
      <c r="AB10" s="5">
        <v>110.0939</v>
      </c>
      <c r="AC10" s="5">
        <v>84.659374687843368</v>
      </c>
    </row>
    <row r="11" spans="1:29">
      <c r="A11" s="3"/>
      <c r="B11" s="5">
        <v>122.11020000000001</v>
      </c>
      <c r="C11" s="5">
        <v>161.982</v>
      </c>
      <c r="D11" s="5">
        <v>120.10469999999999</v>
      </c>
      <c r="G11" s="5">
        <v>122.23950000000001</v>
      </c>
      <c r="H11" s="5">
        <v>159.42330000000001</v>
      </c>
      <c r="I11" s="5">
        <v>101.1831</v>
      </c>
      <c r="L11" s="5">
        <v>101.0977</v>
      </c>
      <c r="M11" s="5">
        <v>102.8289</v>
      </c>
      <c r="N11" s="5">
        <v>120.13024629981312</v>
      </c>
      <c r="Q11" s="5">
        <v>101.6027</v>
      </c>
      <c r="R11" s="5">
        <v>127.1892</v>
      </c>
      <c r="S11" s="5">
        <v>101.94499999999999</v>
      </c>
      <c r="V11" s="5">
        <v>23.774789999999999</v>
      </c>
      <c r="W11" s="5">
        <v>75.211879999999994</v>
      </c>
      <c r="X11" s="5">
        <v>101.634</v>
      </c>
      <c r="AA11" s="5">
        <v>57.240780000000001</v>
      </c>
      <c r="AB11" s="5">
        <v>86.905659999999997</v>
      </c>
      <c r="AC11" s="5">
        <v>107.47178104085505</v>
      </c>
    </row>
    <row r="12" spans="1:29">
      <c r="A12" s="3"/>
      <c r="B12" s="5">
        <v>123.6144</v>
      </c>
      <c r="C12" s="5">
        <v>187.87479999999999</v>
      </c>
      <c r="D12" s="5">
        <v>150.78450000000001</v>
      </c>
      <c r="G12" s="5">
        <v>161.26499999999999</v>
      </c>
      <c r="H12" s="5">
        <v>129.52080000000001</v>
      </c>
      <c r="I12" s="5">
        <v>122.06910000000001</v>
      </c>
      <c r="L12" s="5">
        <v>77.57638</v>
      </c>
      <c r="M12" s="5">
        <v>146.80109999999999</v>
      </c>
      <c r="N12" s="5">
        <v>125.01187307288615</v>
      </c>
      <c r="Q12" s="5">
        <v>99.851889999999997</v>
      </c>
      <c r="R12" s="5">
        <v>111.4421</v>
      </c>
      <c r="S12" s="5">
        <v>110.8944</v>
      </c>
      <c r="V12" s="5">
        <v>27.34318</v>
      </c>
      <c r="W12" s="5">
        <v>72.245480000000001</v>
      </c>
      <c r="X12" s="5">
        <v>150.73560000000001</v>
      </c>
      <c r="AA12" s="5">
        <v>59.679349999999999</v>
      </c>
      <c r="AB12" s="5">
        <v>77.33493</v>
      </c>
      <c r="AC12" s="5">
        <v>116.37823394266303</v>
      </c>
    </row>
    <row r="13" spans="1:29">
      <c r="A13" s="3"/>
      <c r="B13" s="3"/>
      <c r="C13" s="3"/>
      <c r="D13" s="3"/>
      <c r="G13" s="3"/>
      <c r="H13" s="3"/>
      <c r="I13" s="3"/>
      <c r="L13" s="3"/>
      <c r="M13" s="3"/>
      <c r="N13" s="3"/>
      <c r="Q13" s="3"/>
      <c r="R13" s="3"/>
      <c r="S13" s="3"/>
      <c r="V13" s="3"/>
      <c r="W13" s="3"/>
      <c r="X13" s="3"/>
      <c r="AA13" s="3"/>
      <c r="AB13" s="3"/>
      <c r="AC13" s="3"/>
    </row>
    <row r="14" spans="1:29">
      <c r="A14" s="4" t="s">
        <v>3</v>
      </c>
      <c r="B14" s="4">
        <f>AVERAGE(B6:B13)</f>
        <v>116.07148571428571</v>
      </c>
      <c r="C14" s="4">
        <f>AVERAGE(C6:C13)</f>
        <v>191.30768571428572</v>
      </c>
      <c r="D14" s="4">
        <f>AVERAGE(D6:D13)</f>
        <v>100.00000857142857</v>
      </c>
      <c r="F14" s="4" t="s">
        <v>3</v>
      </c>
      <c r="G14" s="4">
        <f>AVERAGE(G6:G13)</f>
        <v>138.13131000000001</v>
      </c>
      <c r="H14" s="4">
        <f>AVERAGE(H6:H13)</f>
        <v>143.58621428571428</v>
      </c>
      <c r="I14" s="4">
        <f>AVERAGE(I6:I13)</f>
        <v>99.999997142857154</v>
      </c>
      <c r="K14" s="4" t="s">
        <v>3</v>
      </c>
      <c r="L14" s="4">
        <f>AVERAGE(L6:L13)</f>
        <v>90.791601428571425</v>
      </c>
      <c r="M14" s="4">
        <f t="shared" ref="M14:N14" si="0">AVERAGE(M6:M13)</f>
        <v>135.32081428571431</v>
      </c>
      <c r="N14" s="4">
        <f t="shared" si="0"/>
        <v>100.00000000000001</v>
      </c>
      <c r="P14" s="4" t="s">
        <v>3</v>
      </c>
      <c r="Q14" s="4">
        <f>AVERAGE(Q6:Q13)</f>
        <v>93.371440000000007</v>
      </c>
      <c r="R14" s="4">
        <f t="shared" ref="R14:S14" si="1">AVERAGE(R6:R13)</f>
        <v>122.39658571428572</v>
      </c>
      <c r="S14" s="4">
        <f t="shared" si="1"/>
        <v>100.00000571428572</v>
      </c>
      <c r="U14" s="4" t="s">
        <v>3</v>
      </c>
      <c r="V14" s="4">
        <f>AVERAGE(V6:V13)</f>
        <v>26.970181428571426</v>
      </c>
      <c r="W14" s="4">
        <f t="shared" ref="W14" si="2">AVERAGE(W6:W13)</f>
        <v>85.195935714285724</v>
      </c>
      <c r="X14" s="4">
        <f t="shared" ref="X14" si="3">AVERAGE(X6:X13)</f>
        <v>100.00000142857142</v>
      </c>
      <c r="Z14" s="4" t="s">
        <v>3</v>
      </c>
      <c r="AA14" s="4">
        <f>AVERAGE(AA6:AA13)</f>
        <v>53.572319999999991</v>
      </c>
      <c r="AB14" s="4">
        <f t="shared" ref="AB14:AC14" si="4">AVERAGE(AB6:AB13)</f>
        <v>96.796034285714285</v>
      </c>
      <c r="AC14" s="4">
        <f t="shared" si="4"/>
        <v>99.999999999999972</v>
      </c>
    </row>
    <row r="15" spans="1:29">
      <c r="A15" s="4" t="s">
        <v>4</v>
      </c>
      <c r="B15" s="4">
        <f>STDEV(B6:B12)/SQRT(7)</f>
        <v>4.8393248067231438</v>
      </c>
      <c r="C15" s="4">
        <f t="shared" ref="C15:D15" si="5">STDEV(C6:C12)/SQRT(7)</f>
        <v>11.908181015656126</v>
      </c>
      <c r="D15" s="4">
        <f t="shared" si="5"/>
        <v>10.990224626726361</v>
      </c>
      <c r="F15" s="4" t="s">
        <v>4</v>
      </c>
      <c r="G15" s="4">
        <f>STDEV(G6:G12)/SQRT(7)</f>
        <v>16.576097217129195</v>
      </c>
      <c r="H15" s="4">
        <f t="shared" ref="H15:I15" si="6">STDEV(H6:H12)/SQRT(7)</f>
        <v>7.0820862661140236</v>
      </c>
      <c r="I15" s="4">
        <f t="shared" si="6"/>
        <v>4.7874672165644396</v>
      </c>
      <c r="K15" s="4" t="s">
        <v>4</v>
      </c>
      <c r="L15" s="4">
        <f>STDEV(L6:L12)/SQRT(7)</f>
        <v>8.9289352987390824</v>
      </c>
      <c r="M15" s="4">
        <f t="shared" ref="M15:N15" si="7">STDEV(M6:M12)/SQRT(7)</f>
        <v>6.085598189614748</v>
      </c>
      <c r="N15" s="4">
        <f t="shared" si="7"/>
        <v>7.1691102969658784</v>
      </c>
      <c r="P15" s="4" t="s">
        <v>4</v>
      </c>
      <c r="Q15" s="4">
        <f>STDEV(Q6:Q12)/SQRT(7)</f>
        <v>2.4811935858986813</v>
      </c>
      <c r="R15" s="4">
        <f t="shared" ref="R15:S15" si="8">STDEV(R6:R12)/SQRT(7)</f>
        <v>2.5298000006050336</v>
      </c>
      <c r="S15" s="4">
        <f t="shared" si="8"/>
        <v>2.344876063557932</v>
      </c>
      <c r="U15" s="4" t="s">
        <v>4</v>
      </c>
      <c r="V15" s="4">
        <f>STDEV(V6:V12)/SQRT(7)</f>
        <v>3.5947282044871507</v>
      </c>
      <c r="W15" s="4">
        <f t="shared" ref="W15:X15" si="9">STDEV(W6:W12)/SQRT(7)</f>
        <v>5.2295511008816415</v>
      </c>
      <c r="X15" s="4">
        <f t="shared" si="9"/>
        <v>9.7661537977968145</v>
      </c>
      <c r="Z15" s="4" t="s">
        <v>4</v>
      </c>
      <c r="AA15" s="4">
        <f>STDEV(AA6:AA12)/SQRT(7)</f>
        <v>1.6568034909499101</v>
      </c>
      <c r="AB15" s="4">
        <f t="shared" ref="AB15" si="10">STDEV(AB6:AB12)/SQRT(7)</f>
        <v>4.500027962386052</v>
      </c>
      <c r="AC15" s="4">
        <f>STDEV(AC6:AC12)/SQRT(7)</f>
        <v>4.5295747665274346</v>
      </c>
    </row>
    <row r="16" spans="1:29">
      <c r="A16" s="4" t="s">
        <v>5</v>
      </c>
      <c r="B16" s="4">
        <v>7</v>
      </c>
      <c r="C16" s="4">
        <v>7</v>
      </c>
      <c r="D16" s="4">
        <v>7</v>
      </c>
      <c r="F16" s="4" t="s">
        <v>5</v>
      </c>
      <c r="G16" s="4">
        <v>7</v>
      </c>
      <c r="H16" s="4">
        <v>7</v>
      </c>
      <c r="I16" s="4">
        <v>7</v>
      </c>
      <c r="K16" s="4" t="s">
        <v>5</v>
      </c>
      <c r="L16" s="4">
        <v>7</v>
      </c>
      <c r="M16" s="4">
        <v>7</v>
      </c>
      <c r="N16" s="4">
        <v>7</v>
      </c>
      <c r="P16" s="4" t="s">
        <v>5</v>
      </c>
      <c r="Q16" s="4">
        <v>7</v>
      </c>
      <c r="R16" s="4">
        <v>7</v>
      </c>
      <c r="S16" s="4">
        <v>7</v>
      </c>
      <c r="U16" s="4" t="s">
        <v>5</v>
      </c>
      <c r="V16" s="4">
        <v>7</v>
      </c>
      <c r="W16" s="4">
        <v>7</v>
      </c>
      <c r="X16" s="4">
        <v>7</v>
      </c>
      <c r="Z16" s="4" t="s">
        <v>5</v>
      </c>
      <c r="AA16" s="4">
        <v>7</v>
      </c>
      <c r="AB16" s="4">
        <v>7</v>
      </c>
      <c r="AC16" s="4">
        <v>7</v>
      </c>
    </row>
    <row r="20" spans="1:29">
      <c r="A20" s="1" t="s">
        <v>11</v>
      </c>
    </row>
    <row r="22" spans="1:29">
      <c r="A22" s="7" t="s">
        <v>7</v>
      </c>
      <c r="B22" s="6" t="s">
        <v>0</v>
      </c>
      <c r="C22" s="6" t="s">
        <v>1</v>
      </c>
      <c r="D22" s="6" t="s">
        <v>2</v>
      </c>
      <c r="G22" s="14" t="s">
        <v>8</v>
      </c>
      <c r="H22" s="14"/>
      <c r="I22" s="6" t="s">
        <v>0</v>
      </c>
      <c r="J22" s="6" t="s">
        <v>1</v>
      </c>
      <c r="K22" s="6" t="s">
        <v>2</v>
      </c>
      <c r="M22" s="14" t="s">
        <v>9</v>
      </c>
      <c r="N22" s="14"/>
      <c r="O22" s="6" t="s">
        <v>0</v>
      </c>
      <c r="P22" s="6" t="s">
        <v>1</v>
      </c>
      <c r="Q22" s="6" t="s">
        <v>2</v>
      </c>
      <c r="S22" s="14" t="s">
        <v>9</v>
      </c>
      <c r="T22" s="14"/>
      <c r="U22" s="6" t="s">
        <v>0</v>
      </c>
      <c r="V22" s="6" t="s">
        <v>1</v>
      </c>
      <c r="W22" s="6" t="s">
        <v>2</v>
      </c>
      <c r="Y22" s="14" t="s">
        <v>10</v>
      </c>
      <c r="Z22" s="14"/>
      <c r="AA22" s="6" t="s">
        <v>0</v>
      </c>
      <c r="AB22" s="6" t="s">
        <v>1</v>
      </c>
      <c r="AC22" s="6" t="s">
        <v>2</v>
      </c>
    </row>
    <row r="23" spans="1:29">
      <c r="B23" s="5">
        <v>78.090239999999994</v>
      </c>
      <c r="C23" s="5">
        <v>82.145150000000001</v>
      </c>
      <c r="D23" s="5">
        <v>98.531049999999993</v>
      </c>
      <c r="I23" s="5">
        <v>225.07660000000001</v>
      </c>
      <c r="J23" s="5">
        <v>153.9905</v>
      </c>
      <c r="K23" s="5">
        <v>97.561949999999996</v>
      </c>
      <c r="M23" s="9" t="s">
        <v>19</v>
      </c>
      <c r="O23" s="5">
        <v>95.933970000000002</v>
      </c>
      <c r="P23" s="5">
        <v>108.5891</v>
      </c>
      <c r="Q23" s="5">
        <v>108.1532</v>
      </c>
      <c r="S23" s="9" t="s">
        <v>20</v>
      </c>
      <c r="U23" s="5">
        <v>48.28369</v>
      </c>
      <c r="V23" s="5">
        <v>147.8263</v>
      </c>
      <c r="W23" s="5">
        <v>98.849590000000006</v>
      </c>
      <c r="AA23" s="5">
        <v>44.203710000000001</v>
      </c>
      <c r="AB23" s="5">
        <v>51.793990000000001</v>
      </c>
      <c r="AC23" s="5">
        <v>109.5472</v>
      </c>
    </row>
    <row r="24" spans="1:29">
      <c r="B24" s="5">
        <v>65.341639999999998</v>
      </c>
      <c r="C24" s="5">
        <v>73.871300000000005</v>
      </c>
      <c r="D24" s="5">
        <v>94.404880000000006</v>
      </c>
      <c r="I24" s="5">
        <v>169.78309999999999</v>
      </c>
      <c r="J24" s="5">
        <v>133.56800000000001</v>
      </c>
      <c r="K24" s="5">
        <v>92.106269999999995</v>
      </c>
      <c r="O24" s="5">
        <v>76.312610000000006</v>
      </c>
      <c r="P24" s="5">
        <v>81.328860000000006</v>
      </c>
      <c r="Q24" s="5">
        <v>87.525930000000002</v>
      </c>
      <c r="U24" s="5">
        <v>35.486359999999998</v>
      </c>
      <c r="V24" s="5">
        <v>173.38460000000001</v>
      </c>
      <c r="W24" s="5">
        <v>102.83280000000001</v>
      </c>
      <c r="AA24" s="5">
        <v>43.455440000000003</v>
      </c>
      <c r="AB24" s="5">
        <v>49.40889</v>
      </c>
      <c r="AC24" s="5">
        <v>101.1598</v>
      </c>
    </row>
    <row r="25" spans="1:29">
      <c r="B25" s="5">
        <v>74.197469999999996</v>
      </c>
      <c r="C25" s="5">
        <v>86.417529999999999</v>
      </c>
      <c r="D25" s="5">
        <v>112.23650000000001</v>
      </c>
      <c r="I25" s="5">
        <v>196.0986</v>
      </c>
      <c r="J25" s="5">
        <v>152.4024</v>
      </c>
      <c r="K25" s="5">
        <v>106.7932</v>
      </c>
      <c r="O25" s="5">
        <v>83.576319999999996</v>
      </c>
      <c r="P25" s="5">
        <v>81.575550000000007</v>
      </c>
      <c r="Q25" s="5">
        <v>95.96857</v>
      </c>
      <c r="U25" s="5">
        <v>54.197470000000003</v>
      </c>
      <c r="V25" s="5">
        <v>186.28353999999999</v>
      </c>
      <c r="W25" s="5">
        <v>112.23650000000001</v>
      </c>
      <c r="AA25" s="5">
        <v>44.091740000000001</v>
      </c>
      <c r="AB25" s="5">
        <v>45.592140000000001</v>
      </c>
      <c r="AC25" s="5">
        <v>95.981160000000003</v>
      </c>
    </row>
    <row r="26" spans="1:29">
      <c r="B26" s="5">
        <v>77.489400000000003</v>
      </c>
      <c r="C26" s="5">
        <v>95.865809999999996</v>
      </c>
      <c r="D26" s="5">
        <v>94.827579999999998</v>
      </c>
      <c r="I26" s="5">
        <v>188.15110000000001</v>
      </c>
      <c r="J26" s="5">
        <v>180.90979999999999</v>
      </c>
      <c r="K26" s="5">
        <v>103.5386</v>
      </c>
      <c r="O26" s="5">
        <v>85.689350000000005</v>
      </c>
      <c r="P26" s="5">
        <v>94.476010000000002</v>
      </c>
      <c r="Q26" s="5">
        <v>108.3523</v>
      </c>
      <c r="U26" s="5">
        <v>37.384749999999997</v>
      </c>
      <c r="V26" s="5">
        <v>155.73534000000001</v>
      </c>
      <c r="W26" s="5">
        <v>94.509</v>
      </c>
      <c r="AA26" s="5">
        <v>45.189059999999998</v>
      </c>
      <c r="AB26" s="5">
        <v>45.016500000000001</v>
      </c>
      <c r="AC26" s="5">
        <v>93.311869999999999</v>
      </c>
    </row>
    <row r="27" spans="1:29">
      <c r="B27" s="5">
        <v>74.173159999999996</v>
      </c>
      <c r="C27" s="5"/>
      <c r="D27" s="5"/>
      <c r="I27" s="5">
        <v>174.8854</v>
      </c>
      <c r="J27" s="5"/>
      <c r="K27" s="5"/>
      <c r="O27" s="5">
        <v>76.84545</v>
      </c>
      <c r="P27" s="5"/>
      <c r="Q27" s="5"/>
      <c r="U27" s="5">
        <v>24.993739999999999</v>
      </c>
      <c r="V27" s="5">
        <v>190.1027</v>
      </c>
      <c r="W27" s="5">
        <v>91.572289999999995</v>
      </c>
      <c r="AA27" s="5">
        <v>40.5152</v>
      </c>
      <c r="AB27" s="5"/>
      <c r="AC27" s="5"/>
    </row>
    <row r="28" spans="1:29">
      <c r="B28" s="5">
        <v>92.253500000000003</v>
      </c>
      <c r="C28" s="5"/>
      <c r="D28" s="5"/>
      <c r="I28" s="5">
        <v>223.76230000000001</v>
      </c>
      <c r="J28" s="5"/>
      <c r="K28" s="5"/>
      <c r="O28" s="5">
        <v>87.25909</v>
      </c>
      <c r="P28" s="5"/>
      <c r="Q28" s="5"/>
      <c r="U28" s="5">
        <v>19.3934</v>
      </c>
      <c r="V28" s="5"/>
      <c r="W28" s="5"/>
      <c r="AA28" s="5">
        <v>43.65663</v>
      </c>
      <c r="AB28" s="5"/>
      <c r="AC28" s="5"/>
    </row>
    <row r="29" spans="1:29">
      <c r="C29" s="3"/>
      <c r="D29" s="3"/>
      <c r="E29" s="3"/>
      <c r="I29" s="2"/>
      <c r="J29" s="2"/>
      <c r="K29" s="2"/>
      <c r="O29" s="3"/>
      <c r="P29" s="3"/>
      <c r="Q29" s="3"/>
      <c r="AA29" s="2"/>
      <c r="AB29" s="2"/>
      <c r="AC29" s="2"/>
    </row>
    <row r="30" spans="1:29">
      <c r="A30" s="4" t="s">
        <v>3</v>
      </c>
      <c r="B30" s="4">
        <f>AVERAGE(B23:B28)</f>
        <v>76.924234999999996</v>
      </c>
      <c r="C30" s="7">
        <f t="shared" ref="C30:D30" si="11">AVERAGE(C23:C28)</f>
        <v>84.574947500000007</v>
      </c>
      <c r="D30" s="7">
        <f t="shared" si="11"/>
        <v>100.00000249999999</v>
      </c>
      <c r="H30" s="4" t="s">
        <v>3</v>
      </c>
      <c r="I30" s="4">
        <f>AVERAGE(I23:I29)</f>
        <v>196.29285000000002</v>
      </c>
      <c r="J30" s="4">
        <f>AVERAGE(J23:J29)</f>
        <v>155.21767499999999</v>
      </c>
      <c r="K30" s="4">
        <f>AVERAGE(K23:K29)</f>
        <v>100.00000499999999</v>
      </c>
      <c r="N30" s="4" t="s">
        <v>3</v>
      </c>
      <c r="O30" s="4">
        <f>AVERAGE(O23:O29)</f>
        <v>84.269465000000011</v>
      </c>
      <c r="P30" s="4">
        <f>AVERAGE(P23:P29)</f>
        <v>91.492379999999997</v>
      </c>
      <c r="Q30" s="4">
        <f>AVERAGE(Q23:Q29)</f>
        <v>100</v>
      </c>
      <c r="T30" s="7" t="s">
        <v>3</v>
      </c>
      <c r="U30" s="7">
        <f>AVERAGE(U23:U29)</f>
        <v>36.623235000000001</v>
      </c>
      <c r="V30" s="7">
        <f t="shared" ref="V30:W30" si="12">AVERAGE(V23:V29)</f>
        <v>170.66649600000002</v>
      </c>
      <c r="W30" s="7">
        <f t="shared" si="12"/>
        <v>100.00003600000001</v>
      </c>
      <c r="Z30" s="4" t="s">
        <v>3</v>
      </c>
      <c r="AA30" s="4">
        <f>AVERAGE(AA23:AA29)</f>
        <v>43.518630000000002</v>
      </c>
      <c r="AB30" s="4">
        <f>AVERAGE(AB23:AB29)</f>
        <v>47.95288</v>
      </c>
      <c r="AC30" s="4">
        <f>AVERAGE(AC23:AC29)</f>
        <v>100.0000075</v>
      </c>
    </row>
    <row r="31" spans="1:29">
      <c r="A31" s="4" t="s">
        <v>4</v>
      </c>
      <c r="B31" s="4">
        <f>STDEV(B23:B28)/SQRT(6)</f>
        <v>3.5862027853629801</v>
      </c>
      <c r="C31" s="4">
        <f>STDEV(C23:C28)/SQRT(4)</f>
        <v>4.5766679287307808</v>
      </c>
      <c r="D31" s="4">
        <f>STDEV(D23:D28)/SQRT(4)</f>
        <v>4.1827925562483088</v>
      </c>
      <c r="H31" s="4" t="s">
        <v>4</v>
      </c>
      <c r="I31" s="4">
        <f>STDEV(I23:I28)/SQRT(6)</f>
        <v>9.6789230359150729</v>
      </c>
      <c r="J31" s="4">
        <f>STDEV(J23:J28)/SQRT(4)</f>
        <v>9.7392053338876909</v>
      </c>
      <c r="K31" s="4">
        <f>STDEV(K23:K28)/SQRT(4)</f>
        <v>3.2522340695192398</v>
      </c>
      <c r="N31" s="4" t="s">
        <v>4</v>
      </c>
      <c r="O31" s="4">
        <f>STDEV(O23:O28)/SQRT(6)</f>
        <v>2.9772615949960346</v>
      </c>
      <c r="P31" s="4">
        <f>STDEV(P23:P28)/SQRT(4)</f>
        <v>6.4732818748465979</v>
      </c>
      <c r="Q31" s="4">
        <f>STDEV(Q23:Q28)/SQRT(4)</f>
        <v>5.0669717759542197</v>
      </c>
      <c r="T31" s="7" t="s">
        <v>4</v>
      </c>
      <c r="U31" s="7">
        <f>STDEV(U23:U28)/SQRT(6)</f>
        <v>5.4123460858342094</v>
      </c>
      <c r="V31" s="7">
        <f>STDEV(V23:V28)/SQRT(5)</f>
        <v>8.2875211957409753</v>
      </c>
      <c r="W31" s="7">
        <f>STDEV(W23:W28)/SQRT(5)</f>
        <v>3.607336330976918</v>
      </c>
      <c r="Z31" s="4" t="s">
        <v>4</v>
      </c>
      <c r="AA31" s="4">
        <f>STDEV(AA23:AA28)/SQRT(6)</f>
        <v>0.64889020140544573</v>
      </c>
      <c r="AB31" s="4">
        <f>STDEV(AB23:AB28)/SQRT(4)</f>
        <v>1.6090761325524656</v>
      </c>
      <c r="AC31" s="4">
        <f>STDEV(AC23:AC28)/SQRT(4)</f>
        <v>3.5751028157974596</v>
      </c>
    </row>
    <row r="32" spans="1:29">
      <c r="A32" s="4" t="s">
        <v>5</v>
      </c>
      <c r="B32" s="4">
        <v>6</v>
      </c>
      <c r="C32" s="4">
        <v>4</v>
      </c>
      <c r="D32" s="4">
        <v>4</v>
      </c>
      <c r="H32" s="4" t="s">
        <v>5</v>
      </c>
      <c r="I32" s="4">
        <v>6</v>
      </c>
      <c r="J32" s="4">
        <v>4</v>
      </c>
      <c r="K32" s="4">
        <v>4</v>
      </c>
      <c r="N32" s="4" t="s">
        <v>5</v>
      </c>
      <c r="O32" s="4">
        <v>6</v>
      </c>
      <c r="P32" s="4">
        <v>4</v>
      </c>
      <c r="Q32" s="4">
        <v>4</v>
      </c>
      <c r="T32" s="7" t="s">
        <v>5</v>
      </c>
      <c r="U32" s="7">
        <v>6</v>
      </c>
      <c r="V32" s="7">
        <v>5</v>
      </c>
      <c r="W32" s="7">
        <v>5</v>
      </c>
      <c r="Z32" s="4" t="s">
        <v>5</v>
      </c>
      <c r="AA32" s="4">
        <v>6</v>
      </c>
      <c r="AB32" s="4">
        <v>4</v>
      </c>
      <c r="AC32" s="4">
        <v>4</v>
      </c>
    </row>
    <row r="36" spans="1:19">
      <c r="A36" s="1" t="s">
        <v>21</v>
      </c>
    </row>
    <row r="38" spans="1:19">
      <c r="A38" s="7" t="s">
        <v>22</v>
      </c>
      <c r="B38" s="6" t="s">
        <v>0</v>
      </c>
      <c r="C38" s="6" t="s">
        <v>1</v>
      </c>
      <c r="D38" s="6" t="s">
        <v>2</v>
      </c>
      <c r="F38" s="10" t="s">
        <v>23</v>
      </c>
      <c r="G38" s="7" t="s">
        <v>0</v>
      </c>
      <c r="H38" s="7" t="s">
        <v>1</v>
      </c>
      <c r="I38" s="7" t="s">
        <v>2</v>
      </c>
      <c r="K38" s="10" t="s">
        <v>25</v>
      </c>
      <c r="L38" s="10" t="s">
        <v>0</v>
      </c>
      <c r="M38" s="10" t="s">
        <v>1</v>
      </c>
      <c r="N38" s="10" t="s">
        <v>2</v>
      </c>
      <c r="P38" s="10" t="s">
        <v>26</v>
      </c>
      <c r="Q38" s="10" t="s">
        <v>0</v>
      </c>
      <c r="R38" s="10" t="s">
        <v>1</v>
      </c>
      <c r="S38" s="10" t="s">
        <v>2</v>
      </c>
    </row>
    <row r="39" spans="1:19">
      <c r="B39" s="5">
        <v>149.26168618308802</v>
      </c>
      <c r="C39" s="5">
        <v>135.35579118862495</v>
      </c>
      <c r="D39" s="5">
        <v>58.903589260135561</v>
      </c>
      <c r="F39" s="3"/>
      <c r="G39" s="3">
        <v>210.84267404992633</v>
      </c>
      <c r="H39" s="3">
        <v>179.90890010271067</v>
      </c>
      <c r="I39" s="3">
        <v>100.80382262314117</v>
      </c>
      <c r="K39" s="13"/>
      <c r="L39" s="13">
        <v>54.874437986621345</v>
      </c>
      <c r="M39" s="13">
        <v>148.23993858975766</v>
      </c>
      <c r="N39" s="13">
        <v>81.982673538765226</v>
      </c>
      <c r="P39" s="13"/>
      <c r="Q39" s="13">
        <v>48.098663926002047</v>
      </c>
      <c r="R39" s="13">
        <v>86.793422404933182</v>
      </c>
      <c r="S39" s="13">
        <v>134.737923946557</v>
      </c>
    </row>
    <row r="40" spans="1:19">
      <c r="B40" s="5">
        <v>169.71978306879211</v>
      </c>
      <c r="C40" s="5">
        <v>154.39264483119999</v>
      </c>
      <c r="D40" s="5">
        <v>100.38487412648217</v>
      </c>
      <c r="F40" s="3"/>
      <c r="G40" s="3">
        <v>243.0759612378869</v>
      </c>
      <c r="H40" s="3">
        <v>203.99678470950747</v>
      </c>
      <c r="I40" s="3">
        <v>76.648952797749303</v>
      </c>
      <c r="K40" s="13"/>
      <c r="L40" s="13">
        <v>45.26812150455094</v>
      </c>
      <c r="M40" s="13">
        <v>190.74459918850752</v>
      </c>
      <c r="N40" s="13">
        <v>114.55203421427788</v>
      </c>
      <c r="P40" s="13"/>
      <c r="Q40" s="13">
        <v>35.303186022610475</v>
      </c>
      <c r="R40" s="13">
        <v>73.8437821171634</v>
      </c>
      <c r="S40" s="13">
        <v>80.472764645426494</v>
      </c>
    </row>
    <row r="41" spans="1:19">
      <c r="B41" s="5">
        <v>215.89969691246918</v>
      </c>
      <c r="C41" s="5">
        <v>184.77527652817</v>
      </c>
      <c r="D41" s="5">
        <v>94.138106199631153</v>
      </c>
      <c r="F41" s="3"/>
      <c r="G41" s="3">
        <v>202.28642879471266</v>
      </c>
      <c r="H41" s="3">
        <v>222.44004822935742</v>
      </c>
      <c r="I41" s="3">
        <v>113.32559281918458</v>
      </c>
      <c r="K41" s="13"/>
      <c r="L41" s="13">
        <v>64.020177651058233</v>
      </c>
      <c r="M41" s="13">
        <v>121.85546660818073</v>
      </c>
      <c r="N41" s="13">
        <v>143.30518697225574</v>
      </c>
      <c r="P41" s="13"/>
      <c r="Q41" s="13">
        <v>25.590955806783139</v>
      </c>
      <c r="R41" s="13">
        <v>80.318602261048284</v>
      </c>
      <c r="S41" s="13">
        <v>103.44295991778004</v>
      </c>
    </row>
    <row r="42" spans="1:19">
      <c r="B42" s="5">
        <v>207.42035915434883</v>
      </c>
      <c r="C42" s="5">
        <v>191.2526943477047</v>
      </c>
      <c r="D42" s="5">
        <v>117.28821626173271</v>
      </c>
      <c r="F42" s="3"/>
      <c r="G42" s="3">
        <v>162.37663555575404</v>
      </c>
      <c r="H42" s="3">
        <v>229.8173536372974</v>
      </c>
      <c r="I42" s="3">
        <v>131.38480775242263</v>
      </c>
      <c r="K42" s="13"/>
      <c r="L42" s="13">
        <v>31.648207040245641</v>
      </c>
      <c r="M42" s="13">
        <v>165.08389077749754</v>
      </c>
      <c r="N42" s="13">
        <v>100.53733962057244</v>
      </c>
      <c r="P42" s="13"/>
      <c r="Q42" s="13">
        <v>37.923946557040075</v>
      </c>
      <c r="R42" s="13">
        <v>92.959917780061645</v>
      </c>
      <c r="S42" s="13">
        <v>72.302158273381281</v>
      </c>
    </row>
    <row r="43" spans="1:19">
      <c r="B43" s="5">
        <v>188.24002546304226</v>
      </c>
      <c r="C43" s="5">
        <v>166.71044743333348</v>
      </c>
      <c r="D43" s="5">
        <v>124.32029215653075</v>
      </c>
      <c r="F43" s="3"/>
      <c r="G43" s="3">
        <v>191.38570088867058</v>
      </c>
      <c r="H43" s="3">
        <v>195.06988791140091</v>
      </c>
      <c r="I43" s="3">
        <v>92.189523511811743</v>
      </c>
      <c r="K43" s="13"/>
      <c r="L43" s="13">
        <v>48.163175786818734</v>
      </c>
      <c r="M43" s="13">
        <v>198.50860840004387</v>
      </c>
      <c r="N43" s="13">
        <v>68.691742515626714</v>
      </c>
      <c r="P43" s="13"/>
      <c r="Q43" s="13">
        <v>49.023638232271317</v>
      </c>
      <c r="R43" s="13">
        <v>67.368961973278502</v>
      </c>
      <c r="S43" s="13">
        <v>129.95889003083244</v>
      </c>
    </row>
    <row r="44" spans="1:19">
      <c r="B44" s="5">
        <v>171.12483950113275</v>
      </c>
      <c r="C44" s="5">
        <v>175.01658940200355</v>
      </c>
      <c r="D44" s="5">
        <v>104.96492199548769</v>
      </c>
      <c r="F44" s="3"/>
      <c r="G44" s="3">
        <v>222.06939668646453</v>
      </c>
      <c r="H44" s="3">
        <v>164.57375072567322</v>
      </c>
      <c r="I44" s="3">
        <v>85.647300495690629</v>
      </c>
      <c r="K44" s="13"/>
      <c r="L44" s="13">
        <v>19.278429652374165</v>
      </c>
      <c r="M44" s="13">
        <v>211.47055598201558</v>
      </c>
      <c r="N44" s="13">
        <v>90.931023138502042</v>
      </c>
      <c r="P44" s="13"/>
      <c r="Q44" s="13">
        <v>80.781089414182915</v>
      </c>
      <c r="R44" s="13">
        <v>120.70914696813975</v>
      </c>
      <c r="S44" s="13">
        <v>79.0853031860226</v>
      </c>
    </row>
    <row r="45" spans="1:19">
      <c r="C45" s="3"/>
      <c r="D45" s="3"/>
      <c r="F45" s="3"/>
      <c r="G45" s="3"/>
      <c r="H45" s="3"/>
      <c r="I45" s="3"/>
      <c r="K45" s="13"/>
      <c r="L45" s="13"/>
      <c r="M45" s="13"/>
      <c r="N45" s="13"/>
      <c r="P45" s="13"/>
      <c r="Q45" s="13"/>
      <c r="R45" s="13"/>
      <c r="S45" s="13"/>
    </row>
    <row r="46" spans="1:19">
      <c r="A46" s="7" t="s">
        <v>3</v>
      </c>
      <c r="B46" s="7">
        <f>AVERAGE(B39:B44)</f>
        <v>183.61106504714553</v>
      </c>
      <c r="C46" s="7">
        <f t="shared" ref="C46:D46" si="13">AVERAGE(C39:C44)</f>
        <v>167.91724062183945</v>
      </c>
      <c r="D46" s="7">
        <f t="shared" si="13"/>
        <v>100</v>
      </c>
      <c r="F46" s="7" t="s">
        <v>24</v>
      </c>
      <c r="G46" s="11">
        <f>AVERAGE(G39:G45)</f>
        <v>205.33946620223585</v>
      </c>
      <c r="H46" s="11">
        <f t="shared" ref="H46:I46" si="14">AVERAGE(H39:H45)</f>
        <v>199.30112088599117</v>
      </c>
      <c r="I46" s="11">
        <f t="shared" si="14"/>
        <v>100.00000000000001</v>
      </c>
      <c r="K46" s="10" t="s">
        <v>24</v>
      </c>
      <c r="L46" s="12">
        <f>AVERAGE(L39:L45)</f>
        <v>43.875424936944846</v>
      </c>
      <c r="M46" s="12">
        <f t="shared" ref="M46:N46" si="15">AVERAGE(M39:M45)</f>
        <v>172.65050992433382</v>
      </c>
      <c r="N46" s="12">
        <f t="shared" si="15"/>
        <v>100</v>
      </c>
      <c r="P46" s="10" t="s">
        <v>24</v>
      </c>
      <c r="Q46" s="12">
        <f>AVERAGE(Q39:Q45)</f>
        <v>46.120246659814995</v>
      </c>
      <c r="R46" s="12">
        <f>AVERAGE(R39:R45)</f>
        <v>86.998972250770791</v>
      </c>
      <c r="S46" s="12">
        <f t="shared" ref="S46" si="16">AVERAGE(S39:S45)</f>
        <v>100</v>
      </c>
    </row>
    <row r="47" spans="1:19">
      <c r="A47" s="7" t="s">
        <v>4</v>
      </c>
      <c r="B47" s="7">
        <f>STDEV(B39:B44)/SQRT(6)</f>
        <v>10.262583949935513</v>
      </c>
      <c r="C47" s="7">
        <f t="shared" ref="C47:D47" si="17">STDEV(C39:C44)/SQRT(6)</f>
        <v>8.4137913740978956</v>
      </c>
      <c r="D47" s="7">
        <f t="shared" si="17"/>
        <v>9.37804952221307</v>
      </c>
      <c r="F47" s="7" t="s">
        <v>4</v>
      </c>
      <c r="G47" s="7">
        <f>STDEV(G39:G44)/SQRT(6)</f>
        <v>11.230987414580134</v>
      </c>
      <c r="H47" s="7">
        <f t="shared" ref="H47:I47" si="18">STDEV(H39:H44)/SQRT(6)</f>
        <v>10.146676756983885</v>
      </c>
      <c r="I47" s="7">
        <f t="shared" si="18"/>
        <v>8.1147985062764185</v>
      </c>
      <c r="K47" s="10" t="s">
        <v>4</v>
      </c>
      <c r="L47" s="10">
        <f>STDEV(L39:L44)/SQRT(6)</f>
        <v>6.5869335191784639</v>
      </c>
      <c r="M47" s="10">
        <f t="shared" ref="M47:N47" si="19">STDEV(M39:M44)/SQRT(6)</f>
        <v>13.827869735529914</v>
      </c>
      <c r="N47" s="10">
        <f t="shared" si="19"/>
        <v>10.761764157076827</v>
      </c>
      <c r="P47" s="10" t="s">
        <v>4</v>
      </c>
      <c r="Q47" s="10">
        <f>STDEV(Q39:Q44)/SQRT(6)</f>
        <v>7.7875065694509722</v>
      </c>
      <c r="R47" s="10">
        <f>STDEV(R39:R44)/SQRT(6)</f>
        <v>7.6919323015811836</v>
      </c>
      <c r="S47" s="10">
        <f t="shared" ref="S47" si="20">STDEV(S39:S44)/SQRT(6)</f>
        <v>11.108585755648695</v>
      </c>
    </row>
    <row r="48" spans="1:19">
      <c r="A48" s="7" t="s">
        <v>5</v>
      </c>
      <c r="B48" s="7">
        <v>6</v>
      </c>
      <c r="C48" s="7">
        <v>6</v>
      </c>
      <c r="D48" s="7">
        <v>6</v>
      </c>
      <c r="F48" s="7" t="s">
        <v>5</v>
      </c>
      <c r="G48" s="7">
        <v>6</v>
      </c>
      <c r="H48" s="7">
        <v>6</v>
      </c>
      <c r="I48" s="7">
        <v>6</v>
      </c>
      <c r="K48" s="10" t="s">
        <v>5</v>
      </c>
      <c r="L48" s="10">
        <v>6</v>
      </c>
      <c r="M48" s="10">
        <v>6</v>
      </c>
      <c r="N48" s="10">
        <v>6</v>
      </c>
      <c r="P48" s="10" t="s">
        <v>5</v>
      </c>
      <c r="Q48" s="10">
        <v>6</v>
      </c>
      <c r="R48" s="10">
        <v>6</v>
      </c>
      <c r="S48" s="10">
        <v>6</v>
      </c>
    </row>
  </sheetData>
  <mergeCells count="4">
    <mergeCell ref="G22:H22"/>
    <mergeCell ref="M22:N22"/>
    <mergeCell ref="Y22:Z22"/>
    <mergeCell ref="S22:T2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6-Source Data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(Kasia) Broniowska</dc:creator>
  <cp:lastModifiedBy>Benjamin Bessières</cp:lastModifiedBy>
  <dcterms:created xsi:type="dcterms:W3CDTF">2017-08-22T14:46:04Z</dcterms:created>
  <dcterms:modified xsi:type="dcterms:W3CDTF">2021-09-07T19:38:20Z</dcterms:modified>
</cp:coreProperties>
</file>