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15DC1F2A-5EAE-8442-B3D6-1C625F6B12E5}" xr6:coauthVersionLast="47" xr6:coauthVersionMax="47" xr10:uidLastSave="{00000000-0000-0000-0000-000000000000}"/>
  <bookViews>
    <workbookView xWindow="2380" yWindow="3000" windowWidth="26040" windowHeight="14440" xr2:uid="{81373B4D-C173-8841-80E9-A1ACC8A19C7D}"/>
  </bookViews>
  <sheets>
    <sheet name="Figure 3C" sheetId="1" r:id="rId1"/>
    <sheet name="Figure 3D" sheetId="2" r:id="rId2"/>
    <sheet name="Figure 3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8" i="3" l="1"/>
  <c r="AB28" i="3"/>
  <c r="Y28" i="3"/>
  <c r="V28" i="3"/>
  <c r="S28" i="3"/>
  <c r="P28" i="3"/>
  <c r="M28" i="3"/>
  <c r="J28" i="3"/>
  <c r="G28" i="3"/>
  <c r="D28" i="3"/>
  <c r="AG28" i="3" s="1"/>
  <c r="AE27" i="3"/>
  <c r="AB27" i="3"/>
  <c r="Y27" i="3"/>
  <c r="V27" i="3"/>
  <c r="S27" i="3"/>
  <c r="P27" i="3"/>
  <c r="M27" i="3"/>
  <c r="J27" i="3"/>
  <c r="G27" i="3"/>
  <c r="D27" i="3"/>
  <c r="AG27" i="3" s="1"/>
  <c r="AG26" i="3"/>
  <c r="AE26" i="3"/>
  <c r="AB26" i="3"/>
  <c r="Y26" i="3"/>
  <c r="V26" i="3"/>
  <c r="S26" i="3"/>
  <c r="P26" i="3"/>
  <c r="M26" i="3"/>
  <c r="J26" i="3"/>
  <c r="AF26" i="3" s="1"/>
  <c r="G26" i="3"/>
  <c r="D26" i="3"/>
  <c r="AE25" i="3"/>
  <c r="AB25" i="3"/>
  <c r="Y25" i="3"/>
  <c r="AF25" i="3" s="1"/>
  <c r="V25" i="3"/>
  <c r="S25" i="3"/>
  <c r="P25" i="3"/>
  <c r="M25" i="3"/>
  <c r="J25" i="3"/>
  <c r="AG25" i="3" s="1"/>
  <c r="G25" i="3"/>
  <c r="D25" i="3"/>
  <c r="AG24" i="3"/>
  <c r="AE24" i="3"/>
  <c r="AB24" i="3"/>
  <c r="Y24" i="3"/>
  <c r="V24" i="3"/>
  <c r="S24" i="3"/>
  <c r="P24" i="3"/>
  <c r="M24" i="3"/>
  <c r="J24" i="3"/>
  <c r="AF24" i="3" s="1"/>
  <c r="G24" i="3"/>
  <c r="D24" i="3"/>
  <c r="AE22" i="3"/>
  <c r="AB22" i="3"/>
  <c r="Y22" i="3"/>
  <c r="V22" i="3"/>
  <c r="S22" i="3"/>
  <c r="P22" i="3"/>
  <c r="M22" i="3"/>
  <c r="J22" i="3"/>
  <c r="AG22" i="3" s="1"/>
  <c r="G22" i="3"/>
  <c r="D22" i="3"/>
  <c r="AE21" i="3"/>
  <c r="AB21" i="3"/>
  <c r="Y21" i="3"/>
  <c r="V21" i="3"/>
  <c r="S21" i="3"/>
  <c r="P21" i="3"/>
  <c r="M21" i="3"/>
  <c r="AG21" i="3" s="1"/>
  <c r="J21" i="3"/>
  <c r="AF21" i="3" s="1"/>
  <c r="G21" i="3"/>
  <c r="D21" i="3"/>
  <c r="AE20" i="3"/>
  <c r="AB20" i="3"/>
  <c r="Y20" i="3"/>
  <c r="V20" i="3"/>
  <c r="S20" i="3"/>
  <c r="P20" i="3"/>
  <c r="M20" i="3"/>
  <c r="J20" i="3"/>
  <c r="AF20" i="3" s="1"/>
  <c r="G20" i="3"/>
  <c r="D20" i="3"/>
  <c r="AE19" i="3"/>
  <c r="AB19" i="3"/>
  <c r="Y19" i="3"/>
  <c r="V19" i="3"/>
  <c r="S19" i="3"/>
  <c r="P19" i="3"/>
  <c r="M19" i="3"/>
  <c r="AG19" i="3" s="1"/>
  <c r="J19" i="3"/>
  <c r="AF19" i="3" s="1"/>
  <c r="G19" i="3"/>
  <c r="D19" i="3"/>
  <c r="AE18" i="3"/>
  <c r="AB18" i="3"/>
  <c r="Y18" i="3"/>
  <c r="V18" i="3"/>
  <c r="S18" i="3"/>
  <c r="P18" i="3"/>
  <c r="M18" i="3"/>
  <c r="J18" i="3"/>
  <c r="AG18" i="3" s="1"/>
  <c r="G18" i="3"/>
  <c r="D18" i="3"/>
  <c r="AG16" i="3"/>
  <c r="AE16" i="3"/>
  <c r="AB16" i="3"/>
  <c r="Y16" i="3"/>
  <c r="V16" i="3"/>
  <c r="S16" i="3"/>
  <c r="P16" i="3"/>
  <c r="M16" i="3"/>
  <c r="J16" i="3"/>
  <c r="AF16" i="3" s="1"/>
  <c r="G16" i="3"/>
  <c r="D16" i="3"/>
  <c r="AE15" i="3"/>
  <c r="AB15" i="3"/>
  <c r="Y15" i="3"/>
  <c r="V15" i="3"/>
  <c r="S15" i="3"/>
  <c r="P15" i="3"/>
  <c r="M15" i="3"/>
  <c r="J15" i="3"/>
  <c r="AG15" i="3" s="1"/>
  <c r="G15" i="3"/>
  <c r="D15" i="3"/>
  <c r="AG14" i="3"/>
  <c r="AE14" i="3"/>
  <c r="AB14" i="3"/>
  <c r="Y14" i="3"/>
  <c r="V14" i="3"/>
  <c r="S14" i="3"/>
  <c r="P14" i="3"/>
  <c r="M14" i="3"/>
  <c r="J14" i="3"/>
  <c r="AF14" i="3" s="1"/>
  <c r="G14" i="3"/>
  <c r="D14" i="3"/>
  <c r="AE13" i="3"/>
  <c r="AB13" i="3"/>
  <c r="Y13" i="3"/>
  <c r="V13" i="3"/>
  <c r="S13" i="3"/>
  <c r="P13" i="3"/>
  <c r="M13" i="3"/>
  <c r="J13" i="3"/>
  <c r="AG13" i="3" s="1"/>
  <c r="G13" i="3"/>
  <c r="D13" i="3"/>
  <c r="AE12" i="3"/>
  <c r="AB12" i="3"/>
  <c r="Y12" i="3"/>
  <c r="V12" i="3"/>
  <c r="S12" i="3"/>
  <c r="P12" i="3"/>
  <c r="M12" i="3"/>
  <c r="AG12" i="3" s="1"/>
  <c r="J12" i="3"/>
  <c r="AF12" i="3" s="1"/>
  <c r="G12" i="3"/>
  <c r="D12" i="3"/>
  <c r="AE10" i="3"/>
  <c r="AB10" i="3"/>
  <c r="Y10" i="3"/>
  <c r="V10" i="3"/>
  <c r="S10" i="3"/>
  <c r="P10" i="3"/>
  <c r="M10" i="3"/>
  <c r="J10" i="3"/>
  <c r="AF10" i="3" s="1"/>
  <c r="G10" i="3"/>
  <c r="D10" i="3"/>
  <c r="AG9" i="3"/>
  <c r="AE9" i="3"/>
  <c r="AB9" i="3"/>
  <c r="Y9" i="3"/>
  <c r="V9" i="3"/>
  <c r="S9" i="3"/>
  <c r="P9" i="3"/>
  <c r="M9" i="3"/>
  <c r="J9" i="3"/>
  <c r="AF9" i="3" s="1"/>
  <c r="G9" i="3"/>
  <c r="D9" i="3"/>
  <c r="AE8" i="3"/>
  <c r="AB8" i="3"/>
  <c r="Y8" i="3"/>
  <c r="V8" i="3"/>
  <c r="S8" i="3"/>
  <c r="P8" i="3"/>
  <c r="M8" i="3"/>
  <c r="J8" i="3"/>
  <c r="AG8" i="3" s="1"/>
  <c r="G8" i="3"/>
  <c r="D8" i="3"/>
  <c r="AG7" i="3"/>
  <c r="AE7" i="3"/>
  <c r="AB7" i="3"/>
  <c r="Y7" i="3"/>
  <c r="V7" i="3"/>
  <c r="S7" i="3"/>
  <c r="P7" i="3"/>
  <c r="M7" i="3"/>
  <c r="J7" i="3"/>
  <c r="AF7" i="3" s="1"/>
  <c r="G7" i="3"/>
  <c r="D7" i="3"/>
  <c r="AE6" i="3"/>
  <c r="AB6" i="3"/>
  <c r="Y6" i="3"/>
  <c r="V6" i="3"/>
  <c r="S6" i="3"/>
  <c r="P6" i="3"/>
  <c r="M6" i="3"/>
  <c r="J6" i="3"/>
  <c r="AG6" i="3" s="1"/>
  <c r="G6" i="3"/>
  <c r="D6" i="3"/>
  <c r="AE13" i="2"/>
  <c r="AB13" i="2"/>
  <c r="Y13" i="2"/>
  <c r="V13" i="2"/>
  <c r="S13" i="2"/>
  <c r="P13" i="2"/>
  <c r="M13" i="2"/>
  <c r="AG13" i="2" s="1"/>
  <c r="J13" i="2"/>
  <c r="AF13" i="2" s="1"/>
  <c r="G13" i="2"/>
  <c r="D13" i="2"/>
  <c r="AE12" i="2"/>
  <c r="AB12" i="2"/>
  <c r="Y12" i="2"/>
  <c r="AF12" i="2" s="1"/>
  <c r="V12" i="2"/>
  <c r="S12" i="2"/>
  <c r="P12" i="2"/>
  <c r="M12" i="2"/>
  <c r="J12" i="2"/>
  <c r="AG12" i="2" s="1"/>
  <c r="G12" i="2"/>
  <c r="D12" i="2"/>
  <c r="AG11" i="2"/>
  <c r="AE11" i="2"/>
  <c r="AB11" i="2"/>
  <c r="Y11" i="2"/>
  <c r="V11" i="2"/>
  <c r="S11" i="2"/>
  <c r="P11" i="2"/>
  <c r="M11" i="2"/>
  <c r="J11" i="2"/>
  <c r="AF11" i="2" s="1"/>
  <c r="G11" i="2"/>
  <c r="D11" i="2"/>
  <c r="AE10" i="2"/>
  <c r="AB10" i="2"/>
  <c r="Y10" i="2"/>
  <c r="V10" i="2"/>
  <c r="S10" i="2"/>
  <c r="P10" i="2"/>
  <c r="M10" i="2"/>
  <c r="J10" i="2"/>
  <c r="AF10" i="2" s="1"/>
  <c r="G10" i="2"/>
  <c r="D10" i="2"/>
  <c r="AG9" i="2"/>
  <c r="AE9" i="2"/>
  <c r="AB9" i="2"/>
  <c r="Y9" i="2"/>
  <c r="V9" i="2"/>
  <c r="S9" i="2"/>
  <c r="P9" i="2"/>
  <c r="M9" i="2"/>
  <c r="J9" i="2"/>
  <c r="AF9" i="2" s="1"/>
  <c r="G9" i="2"/>
  <c r="D9" i="2"/>
  <c r="Y8" i="2"/>
  <c r="V8" i="2"/>
  <c r="S8" i="2"/>
  <c r="AF8" i="2" s="1"/>
  <c r="P8" i="2"/>
  <c r="M8" i="2"/>
  <c r="J8" i="2"/>
  <c r="G8" i="2"/>
  <c r="D8" i="2"/>
  <c r="AG8" i="2" s="1"/>
  <c r="AE7" i="2"/>
  <c r="AB7" i="2"/>
  <c r="Y7" i="2"/>
  <c r="V7" i="2"/>
  <c r="S7" i="2"/>
  <c r="P7" i="2"/>
  <c r="M7" i="2"/>
  <c r="J7" i="2"/>
  <c r="G7" i="2"/>
  <c r="D7" i="2"/>
  <c r="AG7" i="2" s="1"/>
  <c r="AE6" i="2"/>
  <c r="AB6" i="2"/>
  <c r="Y6" i="2"/>
  <c r="V6" i="2"/>
  <c r="S6" i="2"/>
  <c r="P6" i="2"/>
  <c r="M6" i="2"/>
  <c r="J6" i="2"/>
  <c r="G6" i="2"/>
  <c r="D6" i="2"/>
  <c r="AG6" i="2" s="1"/>
  <c r="AE13" i="1"/>
  <c r="AB13" i="1"/>
  <c r="Y13" i="1"/>
  <c r="V13" i="1"/>
  <c r="S13" i="1"/>
  <c r="P13" i="1"/>
  <c r="M13" i="1"/>
  <c r="J13" i="1"/>
  <c r="G13" i="1"/>
  <c r="AG13" i="1" s="1"/>
  <c r="D13" i="1"/>
  <c r="AE12" i="1"/>
  <c r="AB12" i="1"/>
  <c r="Y12" i="1"/>
  <c r="V12" i="1"/>
  <c r="S12" i="1"/>
  <c r="P12" i="1"/>
  <c r="M12" i="1"/>
  <c r="J12" i="1"/>
  <c r="G12" i="1"/>
  <c r="D12" i="1"/>
  <c r="AG12" i="1" s="1"/>
  <c r="AE11" i="1"/>
  <c r="AB11" i="1"/>
  <c r="Y11" i="1"/>
  <c r="V11" i="1"/>
  <c r="S11" i="1"/>
  <c r="P11" i="1"/>
  <c r="M11" i="1"/>
  <c r="J11" i="1"/>
  <c r="G11" i="1"/>
  <c r="AF11" i="1" s="1"/>
  <c r="D11" i="1"/>
  <c r="AE10" i="1"/>
  <c r="AB10" i="1"/>
  <c r="Y10" i="1"/>
  <c r="V10" i="1"/>
  <c r="S10" i="1"/>
  <c r="P10" i="1"/>
  <c r="M10" i="1"/>
  <c r="J10" i="1"/>
  <c r="G10" i="1"/>
  <c r="D10" i="1"/>
  <c r="AG10" i="1" s="1"/>
  <c r="AE9" i="1"/>
  <c r="AB9" i="1"/>
  <c r="Y9" i="1"/>
  <c r="V9" i="1"/>
  <c r="S9" i="1"/>
  <c r="P9" i="1"/>
  <c r="M9" i="1"/>
  <c r="J9" i="1"/>
  <c r="G9" i="1"/>
  <c r="AG9" i="1" s="1"/>
  <c r="D9" i="1"/>
  <c r="AE8" i="1"/>
  <c r="AB8" i="1"/>
  <c r="Y8" i="1"/>
  <c r="V8" i="1"/>
  <c r="S8" i="1"/>
  <c r="P8" i="1"/>
  <c r="M8" i="1"/>
  <c r="J8" i="1"/>
  <c r="G8" i="1"/>
  <c r="D8" i="1"/>
  <c r="AG8" i="1" s="1"/>
  <c r="AE7" i="1"/>
  <c r="AB7" i="1"/>
  <c r="Y7" i="1"/>
  <c r="V7" i="1"/>
  <c r="S7" i="1"/>
  <c r="P7" i="1"/>
  <c r="M7" i="1"/>
  <c r="J7" i="1"/>
  <c r="G7" i="1"/>
  <c r="AG7" i="1" s="1"/>
  <c r="D7" i="1"/>
  <c r="AE6" i="1"/>
  <c r="AB6" i="1"/>
  <c r="Y6" i="1"/>
  <c r="V6" i="1"/>
  <c r="S6" i="1"/>
  <c r="P6" i="1"/>
  <c r="M6" i="1"/>
  <c r="J6" i="1"/>
  <c r="G6" i="1"/>
  <c r="D6" i="1"/>
  <c r="AG6" i="1" s="1"/>
  <c r="AF7" i="2" l="1"/>
  <c r="AF27" i="3"/>
  <c r="AF13" i="1"/>
  <c r="AG10" i="2"/>
  <c r="AG10" i="3"/>
  <c r="AG20" i="3"/>
  <c r="AF6" i="1"/>
  <c r="AF8" i="1"/>
  <c r="AF10" i="1"/>
  <c r="AF12" i="1"/>
  <c r="AF6" i="2"/>
  <c r="AF9" i="1"/>
  <c r="AG11" i="1"/>
  <c r="AF6" i="3"/>
  <c r="AF8" i="3"/>
  <c r="AF13" i="3"/>
  <c r="AF15" i="3"/>
  <c r="AF18" i="3"/>
  <c r="AF22" i="3"/>
  <c r="AF7" i="1"/>
  <c r="AF28" i="3"/>
</calcChain>
</file>

<file path=xl/sharedStrings.xml><?xml version="1.0" encoding="utf-8"?>
<sst xmlns="http://schemas.openxmlformats.org/spreadsheetml/2006/main" count="174" uniqueCount="56">
  <si>
    <r>
      <rPr>
        <b/>
        <i/>
        <sz val="11"/>
        <color rgb="FF000000"/>
        <rFont val="Arial"/>
        <family val="2"/>
      </rPr>
      <t>FoxA</t>
    </r>
    <r>
      <rPr>
        <b/>
        <sz val="11"/>
        <color rgb="FF000000"/>
        <rFont val="Arial"/>
        <family val="2"/>
      </rPr>
      <t>⁺ H3P⁺ cells in prepharyngeal region</t>
    </r>
  </si>
  <si>
    <t>Exp1</t>
  </si>
  <si>
    <t>Exp 2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</si>
  <si>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</si>
  <si>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</si>
  <si>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</si>
  <si>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</si>
  <si>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</si>
  <si>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</si>
  <si>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</si>
  <si>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</si>
  <si>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</si>
  <si>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</si>
  <si>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Experimental Group</t>
  </si>
  <si>
    <t>#cells</t>
  </si>
  <si>
    <t>area (mm²)</t>
  </si>
  <si>
    <t>#cells/mm²</t>
  </si>
  <si>
    <t>AVERAGE</t>
  </si>
  <si>
    <t>SD</t>
  </si>
  <si>
    <t>0hpa phx</t>
  </si>
  <si>
    <t>6hpa phx</t>
  </si>
  <si>
    <t>12hpa phx</t>
  </si>
  <si>
    <t>1dpa phx</t>
  </si>
  <si>
    <t>2dpa phx</t>
  </si>
  <si>
    <t>3dpa phx</t>
  </si>
  <si>
    <t>4dpa phx</t>
  </si>
  <si>
    <t>5dpa phx</t>
  </si>
  <si>
    <t>0hpa head</t>
  </si>
  <si>
    <t>6hpa head</t>
  </si>
  <si>
    <t>12hpa head</t>
  </si>
  <si>
    <t>1dpa head</t>
  </si>
  <si>
    <t>2dpa head</t>
  </si>
  <si>
    <t>3dpa head</t>
  </si>
  <si>
    <t>4dpa head</t>
  </si>
  <si>
    <t>5dpa head</t>
  </si>
  <si>
    <t>H3P⁺ cells also postive for the indicated progenitor marker in prepharyngeal region</t>
  </si>
  <si>
    <r>
      <rPr>
        <i/>
        <sz val="11"/>
        <color rgb="FF000000"/>
        <rFont val="Arial"/>
        <family val="2"/>
      </rPr>
      <t xml:space="preserve">myoD </t>
    </r>
    <r>
      <rPr>
        <sz val="11"/>
        <color rgb="FF000000"/>
        <rFont val="Arial"/>
        <family val="2"/>
      </rPr>
      <t>intact</t>
    </r>
  </si>
  <si>
    <r>
      <rPr>
        <i/>
        <sz val="11"/>
        <color rgb="FF000000"/>
        <rFont val="Arial"/>
        <family val="2"/>
      </rPr>
      <t xml:space="preserve">myoD </t>
    </r>
    <r>
      <rPr>
        <sz val="11"/>
        <color rgb="FF000000"/>
        <rFont val="Arial"/>
        <family val="2"/>
      </rPr>
      <t>1dpa phx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</si>
  <si>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1dpa head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</si>
  <si>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2dpa phx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</si>
  <si>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2dpa head</t>
    </r>
  </si>
  <si>
    <r>
      <rPr>
        <i/>
        <sz val="11"/>
        <color theme="1"/>
        <rFont val="Arial"/>
        <family val="2"/>
      </rPr>
      <t xml:space="preserve">six-1/2 </t>
    </r>
    <r>
      <rPr>
        <sz val="11"/>
        <color theme="1"/>
        <rFont val="Arial"/>
        <family val="2"/>
      </rPr>
      <t>intact</t>
    </r>
  </si>
  <si>
    <r>
      <rPr>
        <i/>
        <sz val="11"/>
        <color rgb="FF000000"/>
        <rFont val="Arial"/>
        <family val="2"/>
      </rPr>
      <t xml:space="preserve">six-1/2 </t>
    </r>
    <r>
      <rPr>
        <sz val="11"/>
        <color rgb="FF000000"/>
        <rFont val="Arial"/>
        <family val="2"/>
      </rPr>
      <t>1dpa phx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</si>
  <si>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1dpa head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</si>
  <si>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2dpa phx</t>
    </r>
  </si>
  <si>
    <r>
      <rPr>
        <i/>
        <sz val="11"/>
        <color theme="1"/>
        <rFont val="Arial"/>
        <family val="2"/>
      </rPr>
      <t xml:space="preserve">six-1/2 </t>
    </r>
    <r>
      <rPr>
        <sz val="11"/>
        <color theme="1"/>
        <rFont val="Arial"/>
        <family val="2"/>
      </rPr>
      <t>2dpa head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</si>
  <si>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</si>
  <si>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rgb="FF000000"/>
        <rFont val="Arial"/>
        <family val="2"/>
      </rPr>
      <t xml:space="preserve">pax6a </t>
    </r>
    <r>
      <rPr>
        <sz val="11"/>
        <color rgb="FF000000"/>
        <rFont val="Arial"/>
        <family val="2"/>
      </rPr>
      <t>1dpa phx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</si>
  <si>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1dpa head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</si>
  <si>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2dpa phx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</si>
  <si>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2dpa head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</si>
  <si>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</si>
  <si>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rgb="FF000000"/>
        <rFont val="Arial"/>
        <family val="2"/>
      </rPr>
      <t xml:space="preserve">gata-4/5/6 </t>
    </r>
    <r>
      <rPr>
        <sz val="11"/>
        <color rgb="FF000000"/>
        <rFont val="Arial"/>
        <family val="2"/>
      </rPr>
      <t>1dpa phx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</si>
  <si>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1dpa head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</si>
  <si>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2dpa phx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</si>
  <si>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2dpa head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</si>
</sst>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7" fillId="2" borderId="2" xfId="0" applyFont="1" applyFill="1" applyBorder="1" applyAlignment="1">
      <alignment horizontal="left"/>
    </xf>
    <xf numFmtId="0" fontId="5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16BA6-BAD5-5942-B698-531ADA48E2F6}">
  <sheetPr>
    <outlinePr summaryBelow="0" summaryRight="0"/>
  </sheetPr>
  <dimension ref="A1:AG1001"/>
  <sheetViews>
    <sheetView tabSelected="1" topLeftCell="L1" workbookViewId="0"/>
  </sheetViews>
  <sheetFormatPr baseColWidth="10" defaultColWidth="14.5" defaultRowHeight="15.75" customHeight="1" x14ac:dyDescent="0.15"/>
  <cols>
    <col min="1" max="1" width="20" customWidth="1"/>
    <col min="2" max="2" width="9" customWidth="1"/>
    <col min="3" max="3" width="11.5" customWidth="1"/>
    <col min="4" max="4" width="13.5" customWidth="1"/>
    <col min="5" max="5" width="9" customWidth="1"/>
    <col min="6" max="6" width="11.5" customWidth="1"/>
    <col min="7" max="7" width="13.5" customWidth="1"/>
    <col min="8" max="8" width="9" customWidth="1"/>
    <col min="9" max="9" width="11.5" customWidth="1"/>
    <col min="10" max="10" width="13.5" customWidth="1"/>
    <col min="11" max="11" width="9" customWidth="1"/>
    <col min="12" max="12" width="11.5" customWidth="1"/>
    <col min="13" max="13" width="13.5" customWidth="1"/>
    <col min="14" max="14" width="9" customWidth="1"/>
    <col min="15" max="15" width="11.5" customWidth="1"/>
    <col min="16" max="16" width="13.5" customWidth="1"/>
    <col min="17" max="17" width="9" customWidth="1"/>
    <col min="18" max="18" width="11.5" customWidth="1"/>
    <col min="19" max="19" width="13.5" customWidth="1"/>
    <col min="20" max="20" width="9" customWidth="1"/>
    <col min="21" max="21" width="11.5" customWidth="1"/>
    <col min="22" max="22" width="13.5" customWidth="1"/>
    <col min="23" max="23" width="9" customWidth="1"/>
    <col min="24" max="24" width="11.5" customWidth="1"/>
    <col min="25" max="25" width="13.5" customWidth="1"/>
    <col min="26" max="26" width="9" customWidth="1"/>
    <col min="27" max="27" width="11.5" customWidth="1"/>
    <col min="28" max="28" width="13.5" customWidth="1"/>
    <col min="29" max="29" width="10.33203125" customWidth="1"/>
    <col min="30" max="30" width="11.5" customWidth="1"/>
    <col min="31" max="33" width="13.5" customWidth="1"/>
  </cols>
  <sheetData>
    <row r="1" spans="1:33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 customHeight="1" x14ac:dyDescent="0.15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2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.75" customHeight="1" x14ac:dyDescent="0.15">
      <c r="A4" s="2"/>
      <c r="B4" s="2" t="s">
        <v>3</v>
      </c>
      <c r="C4" s="2"/>
      <c r="D4" s="2"/>
      <c r="E4" s="2" t="s">
        <v>4</v>
      </c>
      <c r="F4" s="2"/>
      <c r="G4" s="2"/>
      <c r="H4" s="2" t="s">
        <v>5</v>
      </c>
      <c r="I4" s="2"/>
      <c r="J4" s="2"/>
      <c r="K4" s="2" t="s">
        <v>6</v>
      </c>
      <c r="L4" s="2"/>
      <c r="M4" s="2"/>
      <c r="N4" s="2" t="s">
        <v>7</v>
      </c>
      <c r="O4" s="2"/>
      <c r="P4" s="2"/>
      <c r="Q4" s="2" t="s">
        <v>8</v>
      </c>
      <c r="R4" s="2"/>
      <c r="S4" s="2"/>
      <c r="T4" s="2" t="s">
        <v>9</v>
      </c>
      <c r="U4" s="2"/>
      <c r="V4" s="2"/>
      <c r="W4" s="2" t="s">
        <v>10</v>
      </c>
      <c r="X4" s="2"/>
      <c r="Y4" s="2"/>
      <c r="Z4" s="2" t="s">
        <v>11</v>
      </c>
      <c r="AA4" s="2"/>
      <c r="AB4" s="2"/>
      <c r="AC4" s="2" t="s">
        <v>12</v>
      </c>
      <c r="AD4" s="2"/>
      <c r="AE4" s="2"/>
      <c r="AF4" s="2"/>
      <c r="AG4" s="2"/>
    </row>
    <row r="5" spans="1:33" ht="15.75" customHeight="1" x14ac:dyDescent="0.15">
      <c r="A5" s="2" t="s">
        <v>13</v>
      </c>
      <c r="B5" s="2" t="s">
        <v>14</v>
      </c>
      <c r="C5" s="2" t="s">
        <v>15</v>
      </c>
      <c r="D5" s="2" t="s">
        <v>16</v>
      </c>
      <c r="E5" s="2" t="s">
        <v>14</v>
      </c>
      <c r="F5" s="2" t="s">
        <v>15</v>
      </c>
      <c r="G5" s="2" t="s">
        <v>16</v>
      </c>
      <c r="H5" s="2" t="s">
        <v>14</v>
      </c>
      <c r="I5" s="2" t="s">
        <v>15</v>
      </c>
      <c r="J5" s="2" t="s">
        <v>16</v>
      </c>
      <c r="K5" s="2" t="s">
        <v>14</v>
      </c>
      <c r="L5" s="2" t="s">
        <v>15</v>
      </c>
      <c r="M5" s="2" t="s">
        <v>16</v>
      </c>
      <c r="N5" s="2" t="s">
        <v>14</v>
      </c>
      <c r="O5" s="2" t="s">
        <v>15</v>
      </c>
      <c r="P5" s="2" t="s">
        <v>16</v>
      </c>
      <c r="Q5" s="2" t="s">
        <v>14</v>
      </c>
      <c r="R5" s="2" t="s">
        <v>15</v>
      </c>
      <c r="S5" s="2" t="s">
        <v>16</v>
      </c>
      <c r="T5" s="2" t="s">
        <v>14</v>
      </c>
      <c r="U5" s="2" t="s">
        <v>15</v>
      </c>
      <c r="V5" s="2" t="s">
        <v>16</v>
      </c>
      <c r="W5" s="2" t="s">
        <v>14</v>
      </c>
      <c r="X5" s="2" t="s">
        <v>15</v>
      </c>
      <c r="Y5" s="2" t="s">
        <v>16</v>
      </c>
      <c r="Z5" s="2" t="s">
        <v>14</v>
      </c>
      <c r="AA5" s="2" t="s">
        <v>15</v>
      </c>
      <c r="AB5" s="2" t="s">
        <v>16</v>
      </c>
      <c r="AC5" s="2" t="s">
        <v>14</v>
      </c>
      <c r="AD5" s="2" t="s">
        <v>15</v>
      </c>
      <c r="AE5" s="2" t="s">
        <v>16</v>
      </c>
      <c r="AF5" s="3" t="s">
        <v>17</v>
      </c>
      <c r="AG5" s="3" t="s">
        <v>18</v>
      </c>
    </row>
    <row r="6" spans="1:33" ht="15.75" customHeight="1" x14ac:dyDescent="0.15">
      <c r="A6" s="2" t="s">
        <v>19</v>
      </c>
      <c r="B6" s="4">
        <v>5</v>
      </c>
      <c r="C6" s="4">
        <v>0.25700000000000001</v>
      </c>
      <c r="D6" s="2">
        <f t="shared" ref="D6:D13" si="0">B6/C6</f>
        <v>19.455252918287936</v>
      </c>
      <c r="E6" s="4">
        <v>4</v>
      </c>
      <c r="F6" s="4">
        <v>0.27100000000000002</v>
      </c>
      <c r="G6" s="2">
        <f t="shared" ref="G6:G13" si="1">E6/F6</f>
        <v>14.760147601476014</v>
      </c>
      <c r="H6" s="4">
        <v>1</v>
      </c>
      <c r="I6" s="4">
        <v>0.26900000000000002</v>
      </c>
      <c r="J6" s="2">
        <f t="shared" ref="J6:J13" si="2">H6/I6</f>
        <v>3.7174721189591078</v>
      </c>
      <c r="K6" s="4">
        <v>4</v>
      </c>
      <c r="L6" s="4">
        <v>0.21299999999999999</v>
      </c>
      <c r="M6" s="2">
        <f t="shared" ref="M6:M13" si="3">K6/L6</f>
        <v>18.779342723004696</v>
      </c>
      <c r="N6" s="4">
        <v>1</v>
      </c>
      <c r="O6" s="4">
        <v>0.312</v>
      </c>
      <c r="P6" s="2">
        <f t="shared" ref="P6:P13" si="4">N6/O6</f>
        <v>3.2051282051282053</v>
      </c>
      <c r="Q6" s="4">
        <v>3</v>
      </c>
      <c r="R6" s="4">
        <v>0.28899999999999998</v>
      </c>
      <c r="S6" s="2">
        <f t="shared" ref="S6:S13" si="5">Q6/R6</f>
        <v>10.380622837370243</v>
      </c>
      <c r="T6" s="4">
        <v>3</v>
      </c>
      <c r="U6" s="4">
        <v>0.214</v>
      </c>
      <c r="V6" s="2">
        <f t="shared" ref="V6:V13" si="6">T6/U6</f>
        <v>14.018691588785048</v>
      </c>
      <c r="W6" s="4">
        <v>1</v>
      </c>
      <c r="X6" s="4">
        <v>0.28699999999999998</v>
      </c>
      <c r="Y6" s="2">
        <f t="shared" ref="Y6:Y13" si="7">W6/X6</f>
        <v>3.4843205574912894</v>
      </c>
      <c r="Z6" s="4">
        <v>1</v>
      </c>
      <c r="AA6" s="4">
        <v>0.30599999999999999</v>
      </c>
      <c r="AB6" s="2">
        <f t="shared" ref="AB6:AB13" si="8">Z6/AA6</f>
        <v>3.2679738562091503</v>
      </c>
      <c r="AC6" s="4">
        <v>8</v>
      </c>
      <c r="AD6" s="4">
        <v>0.3</v>
      </c>
      <c r="AE6" s="2">
        <f t="shared" ref="AE6:AE13" si="9">AC6/AD6</f>
        <v>26.666666666666668</v>
      </c>
      <c r="AF6" s="2">
        <f t="shared" ref="AF6:AF13" si="10">AVERAGE(D6,G6,J6,M6,P6,S6,V6,Y6,AB6,AE6)</f>
        <v>11.773561907337836</v>
      </c>
      <c r="AG6" s="2">
        <f t="shared" ref="AG6:AG13" si="11">STDEV(D6,G6,J6,M6,P6,S6,V6,Y6,AB6,AE6)</f>
        <v>8.3344644611256591</v>
      </c>
    </row>
    <row r="7" spans="1:33" ht="15.75" customHeight="1" x14ac:dyDescent="0.15">
      <c r="A7" s="2" t="s">
        <v>20</v>
      </c>
      <c r="B7" s="4">
        <v>11</v>
      </c>
      <c r="C7" s="4">
        <v>0.26500000000000001</v>
      </c>
      <c r="D7" s="2">
        <f t="shared" si="0"/>
        <v>41.509433962264147</v>
      </c>
      <c r="E7" s="4">
        <v>15</v>
      </c>
      <c r="F7" s="4">
        <v>0.29399999999999998</v>
      </c>
      <c r="G7" s="2">
        <f t="shared" si="1"/>
        <v>51.020408163265309</v>
      </c>
      <c r="H7" s="4">
        <v>7</v>
      </c>
      <c r="I7" s="4">
        <v>0.23799999999999999</v>
      </c>
      <c r="J7" s="2">
        <f t="shared" si="2"/>
        <v>29.411764705882355</v>
      </c>
      <c r="K7" s="4">
        <v>8</v>
      </c>
      <c r="L7" s="4">
        <v>0.27200000000000002</v>
      </c>
      <c r="M7" s="2">
        <f t="shared" si="3"/>
        <v>29.411764705882351</v>
      </c>
      <c r="N7" s="4">
        <v>8</v>
      </c>
      <c r="O7" s="4">
        <v>0.27800000000000002</v>
      </c>
      <c r="P7" s="2">
        <f t="shared" si="4"/>
        <v>28.776978417266186</v>
      </c>
      <c r="Q7" s="4">
        <v>9</v>
      </c>
      <c r="R7" s="4">
        <v>0.28599999999999998</v>
      </c>
      <c r="S7" s="2">
        <f t="shared" si="5"/>
        <v>31.46853146853147</v>
      </c>
      <c r="T7" s="4">
        <v>16</v>
      </c>
      <c r="U7" s="4">
        <v>0.26300000000000001</v>
      </c>
      <c r="V7" s="2">
        <f t="shared" si="6"/>
        <v>60.836501901140679</v>
      </c>
      <c r="W7" s="4">
        <v>10</v>
      </c>
      <c r="X7" s="4">
        <v>0.27800000000000002</v>
      </c>
      <c r="Y7" s="2">
        <f t="shared" si="7"/>
        <v>35.97122302158273</v>
      </c>
      <c r="Z7" s="4">
        <v>13</v>
      </c>
      <c r="AA7" s="4">
        <v>0.24299999999999999</v>
      </c>
      <c r="AB7" s="2">
        <f t="shared" si="8"/>
        <v>53.497942386831276</v>
      </c>
      <c r="AC7" s="4">
        <v>8</v>
      </c>
      <c r="AD7" s="4">
        <v>0.28499999999999998</v>
      </c>
      <c r="AE7" s="2">
        <f t="shared" si="9"/>
        <v>28.070175438596493</v>
      </c>
      <c r="AF7" s="2">
        <f t="shared" si="10"/>
        <v>38.997472417124293</v>
      </c>
      <c r="AG7" s="2">
        <f t="shared" si="11"/>
        <v>12.071761408926525</v>
      </c>
    </row>
    <row r="8" spans="1:33" ht="15.75" customHeight="1" x14ac:dyDescent="0.15">
      <c r="A8" s="2" t="s">
        <v>21</v>
      </c>
      <c r="B8" s="4">
        <v>13</v>
      </c>
      <c r="C8" s="4">
        <v>0.314</v>
      </c>
      <c r="D8" s="2">
        <f t="shared" si="0"/>
        <v>41.401273885350321</v>
      </c>
      <c r="E8" s="4">
        <v>16</v>
      </c>
      <c r="F8" s="4">
        <v>0.29799999999999999</v>
      </c>
      <c r="G8" s="2">
        <f t="shared" si="1"/>
        <v>53.691275167785236</v>
      </c>
      <c r="H8" s="4">
        <v>7</v>
      </c>
      <c r="I8" s="4">
        <v>0.30299999999999999</v>
      </c>
      <c r="J8" s="2">
        <f t="shared" si="2"/>
        <v>23.102310231023104</v>
      </c>
      <c r="K8" s="4">
        <v>9</v>
      </c>
      <c r="L8" s="4">
        <v>0.31900000000000001</v>
      </c>
      <c r="M8" s="2">
        <f t="shared" si="3"/>
        <v>28.213166144200628</v>
      </c>
      <c r="N8" s="4">
        <v>8</v>
      </c>
      <c r="O8" s="4">
        <v>0.31</v>
      </c>
      <c r="P8" s="2">
        <f t="shared" si="4"/>
        <v>25.806451612903228</v>
      </c>
      <c r="Q8" s="4">
        <v>14</v>
      </c>
      <c r="R8" s="4">
        <v>0.26600000000000001</v>
      </c>
      <c r="S8" s="2">
        <f t="shared" si="5"/>
        <v>52.631578947368418</v>
      </c>
      <c r="T8" s="4">
        <v>7</v>
      </c>
      <c r="U8" s="4">
        <v>0.314</v>
      </c>
      <c r="V8" s="2">
        <f t="shared" si="6"/>
        <v>22.29299363057325</v>
      </c>
      <c r="W8" s="4">
        <v>14</v>
      </c>
      <c r="X8" s="4">
        <v>0.29099999999999998</v>
      </c>
      <c r="Y8" s="2">
        <f t="shared" si="7"/>
        <v>48.109965635738831</v>
      </c>
      <c r="Z8" s="4">
        <v>10</v>
      </c>
      <c r="AA8" s="4">
        <v>0.29699999999999999</v>
      </c>
      <c r="AB8" s="2">
        <f t="shared" si="8"/>
        <v>33.670033670033675</v>
      </c>
      <c r="AC8" s="4">
        <v>14</v>
      </c>
      <c r="AD8" s="4">
        <v>0.29899999999999999</v>
      </c>
      <c r="AE8" s="2">
        <f t="shared" si="9"/>
        <v>46.822742474916389</v>
      </c>
      <c r="AF8" s="2">
        <f t="shared" si="10"/>
        <v>37.574179139989305</v>
      </c>
      <c r="AG8" s="2">
        <f t="shared" si="11"/>
        <v>12.391625290061993</v>
      </c>
    </row>
    <row r="9" spans="1:33" ht="15.75" customHeight="1" x14ac:dyDescent="0.15">
      <c r="A9" s="2" t="s">
        <v>22</v>
      </c>
      <c r="B9" s="4">
        <v>18</v>
      </c>
      <c r="C9" s="4">
        <v>0.32100000000000001</v>
      </c>
      <c r="D9" s="2">
        <f t="shared" si="0"/>
        <v>56.074766355140184</v>
      </c>
      <c r="E9" s="4">
        <v>10</v>
      </c>
      <c r="F9" s="4">
        <v>0.31900000000000001</v>
      </c>
      <c r="G9" s="2">
        <f t="shared" si="1"/>
        <v>31.347962382445139</v>
      </c>
      <c r="H9" s="4">
        <v>16</v>
      </c>
      <c r="I9" s="4">
        <v>0.316</v>
      </c>
      <c r="J9" s="2">
        <f t="shared" si="2"/>
        <v>50.632911392405063</v>
      </c>
      <c r="K9" s="4">
        <v>10</v>
      </c>
      <c r="L9" s="4">
        <v>0.32100000000000001</v>
      </c>
      <c r="M9" s="2">
        <f t="shared" si="3"/>
        <v>31.15264797507788</v>
      </c>
      <c r="N9" s="4">
        <v>14</v>
      </c>
      <c r="O9" s="4">
        <v>0.309</v>
      </c>
      <c r="P9" s="2">
        <f t="shared" si="4"/>
        <v>45.307443365695796</v>
      </c>
      <c r="Q9" s="4">
        <v>15</v>
      </c>
      <c r="R9" s="4">
        <v>0.26600000000000001</v>
      </c>
      <c r="S9" s="2">
        <f t="shared" si="5"/>
        <v>56.390977443609017</v>
      </c>
      <c r="T9" s="4">
        <v>18</v>
      </c>
      <c r="U9" s="4">
        <v>0.314</v>
      </c>
      <c r="V9" s="2">
        <f t="shared" si="6"/>
        <v>57.324840764331213</v>
      </c>
      <c r="W9" s="4">
        <v>17</v>
      </c>
      <c r="X9" s="4">
        <v>0.29099999999999998</v>
      </c>
      <c r="Y9" s="2">
        <f t="shared" si="7"/>
        <v>58.419243986254301</v>
      </c>
      <c r="Z9" s="4">
        <v>11</v>
      </c>
      <c r="AA9" s="4">
        <v>0.29699999999999999</v>
      </c>
      <c r="AB9" s="2">
        <f t="shared" si="8"/>
        <v>37.037037037037038</v>
      </c>
      <c r="AC9" s="4">
        <v>17</v>
      </c>
      <c r="AD9" s="4">
        <v>0.29899999999999999</v>
      </c>
      <c r="AE9" s="2">
        <f t="shared" si="9"/>
        <v>56.856187290969899</v>
      </c>
      <c r="AF9" s="2">
        <f t="shared" si="10"/>
        <v>48.054401799296549</v>
      </c>
      <c r="AG9" s="2">
        <f t="shared" si="11"/>
        <v>11.080605579490671</v>
      </c>
    </row>
    <row r="10" spans="1:33" ht="15.75" customHeight="1" x14ac:dyDescent="0.15">
      <c r="A10" s="2" t="s">
        <v>23</v>
      </c>
      <c r="B10" s="4">
        <v>18</v>
      </c>
      <c r="C10" s="4">
        <v>0.316</v>
      </c>
      <c r="D10" s="2">
        <f t="shared" si="0"/>
        <v>56.962025316455694</v>
      </c>
      <c r="E10" s="4">
        <v>19</v>
      </c>
      <c r="F10" s="4">
        <v>0.30399999999999999</v>
      </c>
      <c r="G10" s="2">
        <f t="shared" si="1"/>
        <v>62.5</v>
      </c>
      <c r="H10" s="4">
        <v>23</v>
      </c>
      <c r="I10" s="4">
        <v>0.315</v>
      </c>
      <c r="J10" s="2">
        <f t="shared" si="2"/>
        <v>73.015873015873012</v>
      </c>
      <c r="K10" s="4">
        <v>17</v>
      </c>
      <c r="L10" s="4">
        <v>0.312</v>
      </c>
      <c r="M10" s="2">
        <f t="shared" si="3"/>
        <v>54.487179487179489</v>
      </c>
      <c r="N10" s="4">
        <v>20</v>
      </c>
      <c r="O10" s="4">
        <v>0.31900000000000001</v>
      </c>
      <c r="P10" s="2">
        <f t="shared" si="4"/>
        <v>62.695924764890279</v>
      </c>
      <c r="Q10" s="4">
        <v>19</v>
      </c>
      <c r="R10" s="4">
        <v>0.30099999999999999</v>
      </c>
      <c r="S10" s="2">
        <f t="shared" si="5"/>
        <v>63.122923588039868</v>
      </c>
      <c r="T10" s="4">
        <v>26</v>
      </c>
      <c r="U10" s="4">
        <v>0.30299999999999999</v>
      </c>
      <c r="V10" s="2">
        <f t="shared" si="6"/>
        <v>85.808580858085804</v>
      </c>
      <c r="W10" s="4">
        <v>24</v>
      </c>
      <c r="X10" s="4">
        <v>0.29299999999999998</v>
      </c>
      <c r="Y10" s="2">
        <f t="shared" si="7"/>
        <v>81.911262798634823</v>
      </c>
      <c r="Z10" s="4">
        <v>21</v>
      </c>
      <c r="AA10" s="4">
        <v>0.29899999999999999</v>
      </c>
      <c r="AB10" s="2">
        <f t="shared" si="8"/>
        <v>70.23411371237458</v>
      </c>
      <c r="AC10" s="4">
        <v>22</v>
      </c>
      <c r="AD10" s="4">
        <v>0.30299999999999999</v>
      </c>
      <c r="AE10" s="2">
        <f t="shared" si="9"/>
        <v>72.60726072607261</v>
      </c>
      <c r="AF10" s="2">
        <f t="shared" si="10"/>
        <v>68.334514426760606</v>
      </c>
      <c r="AG10" s="2">
        <f t="shared" si="11"/>
        <v>10.260653949041448</v>
      </c>
    </row>
    <row r="11" spans="1:33" ht="15.75" customHeight="1" x14ac:dyDescent="0.15">
      <c r="A11" s="2" t="s">
        <v>24</v>
      </c>
      <c r="B11" s="4">
        <v>18</v>
      </c>
      <c r="C11" s="4">
        <v>0.30299999999999999</v>
      </c>
      <c r="D11" s="2">
        <f t="shared" si="0"/>
        <v>59.405940594059409</v>
      </c>
      <c r="E11" s="4">
        <v>13</v>
      </c>
      <c r="F11" s="4">
        <v>0.27300000000000002</v>
      </c>
      <c r="G11" s="2">
        <f t="shared" si="1"/>
        <v>47.619047619047613</v>
      </c>
      <c r="H11" s="4">
        <v>14</v>
      </c>
      <c r="I11" s="4">
        <v>0.28000000000000003</v>
      </c>
      <c r="J11" s="2">
        <f t="shared" si="2"/>
        <v>49.999999999999993</v>
      </c>
      <c r="K11" s="4">
        <v>16</v>
      </c>
      <c r="L11" s="4">
        <v>0.30499999999999999</v>
      </c>
      <c r="M11" s="2">
        <f t="shared" si="3"/>
        <v>52.459016393442624</v>
      </c>
      <c r="N11" s="4">
        <v>15</v>
      </c>
      <c r="O11" s="4">
        <v>0.29899999999999999</v>
      </c>
      <c r="P11" s="2">
        <f t="shared" si="4"/>
        <v>50.167224080267559</v>
      </c>
      <c r="Q11" s="4">
        <v>18</v>
      </c>
      <c r="R11" s="4">
        <v>0.28399999999999997</v>
      </c>
      <c r="S11" s="2">
        <f t="shared" si="5"/>
        <v>63.380281690140848</v>
      </c>
      <c r="T11" s="4">
        <v>19</v>
      </c>
      <c r="U11" s="4">
        <v>0.23899999999999999</v>
      </c>
      <c r="V11" s="2">
        <f t="shared" si="6"/>
        <v>79.4979079497908</v>
      </c>
      <c r="W11" s="4">
        <v>20</v>
      </c>
      <c r="X11" s="4">
        <v>0.318</v>
      </c>
      <c r="Y11" s="2">
        <f t="shared" si="7"/>
        <v>62.893081761006286</v>
      </c>
      <c r="Z11" s="4">
        <v>10</v>
      </c>
      <c r="AA11" s="4">
        <v>0.28899999999999998</v>
      </c>
      <c r="AB11" s="2">
        <f t="shared" si="8"/>
        <v>34.602076124567475</v>
      </c>
      <c r="AC11" s="4">
        <v>15</v>
      </c>
      <c r="AD11" s="4">
        <v>0.313</v>
      </c>
      <c r="AE11" s="2">
        <f t="shared" si="9"/>
        <v>47.923322683706068</v>
      </c>
      <c r="AF11" s="2">
        <f t="shared" si="10"/>
        <v>54.794789889602875</v>
      </c>
      <c r="AG11" s="2">
        <f t="shared" si="11"/>
        <v>12.143191940473658</v>
      </c>
    </row>
    <row r="12" spans="1:33" ht="15.75" customHeight="1" x14ac:dyDescent="0.15">
      <c r="A12" s="2" t="s">
        <v>25</v>
      </c>
      <c r="B12" s="4">
        <v>2</v>
      </c>
      <c r="C12" s="4">
        <v>0.28100000000000003</v>
      </c>
      <c r="D12" s="2">
        <f t="shared" si="0"/>
        <v>7.1174377224199281</v>
      </c>
      <c r="E12" s="4">
        <v>4</v>
      </c>
      <c r="F12" s="4">
        <v>0.311</v>
      </c>
      <c r="G12" s="2">
        <f t="shared" si="1"/>
        <v>12.861736334405144</v>
      </c>
      <c r="H12" s="4">
        <v>6</v>
      </c>
      <c r="I12" s="4">
        <v>0.29399999999999998</v>
      </c>
      <c r="J12" s="2">
        <f t="shared" si="2"/>
        <v>20.408163265306122</v>
      </c>
      <c r="K12" s="4">
        <v>8</v>
      </c>
      <c r="L12" s="4">
        <v>0.318</v>
      </c>
      <c r="M12" s="2">
        <f t="shared" si="3"/>
        <v>25.157232704402514</v>
      </c>
      <c r="N12" s="4">
        <v>8</v>
      </c>
      <c r="O12" s="4">
        <v>0.26300000000000001</v>
      </c>
      <c r="P12" s="2">
        <f t="shared" si="4"/>
        <v>30.418250950570339</v>
      </c>
      <c r="Q12" s="4">
        <v>13</v>
      </c>
      <c r="R12" s="4">
        <v>0.27500000000000002</v>
      </c>
      <c r="S12" s="2">
        <f t="shared" si="5"/>
        <v>47.272727272727266</v>
      </c>
      <c r="T12" s="4">
        <v>19</v>
      </c>
      <c r="U12" s="4">
        <v>0.27200000000000002</v>
      </c>
      <c r="V12" s="2">
        <f t="shared" si="6"/>
        <v>69.85294117647058</v>
      </c>
      <c r="W12" s="4">
        <v>20</v>
      </c>
      <c r="X12" s="4">
        <v>0.28100000000000003</v>
      </c>
      <c r="Y12" s="2">
        <f t="shared" si="7"/>
        <v>71.174377224199276</v>
      </c>
      <c r="Z12" s="4">
        <v>10</v>
      </c>
      <c r="AA12" s="4">
        <v>0.25600000000000001</v>
      </c>
      <c r="AB12" s="2">
        <f t="shared" si="8"/>
        <v>39.0625</v>
      </c>
      <c r="AC12" s="4">
        <v>11</v>
      </c>
      <c r="AD12" s="4">
        <v>0.28000000000000003</v>
      </c>
      <c r="AE12" s="2">
        <f t="shared" si="9"/>
        <v>39.285714285714285</v>
      </c>
      <c r="AF12" s="2">
        <f t="shared" si="10"/>
        <v>36.261108093621544</v>
      </c>
      <c r="AG12" s="2">
        <f t="shared" si="11"/>
        <v>21.835838067117638</v>
      </c>
    </row>
    <row r="13" spans="1:33" ht="15.75" customHeight="1" x14ac:dyDescent="0.15">
      <c r="A13" s="2" t="s">
        <v>26</v>
      </c>
      <c r="B13" s="4">
        <v>6</v>
      </c>
      <c r="C13" s="4">
        <v>0.28899999999999998</v>
      </c>
      <c r="D13" s="2">
        <f t="shared" si="0"/>
        <v>20.761245674740486</v>
      </c>
      <c r="E13" s="4">
        <v>6</v>
      </c>
      <c r="F13" s="4">
        <v>0.28699999999999998</v>
      </c>
      <c r="G13" s="2">
        <f t="shared" si="1"/>
        <v>20.905923344947738</v>
      </c>
      <c r="H13" s="4">
        <v>3</v>
      </c>
      <c r="I13" s="4">
        <v>0.29499999999999998</v>
      </c>
      <c r="J13" s="2">
        <f t="shared" si="2"/>
        <v>10.16949152542373</v>
      </c>
      <c r="K13" s="4">
        <v>4</v>
      </c>
      <c r="L13" s="4">
        <v>0.28899999999999998</v>
      </c>
      <c r="M13" s="2">
        <f t="shared" si="3"/>
        <v>13.84083044982699</v>
      </c>
      <c r="N13" s="4">
        <v>5</v>
      </c>
      <c r="O13" s="4">
        <v>0.21099999999999999</v>
      </c>
      <c r="P13" s="2">
        <f t="shared" si="4"/>
        <v>23.696682464454977</v>
      </c>
      <c r="Q13" s="4">
        <v>9</v>
      </c>
      <c r="R13" s="4">
        <v>0.28199999999999997</v>
      </c>
      <c r="S13" s="2">
        <f t="shared" si="5"/>
        <v>31.914893617021281</v>
      </c>
      <c r="T13" s="4">
        <v>6</v>
      </c>
      <c r="U13" s="4">
        <v>0.29199999999999998</v>
      </c>
      <c r="V13" s="2">
        <f t="shared" si="6"/>
        <v>20.547945205479454</v>
      </c>
      <c r="W13" s="4">
        <v>16</v>
      </c>
      <c r="X13" s="4">
        <v>0.30499999999999999</v>
      </c>
      <c r="Y13" s="2">
        <f t="shared" si="7"/>
        <v>52.459016393442624</v>
      </c>
      <c r="Z13" s="4">
        <v>16</v>
      </c>
      <c r="AA13" s="4">
        <v>0.3</v>
      </c>
      <c r="AB13" s="2">
        <f t="shared" si="8"/>
        <v>53.333333333333336</v>
      </c>
      <c r="AC13" s="4">
        <v>9</v>
      </c>
      <c r="AD13" s="4">
        <v>0.30299999999999999</v>
      </c>
      <c r="AE13" s="2">
        <f t="shared" si="9"/>
        <v>29.702970297029704</v>
      </c>
      <c r="AF13" s="2">
        <f t="shared" si="10"/>
        <v>27.733233230570033</v>
      </c>
      <c r="AG13" s="2">
        <f t="shared" si="11"/>
        <v>14.729872823388833</v>
      </c>
    </row>
    <row r="14" spans="1:33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14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3127-8A92-8D4F-AEF8-5D705219974A}">
  <sheetPr>
    <outlinePr summaryBelow="0" summaryRight="0"/>
  </sheetPr>
  <dimension ref="A1:AG1000"/>
  <sheetViews>
    <sheetView topLeftCell="U1" workbookViewId="0"/>
  </sheetViews>
  <sheetFormatPr baseColWidth="10" defaultColWidth="14.5" defaultRowHeight="15.75" customHeight="1" x14ac:dyDescent="0.15"/>
  <cols>
    <col min="1" max="1" width="20.1640625" customWidth="1"/>
    <col min="2" max="2" width="9" customWidth="1"/>
    <col min="3" max="3" width="11.5" customWidth="1"/>
    <col min="4" max="4" width="13.5" customWidth="1"/>
    <col min="5" max="5" width="9" customWidth="1"/>
    <col min="6" max="6" width="11.5" customWidth="1"/>
    <col min="7" max="7" width="13.5" customWidth="1"/>
    <col min="8" max="8" width="9" customWidth="1"/>
    <col min="9" max="9" width="11.5" customWidth="1"/>
    <col min="10" max="10" width="13.5" customWidth="1"/>
    <col min="11" max="11" width="9" customWidth="1"/>
    <col min="12" max="12" width="11.5" customWidth="1"/>
    <col min="13" max="13" width="13.5" customWidth="1"/>
    <col min="14" max="14" width="9" customWidth="1"/>
    <col min="15" max="15" width="11.5" customWidth="1"/>
    <col min="16" max="16" width="13.5" customWidth="1"/>
    <col min="17" max="17" width="9" customWidth="1"/>
    <col min="18" max="18" width="12" customWidth="1"/>
    <col min="19" max="19" width="13.5" customWidth="1"/>
    <col min="20" max="20" width="9" customWidth="1"/>
    <col min="21" max="21" width="12.1640625" customWidth="1"/>
    <col min="22" max="22" width="13.5" customWidth="1"/>
    <col min="23" max="23" width="9" customWidth="1"/>
    <col min="24" max="24" width="12.1640625" customWidth="1"/>
    <col min="25" max="25" width="13.5" customWidth="1"/>
    <col min="26" max="26" width="9" customWidth="1"/>
    <col min="27" max="27" width="12.1640625" customWidth="1"/>
    <col min="28" max="28" width="13.5" customWidth="1"/>
    <col min="29" max="29" width="10.33203125" customWidth="1"/>
    <col min="30" max="30" width="12.1640625" customWidth="1"/>
    <col min="31" max="33" width="13.5" customWidth="1"/>
  </cols>
  <sheetData>
    <row r="1" spans="1:33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 customHeight="1" x14ac:dyDescent="0.15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2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.75" customHeight="1" x14ac:dyDescent="0.15">
      <c r="A4" s="2"/>
      <c r="B4" s="2" t="s">
        <v>3</v>
      </c>
      <c r="C4" s="2"/>
      <c r="D4" s="2"/>
      <c r="E4" s="2" t="s">
        <v>4</v>
      </c>
      <c r="F4" s="2"/>
      <c r="G4" s="2"/>
      <c r="H4" s="2" t="s">
        <v>5</v>
      </c>
      <c r="I4" s="2"/>
      <c r="J4" s="2"/>
      <c r="K4" s="2" t="s">
        <v>6</v>
      </c>
      <c r="L4" s="2"/>
      <c r="M4" s="2"/>
      <c r="N4" s="2" t="s">
        <v>7</v>
      </c>
      <c r="O4" s="2"/>
      <c r="P4" s="2"/>
      <c r="Q4" s="2" t="s">
        <v>8</v>
      </c>
      <c r="R4" s="2"/>
      <c r="S4" s="2"/>
      <c r="T4" s="2" t="s">
        <v>9</v>
      </c>
      <c r="U4" s="2"/>
      <c r="V4" s="2"/>
      <c r="W4" s="2" t="s">
        <v>10</v>
      </c>
      <c r="X4" s="2"/>
      <c r="Y4" s="2"/>
      <c r="Z4" s="2" t="s">
        <v>11</v>
      </c>
      <c r="AA4" s="2"/>
      <c r="AB4" s="2"/>
      <c r="AC4" s="2" t="s">
        <v>12</v>
      </c>
      <c r="AD4" s="2"/>
      <c r="AE4" s="2"/>
      <c r="AF4" s="2"/>
      <c r="AG4" s="2"/>
    </row>
    <row r="5" spans="1:33" ht="15.75" customHeight="1" x14ac:dyDescent="0.15">
      <c r="A5" s="2" t="s">
        <v>13</v>
      </c>
      <c r="B5" s="2" t="s">
        <v>14</v>
      </c>
      <c r="C5" s="2" t="s">
        <v>15</v>
      </c>
      <c r="D5" s="2" t="s">
        <v>16</v>
      </c>
      <c r="E5" s="2" t="s">
        <v>14</v>
      </c>
      <c r="F5" s="2" t="s">
        <v>15</v>
      </c>
      <c r="G5" s="2" t="s">
        <v>16</v>
      </c>
      <c r="H5" s="2" t="s">
        <v>14</v>
      </c>
      <c r="I5" s="2" t="s">
        <v>15</v>
      </c>
      <c r="J5" s="2" t="s">
        <v>16</v>
      </c>
      <c r="K5" s="2" t="s">
        <v>14</v>
      </c>
      <c r="L5" s="2" t="s">
        <v>15</v>
      </c>
      <c r="M5" s="2" t="s">
        <v>16</v>
      </c>
      <c r="N5" s="2" t="s">
        <v>14</v>
      </c>
      <c r="O5" s="2" t="s">
        <v>15</v>
      </c>
      <c r="P5" s="2" t="s">
        <v>16</v>
      </c>
      <c r="Q5" s="2" t="s">
        <v>14</v>
      </c>
      <c r="R5" s="2" t="s">
        <v>15</v>
      </c>
      <c r="S5" s="2" t="s">
        <v>16</v>
      </c>
      <c r="T5" s="2" t="s">
        <v>14</v>
      </c>
      <c r="U5" s="2" t="s">
        <v>15</v>
      </c>
      <c r="V5" s="2" t="s">
        <v>16</v>
      </c>
      <c r="W5" s="2" t="s">
        <v>14</v>
      </c>
      <c r="X5" s="2" t="s">
        <v>15</v>
      </c>
      <c r="Y5" s="2" t="s">
        <v>16</v>
      </c>
      <c r="Z5" s="2" t="s">
        <v>14</v>
      </c>
      <c r="AA5" s="2" t="s">
        <v>15</v>
      </c>
      <c r="AB5" s="2" t="s">
        <v>16</v>
      </c>
      <c r="AC5" s="2" t="s">
        <v>14</v>
      </c>
      <c r="AD5" s="2" t="s">
        <v>15</v>
      </c>
      <c r="AE5" s="2" t="s">
        <v>16</v>
      </c>
      <c r="AF5" s="3" t="s">
        <v>17</v>
      </c>
      <c r="AG5" s="3" t="s">
        <v>18</v>
      </c>
    </row>
    <row r="6" spans="1:33" ht="15.75" customHeight="1" x14ac:dyDescent="0.15">
      <c r="A6" s="2" t="s">
        <v>27</v>
      </c>
      <c r="B6" s="4">
        <v>3</v>
      </c>
      <c r="C6" s="4">
        <v>0.21199999999999999</v>
      </c>
      <c r="D6" s="2">
        <f t="shared" ref="D6:D13" si="0">B6/C6</f>
        <v>14.150943396226415</v>
      </c>
      <c r="E6" s="4">
        <v>6</v>
      </c>
      <c r="F6" s="4">
        <v>0.22700000000000001</v>
      </c>
      <c r="G6" s="2">
        <f t="shared" ref="G6:G13" si="1">E6/F6</f>
        <v>26.431718061674008</v>
      </c>
      <c r="H6" s="4">
        <v>2</v>
      </c>
      <c r="I6" s="4">
        <v>0.248</v>
      </c>
      <c r="J6" s="2">
        <f t="shared" ref="J6:J13" si="2">H6/I6</f>
        <v>8.064516129032258</v>
      </c>
      <c r="K6" s="4">
        <v>4</v>
      </c>
      <c r="L6" s="4">
        <v>0.23799999999999999</v>
      </c>
      <c r="M6" s="2">
        <f t="shared" ref="M6:M13" si="3">K6/L6</f>
        <v>16.806722689075631</v>
      </c>
      <c r="N6" s="4">
        <v>2</v>
      </c>
      <c r="O6" s="4">
        <v>0.20499999999999999</v>
      </c>
      <c r="P6" s="2">
        <f t="shared" ref="P6:P13" si="4">N6/O6</f>
        <v>9.7560975609756095</v>
      </c>
      <c r="Q6" s="4">
        <v>5</v>
      </c>
      <c r="R6" s="4">
        <v>0.28399999999999997</v>
      </c>
      <c r="S6" s="2">
        <f t="shared" ref="S6:S13" si="5">Q6/R6</f>
        <v>17.605633802816904</v>
      </c>
      <c r="T6" s="4">
        <v>5</v>
      </c>
      <c r="U6" s="4">
        <v>0.25900000000000001</v>
      </c>
      <c r="V6" s="2">
        <f t="shared" ref="V6:V13" si="6">T6/U6</f>
        <v>19.305019305019304</v>
      </c>
      <c r="W6" s="4">
        <v>2</v>
      </c>
      <c r="X6" s="4">
        <v>0.26100000000000001</v>
      </c>
      <c r="Y6" s="2">
        <f t="shared" ref="Y6:Y13" si="7">W6/X6</f>
        <v>7.6628352490421454</v>
      </c>
      <c r="Z6" s="4">
        <v>2</v>
      </c>
      <c r="AA6" s="4">
        <v>0.28499999999999998</v>
      </c>
      <c r="AB6" s="2">
        <f t="shared" ref="AB6:AB7" si="8">Z6/AA6</f>
        <v>7.0175438596491233</v>
      </c>
      <c r="AC6" s="4">
        <v>3</v>
      </c>
      <c r="AD6" s="4">
        <v>0.307</v>
      </c>
      <c r="AE6" s="2">
        <f t="shared" ref="AE6:AE7" si="9">AC6/AD6</f>
        <v>9.7719869706840399</v>
      </c>
      <c r="AF6" s="2">
        <f t="shared" ref="AF6:AF7" si="10">AVERAGE(D6,G6,J6,M6,P6,S6,V6,Y6,AB6,AE6)</f>
        <v>13.657301702419542</v>
      </c>
      <c r="AG6" s="2">
        <f t="shared" ref="AG6:AG7" si="11">STDEV(D6,G6,J6,M6,P6,S6,V6,Y6,AB6,AE6)</f>
        <v>6.3460277649831536</v>
      </c>
    </row>
    <row r="7" spans="1:33" ht="15.75" customHeight="1" x14ac:dyDescent="0.15">
      <c r="A7" s="2" t="s">
        <v>28</v>
      </c>
      <c r="B7" s="4">
        <v>1</v>
      </c>
      <c r="C7" s="4">
        <v>0.25800000000000001</v>
      </c>
      <c r="D7" s="2">
        <f t="shared" si="0"/>
        <v>3.8759689922480618</v>
      </c>
      <c r="E7" s="4">
        <v>1</v>
      </c>
      <c r="F7" s="4">
        <v>0.27800000000000002</v>
      </c>
      <c r="G7" s="2">
        <f t="shared" si="1"/>
        <v>3.5971223021582732</v>
      </c>
      <c r="H7" s="4">
        <v>1</v>
      </c>
      <c r="I7" s="4">
        <v>0.29599999999999999</v>
      </c>
      <c r="J7" s="2">
        <f t="shared" si="2"/>
        <v>3.3783783783783785</v>
      </c>
      <c r="K7" s="4">
        <v>6</v>
      </c>
      <c r="L7" s="4">
        <v>0.25700000000000001</v>
      </c>
      <c r="M7" s="2">
        <f t="shared" si="3"/>
        <v>23.346303501945524</v>
      </c>
      <c r="N7" s="4">
        <v>3</v>
      </c>
      <c r="O7" s="4">
        <v>0.223</v>
      </c>
      <c r="P7" s="2">
        <f t="shared" si="4"/>
        <v>13.452914798206278</v>
      </c>
      <c r="Q7" s="4">
        <v>4</v>
      </c>
      <c r="R7" s="4">
        <v>0.28100000000000003</v>
      </c>
      <c r="S7" s="2">
        <f t="shared" si="5"/>
        <v>14.234875444839856</v>
      </c>
      <c r="T7" s="4">
        <v>1</v>
      </c>
      <c r="U7" s="4">
        <v>0.248</v>
      </c>
      <c r="V7" s="2">
        <f t="shared" si="6"/>
        <v>4.032258064516129</v>
      </c>
      <c r="W7" s="4">
        <v>4</v>
      </c>
      <c r="X7" s="4">
        <v>0.25</v>
      </c>
      <c r="Y7" s="2">
        <f t="shared" si="7"/>
        <v>16</v>
      </c>
      <c r="Z7" s="4">
        <v>3</v>
      </c>
      <c r="AA7" s="4">
        <v>0.30299999999999999</v>
      </c>
      <c r="AB7" s="2">
        <f t="shared" si="8"/>
        <v>9.9009900990099009</v>
      </c>
      <c r="AC7" s="4">
        <v>12</v>
      </c>
      <c r="AD7" s="4">
        <v>0.29499999999999998</v>
      </c>
      <c r="AE7" s="2">
        <f t="shared" si="9"/>
        <v>40.677966101694921</v>
      </c>
      <c r="AF7" s="2">
        <f t="shared" si="10"/>
        <v>13.249677768299733</v>
      </c>
      <c r="AG7" s="2">
        <f t="shared" si="11"/>
        <v>11.725965367642349</v>
      </c>
    </row>
    <row r="8" spans="1:33" ht="15.75" customHeight="1" x14ac:dyDescent="0.15">
      <c r="A8" s="2" t="s">
        <v>29</v>
      </c>
      <c r="B8" s="4">
        <v>1</v>
      </c>
      <c r="C8" s="4">
        <v>0.3</v>
      </c>
      <c r="D8" s="2">
        <f t="shared" si="0"/>
        <v>3.3333333333333335</v>
      </c>
      <c r="E8" s="4">
        <v>5</v>
      </c>
      <c r="F8" s="4">
        <v>0.28100000000000003</v>
      </c>
      <c r="G8" s="2">
        <f t="shared" si="1"/>
        <v>17.793594306049819</v>
      </c>
      <c r="H8" s="4">
        <v>3</v>
      </c>
      <c r="I8" s="4">
        <v>0.27800000000000002</v>
      </c>
      <c r="J8" s="2">
        <f t="shared" si="2"/>
        <v>10.791366906474819</v>
      </c>
      <c r="K8" s="4">
        <v>3</v>
      </c>
      <c r="L8" s="4">
        <v>0.23100000000000001</v>
      </c>
      <c r="M8" s="2">
        <f t="shared" si="3"/>
        <v>12.987012987012987</v>
      </c>
      <c r="N8" s="4">
        <v>6</v>
      </c>
      <c r="O8" s="4">
        <v>0.29699999999999999</v>
      </c>
      <c r="P8" s="2">
        <f t="shared" si="4"/>
        <v>20.202020202020204</v>
      </c>
      <c r="Q8" s="4">
        <v>6</v>
      </c>
      <c r="R8" s="4">
        <v>0.26500000000000001</v>
      </c>
      <c r="S8" s="2">
        <f t="shared" si="5"/>
        <v>22.641509433962263</v>
      </c>
      <c r="T8" s="4">
        <v>3</v>
      </c>
      <c r="U8" s="4">
        <v>0.29499999999999998</v>
      </c>
      <c r="V8" s="2">
        <f t="shared" si="6"/>
        <v>10.16949152542373</v>
      </c>
      <c r="W8" s="4">
        <v>2</v>
      </c>
      <c r="X8" s="4">
        <v>0.26700000000000002</v>
      </c>
      <c r="Y8" s="2">
        <f t="shared" si="7"/>
        <v>7.4906367041198498</v>
      </c>
      <c r="Z8" s="2"/>
      <c r="AA8" s="2"/>
      <c r="AB8" s="2"/>
      <c r="AC8" s="2"/>
      <c r="AD8" s="2"/>
      <c r="AE8" s="2"/>
      <c r="AF8" s="2">
        <f>AVERAGE(D8,G8,J8,M8,P8,S8,V8,Y8)</f>
        <v>13.176120674799623</v>
      </c>
      <c r="AG8" s="2">
        <f>STDEV(D8,G8,J8,M8,P8,S8,V8,Y8)</f>
        <v>6.5926986994179941</v>
      </c>
    </row>
    <row r="9" spans="1:33" ht="15.75" customHeight="1" x14ac:dyDescent="0.15">
      <c r="A9" s="2" t="s">
        <v>30</v>
      </c>
      <c r="B9" s="4">
        <v>4</v>
      </c>
      <c r="C9" s="4">
        <v>0.27300000000000002</v>
      </c>
      <c r="D9" s="2">
        <f t="shared" si="0"/>
        <v>14.652014652014651</v>
      </c>
      <c r="E9" s="4">
        <v>5</v>
      </c>
      <c r="F9" s="4">
        <v>0.26800000000000002</v>
      </c>
      <c r="G9" s="2">
        <f t="shared" si="1"/>
        <v>18.656716417910445</v>
      </c>
      <c r="H9" s="4">
        <v>3</v>
      </c>
      <c r="I9" s="4">
        <v>0.249</v>
      </c>
      <c r="J9" s="2">
        <f t="shared" si="2"/>
        <v>12.048192771084338</v>
      </c>
      <c r="K9" s="4">
        <v>3</v>
      </c>
      <c r="L9" s="4">
        <v>0.28399999999999997</v>
      </c>
      <c r="M9" s="2">
        <f t="shared" si="3"/>
        <v>10.563380281690142</v>
      </c>
      <c r="N9" s="4">
        <v>9</v>
      </c>
      <c r="O9" s="4">
        <v>0.28100000000000003</v>
      </c>
      <c r="P9" s="2">
        <f t="shared" si="4"/>
        <v>32.028469750889677</v>
      </c>
      <c r="Q9" s="4">
        <v>4</v>
      </c>
      <c r="R9" s="4">
        <v>0.30199999999999999</v>
      </c>
      <c r="S9" s="2">
        <f t="shared" si="5"/>
        <v>13.245033112582782</v>
      </c>
      <c r="T9" s="4">
        <v>5</v>
      </c>
      <c r="U9" s="4">
        <v>0.309</v>
      </c>
      <c r="V9" s="2">
        <f t="shared" si="6"/>
        <v>16.181229773462782</v>
      </c>
      <c r="W9" s="4">
        <v>4</v>
      </c>
      <c r="X9" s="4">
        <v>0.32</v>
      </c>
      <c r="Y9" s="2">
        <f t="shared" si="7"/>
        <v>12.5</v>
      </c>
      <c r="Z9" s="4">
        <v>7</v>
      </c>
      <c r="AA9" s="4">
        <v>0.25900000000000001</v>
      </c>
      <c r="AB9" s="2">
        <f t="shared" ref="AB9:AB13" si="12">Z9/AA9</f>
        <v>27.027027027027025</v>
      </c>
      <c r="AC9" s="4">
        <v>2</v>
      </c>
      <c r="AD9" s="4">
        <v>0.30399999999999999</v>
      </c>
      <c r="AE9" s="2">
        <f t="shared" ref="AE9:AE13" si="13">AC9/AD9</f>
        <v>6.5789473684210531</v>
      </c>
      <c r="AF9" s="2">
        <f t="shared" ref="AF9:AF13" si="14">AVERAGE(D9,G9,J9,M9,P9,S9,V9,Y9,AB9,AE9)</f>
        <v>16.348101115508289</v>
      </c>
      <c r="AG9" s="2">
        <f t="shared" ref="AG9:AG10" si="15">STDEV(D9,G9,J9,M9,P9,S9,V9,Y9,AB9,AE9)</f>
        <v>7.7457742183286848</v>
      </c>
    </row>
    <row r="10" spans="1:33" ht="16" x14ac:dyDescent="0.2">
      <c r="A10" s="2" t="s">
        <v>31</v>
      </c>
      <c r="B10" s="4">
        <v>5</v>
      </c>
      <c r="C10" s="4">
        <v>0.25800000000000001</v>
      </c>
      <c r="D10" s="2">
        <f t="shared" si="0"/>
        <v>19.379844961240309</v>
      </c>
      <c r="E10" s="4">
        <v>2</v>
      </c>
      <c r="F10" s="4">
        <v>0.19600000000000001</v>
      </c>
      <c r="G10" s="2">
        <f t="shared" si="1"/>
        <v>10.204081632653061</v>
      </c>
      <c r="H10" s="4">
        <v>5</v>
      </c>
      <c r="I10" s="4">
        <v>0.24199999999999999</v>
      </c>
      <c r="J10" s="2">
        <f t="shared" si="2"/>
        <v>20.66115702479339</v>
      </c>
      <c r="K10" s="4">
        <v>4</v>
      </c>
      <c r="L10" s="4">
        <v>0.17799999999999999</v>
      </c>
      <c r="M10" s="2">
        <f t="shared" si="3"/>
        <v>22.471910112359552</v>
      </c>
      <c r="N10" s="4">
        <v>8</v>
      </c>
      <c r="O10" s="4">
        <v>0.214</v>
      </c>
      <c r="P10" s="2">
        <f t="shared" si="4"/>
        <v>37.383177570093459</v>
      </c>
      <c r="Q10" s="4">
        <v>1</v>
      </c>
      <c r="R10" s="5">
        <v>0.29099999999999998</v>
      </c>
      <c r="S10" s="2">
        <f t="shared" si="5"/>
        <v>3.4364261168384882</v>
      </c>
      <c r="T10" s="4">
        <v>14</v>
      </c>
      <c r="U10" s="5">
        <v>0.252</v>
      </c>
      <c r="V10" s="2">
        <f t="shared" si="6"/>
        <v>55.555555555555557</v>
      </c>
      <c r="W10" s="4">
        <v>11</v>
      </c>
      <c r="X10" s="5">
        <v>0.223</v>
      </c>
      <c r="Y10" s="2">
        <f t="shared" si="7"/>
        <v>49.327354260089685</v>
      </c>
      <c r="Z10" s="4">
        <v>8</v>
      </c>
      <c r="AA10" s="5">
        <v>0.254</v>
      </c>
      <c r="AB10" s="2">
        <f t="shared" si="12"/>
        <v>31.496062992125985</v>
      </c>
      <c r="AC10" s="4">
        <v>7</v>
      </c>
      <c r="AD10" s="5">
        <v>0.27300000000000002</v>
      </c>
      <c r="AE10" s="2">
        <f t="shared" si="13"/>
        <v>25.641025641025639</v>
      </c>
      <c r="AF10" s="2">
        <f t="shared" si="14"/>
        <v>27.555659586677514</v>
      </c>
      <c r="AG10" s="2">
        <f t="shared" si="15"/>
        <v>16.319078387745058</v>
      </c>
    </row>
    <row r="11" spans="1:33" ht="15.75" customHeight="1" x14ac:dyDescent="0.15">
      <c r="A11" s="2" t="s">
        <v>32</v>
      </c>
      <c r="B11" s="4">
        <v>5</v>
      </c>
      <c r="C11" s="4">
        <v>0.31</v>
      </c>
      <c r="D11" s="2">
        <f t="shared" si="0"/>
        <v>16.129032258064516</v>
      </c>
      <c r="E11" s="4">
        <v>9</v>
      </c>
      <c r="F11" s="4">
        <v>0.25600000000000001</v>
      </c>
      <c r="G11" s="2">
        <f t="shared" si="1"/>
        <v>35.15625</v>
      </c>
      <c r="H11" s="4">
        <v>4</v>
      </c>
      <c r="I11" s="4">
        <v>0.25800000000000001</v>
      </c>
      <c r="J11" s="2">
        <f t="shared" si="2"/>
        <v>15.503875968992247</v>
      </c>
      <c r="K11" s="4">
        <v>3</v>
      </c>
      <c r="L11" s="4">
        <v>0.218</v>
      </c>
      <c r="M11" s="2">
        <f t="shared" si="3"/>
        <v>13.761467889908257</v>
      </c>
      <c r="N11" s="4">
        <v>4</v>
      </c>
      <c r="O11" s="4">
        <v>0.24199999999999999</v>
      </c>
      <c r="P11" s="2">
        <f t="shared" si="4"/>
        <v>16.528925619834713</v>
      </c>
      <c r="Q11" s="4">
        <v>4</v>
      </c>
      <c r="R11" s="4">
        <v>0.26800000000000002</v>
      </c>
      <c r="S11" s="2">
        <f t="shared" si="5"/>
        <v>14.925373134328357</v>
      </c>
      <c r="T11" s="4">
        <v>2</v>
      </c>
      <c r="U11" s="4">
        <v>0.28799999999999998</v>
      </c>
      <c r="V11" s="2">
        <f t="shared" si="6"/>
        <v>6.9444444444444446</v>
      </c>
      <c r="W11" s="4">
        <v>3</v>
      </c>
      <c r="X11" s="4">
        <v>0.246</v>
      </c>
      <c r="Y11" s="2">
        <f t="shared" si="7"/>
        <v>12.195121951219512</v>
      </c>
      <c r="Z11" s="4">
        <v>10</v>
      </c>
      <c r="AA11" s="4">
        <v>0.27300000000000002</v>
      </c>
      <c r="AB11" s="2">
        <f t="shared" si="12"/>
        <v>36.630036630036628</v>
      </c>
      <c r="AC11" s="4">
        <v>2</v>
      </c>
      <c r="AD11" s="4">
        <v>0.28499999999999998</v>
      </c>
      <c r="AE11" s="2">
        <f t="shared" si="13"/>
        <v>7.0175438596491233</v>
      </c>
      <c r="AF11" s="2">
        <f t="shared" si="14"/>
        <v>17.47920717564778</v>
      </c>
      <c r="AG11" s="2">
        <f t="shared" ref="AG11:AG13" si="16">STDEV(D11,G11,J11,M11,P11,S12,V12,Y12,AB12,AE12)</f>
        <v>9.2868630275099946</v>
      </c>
    </row>
    <row r="12" spans="1:33" ht="15.75" customHeight="1" x14ac:dyDescent="0.15">
      <c r="A12" s="2" t="s">
        <v>33</v>
      </c>
      <c r="B12" s="4">
        <v>1</v>
      </c>
      <c r="C12" s="4">
        <v>0.311</v>
      </c>
      <c r="D12" s="2">
        <f t="shared" si="0"/>
        <v>3.215434083601286</v>
      </c>
      <c r="E12" s="4">
        <v>1</v>
      </c>
      <c r="F12" s="4">
        <v>0.29599999999999999</v>
      </c>
      <c r="G12" s="2">
        <f t="shared" si="1"/>
        <v>3.3783783783783785</v>
      </c>
      <c r="H12" s="4">
        <v>6</v>
      </c>
      <c r="I12" s="4">
        <v>0.307</v>
      </c>
      <c r="J12" s="2">
        <f t="shared" si="2"/>
        <v>19.54397394136808</v>
      </c>
      <c r="K12" s="4">
        <v>1</v>
      </c>
      <c r="L12" s="4">
        <v>0.26600000000000001</v>
      </c>
      <c r="M12" s="2">
        <f t="shared" si="3"/>
        <v>3.7593984962406015</v>
      </c>
      <c r="N12" s="4">
        <v>2</v>
      </c>
      <c r="O12" s="4">
        <v>0.27800000000000002</v>
      </c>
      <c r="P12" s="2">
        <f t="shared" si="4"/>
        <v>7.1942446043165464</v>
      </c>
      <c r="Q12" s="4">
        <v>3</v>
      </c>
      <c r="R12" s="4">
        <v>0.214</v>
      </c>
      <c r="S12" s="2">
        <f t="shared" si="5"/>
        <v>14.018691588785048</v>
      </c>
      <c r="T12" s="4">
        <v>1</v>
      </c>
      <c r="U12" s="4">
        <v>0.314</v>
      </c>
      <c r="V12" s="2">
        <f t="shared" si="6"/>
        <v>3.1847133757961785</v>
      </c>
      <c r="W12" s="4">
        <v>3</v>
      </c>
      <c r="X12" s="4">
        <v>0.28100000000000003</v>
      </c>
      <c r="Y12" s="2">
        <f t="shared" si="7"/>
        <v>10.676156583629892</v>
      </c>
      <c r="Z12" s="4">
        <v>4</v>
      </c>
      <c r="AA12" s="4">
        <v>0.28899999999999998</v>
      </c>
      <c r="AB12" s="2">
        <f t="shared" si="12"/>
        <v>13.84083044982699</v>
      </c>
      <c r="AC12" s="4">
        <v>8</v>
      </c>
      <c r="AD12" s="4">
        <v>0.26200000000000001</v>
      </c>
      <c r="AE12" s="2">
        <f t="shared" si="13"/>
        <v>30.534351145038165</v>
      </c>
      <c r="AF12" s="2">
        <f t="shared" si="14"/>
        <v>10.934617264698115</v>
      </c>
      <c r="AG12" s="2">
        <f t="shared" si="16"/>
        <v>8.9896391484389113</v>
      </c>
    </row>
    <row r="13" spans="1:33" ht="15.75" customHeight="1" x14ac:dyDescent="0.15">
      <c r="A13" s="2" t="s">
        <v>34</v>
      </c>
      <c r="B13" s="4">
        <v>1</v>
      </c>
      <c r="C13" s="4">
        <v>0.249</v>
      </c>
      <c r="D13" s="2">
        <f t="shared" si="0"/>
        <v>4.0160642570281126</v>
      </c>
      <c r="E13" s="4">
        <v>1</v>
      </c>
      <c r="F13" s="4">
        <v>0.30199999999999999</v>
      </c>
      <c r="G13" s="2">
        <f t="shared" si="1"/>
        <v>3.3112582781456954</v>
      </c>
      <c r="H13" s="4">
        <v>1</v>
      </c>
      <c r="I13" s="4">
        <v>0.26100000000000001</v>
      </c>
      <c r="J13" s="2">
        <f t="shared" si="2"/>
        <v>3.8314176245210727</v>
      </c>
      <c r="K13" s="4">
        <v>5</v>
      </c>
      <c r="L13" s="4">
        <v>0.251</v>
      </c>
      <c r="M13" s="2">
        <f t="shared" si="3"/>
        <v>19.920318725099602</v>
      </c>
      <c r="N13" s="4">
        <v>1</v>
      </c>
      <c r="O13" s="4">
        <v>0.22800000000000001</v>
      </c>
      <c r="P13" s="2">
        <f t="shared" si="4"/>
        <v>4.3859649122807012</v>
      </c>
      <c r="Q13" s="4">
        <v>5</v>
      </c>
      <c r="R13" s="4">
        <v>0.19400000000000001</v>
      </c>
      <c r="S13" s="2">
        <f t="shared" si="5"/>
        <v>25.773195876288661</v>
      </c>
      <c r="T13" s="4">
        <v>4</v>
      </c>
      <c r="U13" s="4">
        <v>0.23</v>
      </c>
      <c r="V13" s="2">
        <f t="shared" si="6"/>
        <v>17.391304347826086</v>
      </c>
      <c r="W13" s="4">
        <v>3</v>
      </c>
      <c r="X13" s="4">
        <v>0.25600000000000001</v>
      </c>
      <c r="Y13" s="2">
        <f t="shared" si="7"/>
        <v>11.71875</v>
      </c>
      <c r="Z13" s="4">
        <v>6</v>
      </c>
      <c r="AA13" s="4">
        <v>0.224</v>
      </c>
      <c r="AB13" s="2">
        <f t="shared" si="12"/>
        <v>26.785714285714285</v>
      </c>
      <c r="AC13" s="4">
        <v>3</v>
      </c>
      <c r="AD13" s="4">
        <v>0.26600000000000001</v>
      </c>
      <c r="AE13" s="2">
        <f t="shared" si="13"/>
        <v>11.278195488721805</v>
      </c>
      <c r="AF13" s="2">
        <f t="shared" si="14"/>
        <v>12.8412183795626</v>
      </c>
      <c r="AG13" s="2">
        <f t="shared" si="16"/>
        <v>7.1811414178135236</v>
      </c>
    </row>
    <row r="14" spans="1:33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/>
      <c r="S15" s="4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DA15-2EF7-6646-80AE-AF356FAE5968}">
  <sheetPr>
    <outlinePr summaryBelow="0" summaryRight="0"/>
  </sheetPr>
  <dimension ref="A1:AG1004"/>
  <sheetViews>
    <sheetView topLeftCell="W1" workbookViewId="0"/>
  </sheetViews>
  <sheetFormatPr baseColWidth="10" defaultColWidth="14.5" defaultRowHeight="15.75" customHeight="1" x14ac:dyDescent="0.15"/>
  <cols>
    <col min="1" max="1" width="20.6640625" customWidth="1"/>
    <col min="2" max="2" width="9" customWidth="1"/>
    <col min="3" max="3" width="11.5" customWidth="1"/>
    <col min="4" max="4" width="13.5" customWidth="1"/>
    <col min="5" max="5" width="9" customWidth="1"/>
    <col min="6" max="6" width="11.5" customWidth="1"/>
    <col min="7" max="7" width="13.5" customWidth="1"/>
    <col min="8" max="8" width="9" customWidth="1"/>
    <col min="9" max="9" width="11.5" customWidth="1"/>
    <col min="10" max="10" width="13.5" customWidth="1"/>
    <col min="11" max="11" width="9" customWidth="1"/>
    <col min="12" max="12" width="11.5" customWidth="1"/>
    <col min="13" max="13" width="13.5" customWidth="1"/>
    <col min="14" max="14" width="9" customWidth="1"/>
    <col min="15" max="15" width="11.5" customWidth="1"/>
    <col min="16" max="16" width="13.5" customWidth="1"/>
    <col min="17" max="17" width="9" customWidth="1"/>
    <col min="18" max="18" width="11.5" customWidth="1"/>
    <col min="19" max="19" width="13.5" customWidth="1"/>
    <col min="20" max="20" width="9" customWidth="1"/>
    <col min="21" max="21" width="11.5" customWidth="1"/>
    <col min="22" max="22" width="13.5" customWidth="1"/>
    <col min="23" max="23" width="9" customWidth="1"/>
    <col min="24" max="24" width="11.5" customWidth="1"/>
    <col min="25" max="25" width="13.5" customWidth="1"/>
    <col min="26" max="26" width="9" customWidth="1"/>
    <col min="27" max="27" width="11.5" customWidth="1"/>
    <col min="28" max="28" width="13.5" customWidth="1"/>
    <col min="29" max="29" width="10.33203125" customWidth="1"/>
    <col min="30" max="30" width="11.5" customWidth="1"/>
    <col min="31" max="33" width="13.5" customWidth="1"/>
  </cols>
  <sheetData>
    <row r="1" spans="1:33" ht="15.75" customHeight="1" x14ac:dyDescent="0.1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 customHeight="1" x14ac:dyDescent="0.15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2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.75" customHeight="1" x14ac:dyDescent="0.15">
      <c r="A4" s="6"/>
      <c r="B4" s="6" t="s">
        <v>3</v>
      </c>
      <c r="C4" s="2"/>
      <c r="D4" s="2"/>
      <c r="E4" s="2" t="s">
        <v>4</v>
      </c>
      <c r="F4" s="2"/>
      <c r="G4" s="2"/>
      <c r="H4" s="2" t="s">
        <v>5</v>
      </c>
      <c r="I4" s="2"/>
      <c r="J4" s="2"/>
      <c r="K4" s="2" t="s">
        <v>6</v>
      </c>
      <c r="L4" s="2"/>
      <c r="M4" s="2"/>
      <c r="N4" s="2" t="s">
        <v>7</v>
      </c>
      <c r="O4" s="2"/>
      <c r="P4" s="2"/>
      <c r="Q4" s="2" t="s">
        <v>8</v>
      </c>
      <c r="R4" s="2"/>
      <c r="S4" s="2"/>
      <c r="T4" s="2" t="s">
        <v>9</v>
      </c>
      <c r="U4" s="2"/>
      <c r="V4" s="2"/>
      <c r="W4" s="2" t="s">
        <v>10</v>
      </c>
      <c r="X4" s="2"/>
      <c r="Y4" s="2"/>
      <c r="Z4" s="2" t="s">
        <v>11</v>
      </c>
      <c r="AA4" s="2"/>
      <c r="AB4" s="2"/>
      <c r="AC4" s="2" t="s">
        <v>12</v>
      </c>
      <c r="AD4" s="2"/>
      <c r="AE4" s="2"/>
      <c r="AF4" s="2"/>
      <c r="AG4" s="2"/>
    </row>
    <row r="5" spans="1:33" ht="15.75" customHeight="1" x14ac:dyDescent="0.15">
      <c r="A5" s="7" t="s">
        <v>13</v>
      </c>
      <c r="B5" s="7" t="s">
        <v>14</v>
      </c>
      <c r="C5" s="2" t="s">
        <v>15</v>
      </c>
      <c r="D5" s="2" t="s">
        <v>16</v>
      </c>
      <c r="E5" s="2" t="s">
        <v>14</v>
      </c>
      <c r="F5" s="2" t="s">
        <v>15</v>
      </c>
      <c r="G5" s="2" t="s">
        <v>16</v>
      </c>
      <c r="H5" s="2" t="s">
        <v>14</v>
      </c>
      <c r="I5" s="2" t="s">
        <v>15</v>
      </c>
      <c r="J5" s="2" t="s">
        <v>16</v>
      </c>
      <c r="K5" s="2" t="s">
        <v>14</v>
      </c>
      <c r="L5" s="2" t="s">
        <v>15</v>
      </c>
      <c r="M5" s="2" t="s">
        <v>16</v>
      </c>
      <c r="N5" s="2" t="s">
        <v>14</v>
      </c>
      <c r="O5" s="2" t="s">
        <v>15</v>
      </c>
      <c r="P5" s="2" t="s">
        <v>16</v>
      </c>
      <c r="Q5" s="2" t="s">
        <v>14</v>
      </c>
      <c r="R5" s="2" t="s">
        <v>15</v>
      </c>
      <c r="S5" s="2" t="s">
        <v>16</v>
      </c>
      <c r="T5" s="2" t="s">
        <v>14</v>
      </c>
      <c r="U5" s="2" t="s">
        <v>15</v>
      </c>
      <c r="V5" s="2" t="s">
        <v>16</v>
      </c>
      <c r="W5" s="2" t="s">
        <v>14</v>
      </c>
      <c r="X5" s="2" t="s">
        <v>15</v>
      </c>
      <c r="Y5" s="2" t="s">
        <v>16</v>
      </c>
      <c r="Z5" s="2" t="s">
        <v>14</v>
      </c>
      <c r="AA5" s="2" t="s">
        <v>15</v>
      </c>
      <c r="AB5" s="2" t="s">
        <v>16</v>
      </c>
      <c r="AC5" s="2" t="s">
        <v>14</v>
      </c>
      <c r="AD5" s="2" t="s">
        <v>15</v>
      </c>
      <c r="AE5" s="2" t="s">
        <v>16</v>
      </c>
      <c r="AF5" s="3" t="s">
        <v>17</v>
      </c>
      <c r="AG5" s="3" t="s">
        <v>18</v>
      </c>
    </row>
    <row r="6" spans="1:33" ht="15.75" customHeight="1" x14ac:dyDescent="0.15">
      <c r="A6" s="8" t="s">
        <v>36</v>
      </c>
      <c r="B6" s="9">
        <v>2</v>
      </c>
      <c r="C6" s="4">
        <v>0.313</v>
      </c>
      <c r="D6" s="2">
        <f t="shared" ref="D6:D10" si="0">B6/C6</f>
        <v>6.3897763578274764</v>
      </c>
      <c r="E6" s="4">
        <v>1</v>
      </c>
      <c r="F6" s="4">
        <v>0.29699999999999999</v>
      </c>
      <c r="G6" s="2">
        <f t="shared" ref="G6:G10" si="1">E6/F6</f>
        <v>3.3670033670033672</v>
      </c>
      <c r="H6" s="4">
        <v>2</v>
      </c>
      <c r="I6" s="4">
        <v>0.317</v>
      </c>
      <c r="J6" s="2">
        <f t="shared" ref="J6:J10" si="2">H6/I6</f>
        <v>6.309148264984227</v>
      </c>
      <c r="K6" s="4">
        <v>1</v>
      </c>
      <c r="L6" s="4">
        <v>0.316</v>
      </c>
      <c r="M6" s="2">
        <f t="shared" ref="M6:M10" si="3">K6/L6</f>
        <v>3.1645569620253164</v>
      </c>
      <c r="N6" s="4">
        <v>0</v>
      </c>
      <c r="O6" s="4">
        <v>0.30599999999999999</v>
      </c>
      <c r="P6" s="2">
        <f t="shared" ref="P6:P10" si="4">N6/O6</f>
        <v>0</v>
      </c>
      <c r="Q6" s="4">
        <v>3</v>
      </c>
      <c r="R6" s="4">
        <v>0.28799999999999998</v>
      </c>
      <c r="S6" s="2">
        <f t="shared" ref="S6:S10" si="5">Q6/R6</f>
        <v>10.416666666666668</v>
      </c>
      <c r="T6" s="4">
        <v>4</v>
      </c>
      <c r="U6" s="4">
        <v>0.28199999999999997</v>
      </c>
      <c r="V6" s="2">
        <f t="shared" ref="V6:V10" si="6">T6/U6</f>
        <v>14.184397163120568</v>
      </c>
      <c r="W6" s="4">
        <v>1</v>
      </c>
      <c r="X6" s="4">
        <v>0.28599999999999998</v>
      </c>
      <c r="Y6" s="2">
        <f t="shared" ref="Y6:Y10" si="7">W6/X6</f>
        <v>3.4965034965034967</v>
      </c>
      <c r="Z6" s="4">
        <v>2</v>
      </c>
      <c r="AA6" s="4">
        <v>0.27500000000000002</v>
      </c>
      <c r="AB6" s="2">
        <f t="shared" ref="AB6:AB10" si="8">Z6/AA6</f>
        <v>7.2727272727272725</v>
      </c>
      <c r="AC6" s="4">
        <v>3</v>
      </c>
      <c r="AD6" s="4">
        <v>0.28399999999999997</v>
      </c>
      <c r="AE6" s="2">
        <f t="shared" ref="AE6:AE10" si="9">AC6/AD6</f>
        <v>10.563380281690142</v>
      </c>
      <c r="AF6" s="2">
        <f t="shared" ref="AF6:AF10" si="10">AVERAGE(D6,G6,J6,M6,P6,S6,V6,Y6,AB6,AE6)</f>
        <v>6.5164159832548538</v>
      </c>
      <c r="AG6" s="2">
        <f t="shared" ref="AG6:AG10" si="11">STDEV(D6,G6,J6,M6,P6,S6,V6,Y6,AB6,AE6)</f>
        <v>4.2655743717639645</v>
      </c>
    </row>
    <row r="7" spans="1:33" ht="15.75" customHeight="1" x14ac:dyDescent="0.15">
      <c r="A7" s="8" t="s">
        <v>37</v>
      </c>
      <c r="B7" s="9">
        <v>2</v>
      </c>
      <c r="C7" s="4">
        <v>0.252</v>
      </c>
      <c r="D7" s="2">
        <f t="shared" si="0"/>
        <v>7.9365079365079367</v>
      </c>
      <c r="E7" s="4">
        <v>2</v>
      </c>
      <c r="F7" s="4">
        <v>0.316</v>
      </c>
      <c r="G7" s="2">
        <f t="shared" si="1"/>
        <v>6.3291139240506329</v>
      </c>
      <c r="H7" s="4">
        <v>1</v>
      </c>
      <c r="I7" s="4">
        <v>0.30399999999999999</v>
      </c>
      <c r="J7" s="2">
        <f t="shared" si="2"/>
        <v>3.2894736842105265</v>
      </c>
      <c r="K7" s="4">
        <v>1</v>
      </c>
      <c r="L7" s="4">
        <v>0.29899999999999999</v>
      </c>
      <c r="M7" s="2">
        <f t="shared" si="3"/>
        <v>3.3444816053511706</v>
      </c>
      <c r="N7" s="4">
        <v>2</v>
      </c>
      <c r="O7" s="4">
        <v>0.29299999999999998</v>
      </c>
      <c r="P7" s="2">
        <f t="shared" si="4"/>
        <v>6.8259385665529013</v>
      </c>
      <c r="Q7" s="4">
        <v>2</v>
      </c>
      <c r="R7" s="4">
        <v>0.32100000000000001</v>
      </c>
      <c r="S7" s="2">
        <f t="shared" si="5"/>
        <v>6.2305295950155761</v>
      </c>
      <c r="T7" s="4">
        <v>3</v>
      </c>
      <c r="U7" s="4">
        <v>0.312</v>
      </c>
      <c r="V7" s="2">
        <f t="shared" si="6"/>
        <v>9.615384615384615</v>
      </c>
      <c r="W7" s="4">
        <v>4</v>
      </c>
      <c r="X7" s="4">
        <v>0.29199999999999998</v>
      </c>
      <c r="Y7" s="2">
        <f t="shared" si="7"/>
        <v>13.698630136986303</v>
      </c>
      <c r="Z7" s="4">
        <v>1</v>
      </c>
      <c r="AA7" s="4">
        <v>0.29199999999999998</v>
      </c>
      <c r="AB7" s="2">
        <f t="shared" si="8"/>
        <v>3.4246575342465757</v>
      </c>
      <c r="AC7" s="4">
        <v>3</v>
      </c>
      <c r="AD7" s="4">
        <v>0.30499999999999999</v>
      </c>
      <c r="AE7" s="2">
        <f t="shared" si="9"/>
        <v>9.8360655737704921</v>
      </c>
      <c r="AF7" s="2">
        <f t="shared" si="10"/>
        <v>7.0530783172076728</v>
      </c>
      <c r="AG7" s="2">
        <f t="shared" si="11"/>
        <v>3.3597352509732312</v>
      </c>
    </row>
    <row r="8" spans="1:33" ht="15.75" customHeight="1" x14ac:dyDescent="0.15">
      <c r="A8" s="7" t="s">
        <v>38</v>
      </c>
      <c r="B8" s="9">
        <v>5</v>
      </c>
      <c r="C8" s="4">
        <v>0.25</v>
      </c>
      <c r="D8" s="2">
        <f t="shared" si="0"/>
        <v>20</v>
      </c>
      <c r="E8" s="4">
        <v>5</v>
      </c>
      <c r="F8" s="4">
        <v>0.29599999999999999</v>
      </c>
      <c r="G8" s="2">
        <f t="shared" si="1"/>
        <v>16.891891891891891</v>
      </c>
      <c r="H8" s="4">
        <v>3</v>
      </c>
      <c r="I8" s="4">
        <v>0.27900000000000003</v>
      </c>
      <c r="J8" s="2">
        <f t="shared" si="2"/>
        <v>10.75268817204301</v>
      </c>
      <c r="K8" s="4">
        <v>1</v>
      </c>
      <c r="L8" s="4">
        <v>0.20799999999999999</v>
      </c>
      <c r="M8" s="2">
        <f t="shared" si="3"/>
        <v>4.8076923076923075</v>
      </c>
      <c r="N8" s="4">
        <v>3</v>
      </c>
      <c r="O8" s="4">
        <v>0.26900000000000002</v>
      </c>
      <c r="P8" s="2">
        <f t="shared" si="4"/>
        <v>11.152416356877323</v>
      </c>
      <c r="Q8" s="4">
        <v>2</v>
      </c>
      <c r="R8" s="4">
        <v>0.28799999999999998</v>
      </c>
      <c r="S8" s="2">
        <f t="shared" si="5"/>
        <v>6.9444444444444446</v>
      </c>
      <c r="T8" s="4">
        <v>4</v>
      </c>
      <c r="U8" s="4">
        <v>0.28899999999999998</v>
      </c>
      <c r="V8" s="2">
        <f t="shared" si="6"/>
        <v>13.84083044982699</v>
      </c>
      <c r="W8" s="4">
        <v>4</v>
      </c>
      <c r="X8" s="4">
        <v>0.29599999999999999</v>
      </c>
      <c r="Y8" s="2">
        <f t="shared" si="7"/>
        <v>13.513513513513514</v>
      </c>
      <c r="Z8" s="4">
        <v>2</v>
      </c>
      <c r="AA8" s="4">
        <v>0.27600000000000002</v>
      </c>
      <c r="AB8" s="2">
        <f t="shared" si="8"/>
        <v>7.2463768115942022</v>
      </c>
      <c r="AC8" s="4">
        <v>8</v>
      </c>
      <c r="AD8" s="4">
        <v>0.27100000000000002</v>
      </c>
      <c r="AE8" s="2">
        <f t="shared" si="9"/>
        <v>29.520295202952028</v>
      </c>
      <c r="AF8" s="2">
        <f t="shared" si="10"/>
        <v>13.467014915083571</v>
      </c>
      <c r="AG8" s="2">
        <f t="shared" si="11"/>
        <v>7.3121546659737913</v>
      </c>
    </row>
    <row r="9" spans="1:33" ht="15.75" customHeight="1" x14ac:dyDescent="0.15">
      <c r="A9" s="7" t="s">
        <v>39</v>
      </c>
      <c r="B9" s="9">
        <v>5</v>
      </c>
      <c r="C9" s="4">
        <v>0.308</v>
      </c>
      <c r="D9" s="2">
        <f t="shared" si="0"/>
        <v>16.233766233766232</v>
      </c>
      <c r="E9" s="4">
        <v>1</v>
      </c>
      <c r="F9" s="4">
        <v>0.27800000000000002</v>
      </c>
      <c r="G9" s="2">
        <f t="shared" si="1"/>
        <v>3.5971223021582732</v>
      </c>
      <c r="H9" s="4">
        <v>2</v>
      </c>
      <c r="I9" s="4">
        <v>0.307</v>
      </c>
      <c r="J9" s="2">
        <f t="shared" si="2"/>
        <v>6.5146579804560263</v>
      </c>
      <c r="K9" s="4">
        <v>2</v>
      </c>
      <c r="L9" s="4">
        <v>0.29499999999999998</v>
      </c>
      <c r="M9" s="2">
        <f t="shared" si="3"/>
        <v>6.7796610169491531</v>
      </c>
      <c r="N9" s="4">
        <v>2</v>
      </c>
      <c r="O9" s="4">
        <v>0.28999999999999998</v>
      </c>
      <c r="P9" s="2">
        <f t="shared" si="4"/>
        <v>6.8965517241379315</v>
      </c>
      <c r="Q9" s="4">
        <v>3</v>
      </c>
      <c r="R9" s="4">
        <v>0.318</v>
      </c>
      <c r="S9" s="2">
        <f t="shared" si="5"/>
        <v>9.433962264150944</v>
      </c>
      <c r="T9" s="4">
        <v>2</v>
      </c>
      <c r="U9" s="4">
        <v>0.32</v>
      </c>
      <c r="V9" s="2">
        <f t="shared" si="6"/>
        <v>6.25</v>
      </c>
      <c r="W9" s="4">
        <v>4</v>
      </c>
      <c r="X9" s="4">
        <v>0.32</v>
      </c>
      <c r="Y9" s="2">
        <f t="shared" si="7"/>
        <v>12.5</v>
      </c>
      <c r="Z9" s="4">
        <v>4</v>
      </c>
      <c r="AA9" s="4">
        <v>0.28100000000000003</v>
      </c>
      <c r="AB9" s="2">
        <f t="shared" si="8"/>
        <v>14.234875444839856</v>
      </c>
      <c r="AC9" s="4">
        <v>5</v>
      </c>
      <c r="AD9" s="4">
        <v>0.32</v>
      </c>
      <c r="AE9" s="2">
        <f t="shared" si="9"/>
        <v>15.625</v>
      </c>
      <c r="AF9" s="2">
        <f t="shared" si="10"/>
        <v>9.8065596966458415</v>
      </c>
      <c r="AG9" s="2">
        <f t="shared" si="11"/>
        <v>4.4949325773310207</v>
      </c>
    </row>
    <row r="10" spans="1:33" ht="15.75" customHeight="1" x14ac:dyDescent="0.15">
      <c r="A10" s="7" t="s">
        <v>40</v>
      </c>
      <c r="B10" s="9">
        <v>7</v>
      </c>
      <c r="C10" s="4">
        <v>0.26700000000000002</v>
      </c>
      <c r="D10" s="2">
        <f t="shared" si="0"/>
        <v>26.217228464419474</v>
      </c>
      <c r="E10" s="4">
        <v>4</v>
      </c>
      <c r="F10" s="4">
        <v>0.254</v>
      </c>
      <c r="G10" s="2">
        <f t="shared" si="1"/>
        <v>15.748031496062993</v>
      </c>
      <c r="H10" s="4">
        <v>6</v>
      </c>
      <c r="I10" s="4">
        <v>0.21299999999999999</v>
      </c>
      <c r="J10" s="2">
        <f t="shared" si="2"/>
        <v>28.169014084507044</v>
      </c>
      <c r="K10" s="4">
        <v>10</v>
      </c>
      <c r="L10" s="4">
        <v>0.25600000000000001</v>
      </c>
      <c r="M10" s="2">
        <f t="shared" si="3"/>
        <v>39.0625</v>
      </c>
      <c r="N10" s="4">
        <v>6</v>
      </c>
      <c r="O10" s="4">
        <v>0.26100000000000001</v>
      </c>
      <c r="P10" s="2">
        <f t="shared" si="4"/>
        <v>22.988505747126435</v>
      </c>
      <c r="Q10" s="4">
        <v>8</v>
      </c>
      <c r="R10" s="4">
        <v>0.28899999999999998</v>
      </c>
      <c r="S10" s="2">
        <f t="shared" si="5"/>
        <v>27.681660899653981</v>
      </c>
      <c r="T10" s="4">
        <v>7</v>
      </c>
      <c r="U10" s="4">
        <v>0.313</v>
      </c>
      <c r="V10" s="2">
        <f t="shared" si="6"/>
        <v>22.364217252396166</v>
      </c>
      <c r="W10" s="4">
        <v>11</v>
      </c>
      <c r="X10" s="4">
        <v>0.29499999999999998</v>
      </c>
      <c r="Y10" s="2">
        <f t="shared" si="7"/>
        <v>37.288135593220339</v>
      </c>
      <c r="Z10" s="4">
        <v>10</v>
      </c>
      <c r="AA10" s="4">
        <v>0.28999999999999998</v>
      </c>
      <c r="AB10" s="2">
        <f t="shared" si="8"/>
        <v>34.482758620689658</v>
      </c>
      <c r="AC10" s="4">
        <v>10</v>
      </c>
      <c r="AD10" s="4">
        <v>0.29799999999999999</v>
      </c>
      <c r="AE10" s="2">
        <f t="shared" si="9"/>
        <v>33.557046979865774</v>
      </c>
      <c r="AF10" s="2">
        <f t="shared" si="10"/>
        <v>28.755909913794188</v>
      </c>
      <c r="AG10" s="2">
        <f t="shared" si="11"/>
        <v>7.349507432314164</v>
      </c>
    </row>
    <row r="11" spans="1:33" ht="15.75" customHeight="1" x14ac:dyDescent="0.15">
      <c r="A11" s="7"/>
      <c r="B11" s="9"/>
      <c r="C11" s="4"/>
      <c r="D11" s="2"/>
      <c r="E11" s="4"/>
      <c r="F11" s="4"/>
      <c r="G11" s="2"/>
      <c r="H11" s="4"/>
      <c r="I11" s="4"/>
      <c r="J11" s="2"/>
      <c r="K11" s="4"/>
      <c r="L11" s="4"/>
      <c r="M11" s="2"/>
      <c r="N11" s="4"/>
      <c r="O11" s="4"/>
      <c r="P11" s="2"/>
      <c r="Q11" s="4"/>
      <c r="R11" s="4"/>
      <c r="S11" s="2"/>
      <c r="T11" s="4"/>
      <c r="U11" s="4"/>
      <c r="V11" s="2"/>
      <c r="W11" s="4"/>
      <c r="X11" s="4"/>
      <c r="Y11" s="2"/>
      <c r="Z11" s="4"/>
      <c r="AA11" s="4"/>
      <c r="AB11" s="2"/>
      <c r="AC11" s="4"/>
      <c r="AD11" s="4"/>
      <c r="AE11" s="2"/>
      <c r="AF11" s="2"/>
      <c r="AG11" s="2"/>
    </row>
    <row r="12" spans="1:33" ht="15.75" customHeight="1" x14ac:dyDescent="0.15">
      <c r="A12" s="7" t="s">
        <v>41</v>
      </c>
      <c r="B12" s="9">
        <v>3</v>
      </c>
      <c r="C12" s="4">
        <v>0.312</v>
      </c>
      <c r="D12" s="2">
        <f t="shared" ref="D12:D16" si="12">B12/C12</f>
        <v>9.615384615384615</v>
      </c>
      <c r="E12" s="4">
        <v>1</v>
      </c>
      <c r="F12" s="4">
        <v>0.27700000000000002</v>
      </c>
      <c r="G12" s="2">
        <f t="shared" ref="G12:G16" si="13">E12/F12</f>
        <v>3.6101083032490973</v>
      </c>
      <c r="H12" s="4">
        <v>1</v>
      </c>
      <c r="I12" s="4">
        <v>0.27800000000000002</v>
      </c>
      <c r="J12" s="2">
        <f t="shared" ref="J12:J16" si="14">H12/I12</f>
        <v>3.5971223021582732</v>
      </c>
      <c r="K12" s="4">
        <v>4</v>
      </c>
      <c r="L12" s="4">
        <v>0.28199999999999997</v>
      </c>
      <c r="M12" s="2">
        <f t="shared" ref="M12:M16" si="15">K12/L12</f>
        <v>14.184397163120568</v>
      </c>
      <c r="N12" s="4">
        <v>3</v>
      </c>
      <c r="O12" s="4">
        <v>0.311</v>
      </c>
      <c r="P12" s="2">
        <f t="shared" ref="P12:P16" si="16">N12/O12</f>
        <v>9.6463022508038581</v>
      </c>
      <c r="Q12" s="4">
        <v>2</v>
      </c>
      <c r="R12" s="4">
        <v>0.28399999999999997</v>
      </c>
      <c r="S12" s="2">
        <f t="shared" ref="S12:S16" si="17">Q12/R12</f>
        <v>7.042253521126761</v>
      </c>
      <c r="T12" s="4">
        <v>2</v>
      </c>
      <c r="U12" s="4">
        <v>0.32100000000000001</v>
      </c>
      <c r="V12" s="2">
        <f t="shared" ref="V12:V16" si="18">T12/U12</f>
        <v>6.2305295950155761</v>
      </c>
      <c r="W12" s="4">
        <v>2</v>
      </c>
      <c r="X12" s="4">
        <v>0.28299999999999997</v>
      </c>
      <c r="Y12" s="2">
        <f t="shared" ref="Y12:Y16" si="19">W12/X12</f>
        <v>7.0671378091872796</v>
      </c>
      <c r="Z12" s="4">
        <v>1</v>
      </c>
      <c r="AA12" s="4">
        <v>0.28199999999999997</v>
      </c>
      <c r="AB12" s="2">
        <f t="shared" ref="AB12:AB16" si="20">Z12/AA12</f>
        <v>3.5460992907801421</v>
      </c>
      <c r="AC12" s="4">
        <v>2</v>
      </c>
      <c r="AD12" s="4">
        <v>0.29799999999999999</v>
      </c>
      <c r="AE12" s="2">
        <f t="shared" ref="AE12:AE16" si="21">AC12/AD12</f>
        <v>6.7114093959731544</v>
      </c>
      <c r="AF12" s="2">
        <f t="shared" ref="AF12:AF16" si="22">AVERAGE(D12,G12,J12,M12,P12,S12,V12,Y12,AB12,AE12)</f>
        <v>7.1250744246799318</v>
      </c>
      <c r="AG12" s="2">
        <f t="shared" ref="AG12:AG16" si="23">STDEV(D12,G12,J12,M12,P12,S12,V12,Y12,AB12,AE12)</f>
        <v>3.3496983828901725</v>
      </c>
    </row>
    <row r="13" spans="1:33" ht="15.75" customHeight="1" x14ac:dyDescent="0.15">
      <c r="A13" s="8" t="s">
        <v>42</v>
      </c>
      <c r="B13" s="9">
        <v>3</v>
      </c>
      <c r="C13" s="4">
        <v>0.25</v>
      </c>
      <c r="D13" s="2">
        <f t="shared" si="12"/>
        <v>12</v>
      </c>
      <c r="E13" s="4">
        <v>4</v>
      </c>
      <c r="F13" s="4">
        <v>0.308</v>
      </c>
      <c r="G13" s="2">
        <f t="shared" si="13"/>
        <v>12.987012987012987</v>
      </c>
      <c r="H13" s="4">
        <v>3</v>
      </c>
      <c r="I13" s="4">
        <v>0.22800000000000001</v>
      </c>
      <c r="J13" s="2">
        <f t="shared" si="14"/>
        <v>13.157894736842104</v>
      </c>
      <c r="K13" s="4">
        <v>4</v>
      </c>
      <c r="L13" s="4">
        <v>0.25800000000000001</v>
      </c>
      <c r="M13" s="2">
        <f t="shared" si="15"/>
        <v>15.503875968992247</v>
      </c>
      <c r="N13" s="4">
        <v>3</v>
      </c>
      <c r="O13" s="4">
        <v>0.315</v>
      </c>
      <c r="P13" s="2">
        <f t="shared" si="16"/>
        <v>9.5238095238095237</v>
      </c>
      <c r="Q13" s="4">
        <v>11</v>
      </c>
      <c r="R13" s="4">
        <v>0.28100000000000003</v>
      </c>
      <c r="S13" s="2">
        <f t="shared" si="17"/>
        <v>39.145907473309606</v>
      </c>
      <c r="T13" s="4">
        <v>10</v>
      </c>
      <c r="U13" s="4">
        <v>0.29699999999999999</v>
      </c>
      <c r="V13" s="2">
        <f t="shared" si="18"/>
        <v>33.670033670033675</v>
      </c>
      <c r="W13" s="4">
        <v>8</v>
      </c>
      <c r="X13" s="4">
        <v>0.311</v>
      </c>
      <c r="Y13" s="2">
        <f t="shared" si="19"/>
        <v>25.723472668810288</v>
      </c>
      <c r="Z13" s="4">
        <v>6</v>
      </c>
      <c r="AA13" s="4">
        <v>0.32100000000000001</v>
      </c>
      <c r="AB13" s="2">
        <f t="shared" si="20"/>
        <v>18.691588785046729</v>
      </c>
      <c r="AC13" s="4">
        <v>3</v>
      </c>
      <c r="AD13" s="4">
        <v>0.32100000000000001</v>
      </c>
      <c r="AE13" s="2">
        <f t="shared" si="21"/>
        <v>9.3457943925233646</v>
      </c>
      <c r="AF13" s="2">
        <f t="shared" si="22"/>
        <v>18.974939020638054</v>
      </c>
      <c r="AG13" s="2">
        <f t="shared" si="23"/>
        <v>10.439627277822973</v>
      </c>
    </row>
    <row r="14" spans="1:33" ht="15.75" customHeight="1" x14ac:dyDescent="0.15">
      <c r="A14" s="7" t="s">
        <v>43</v>
      </c>
      <c r="B14" s="9">
        <v>3</v>
      </c>
      <c r="C14" s="4">
        <v>0.218</v>
      </c>
      <c r="D14" s="2">
        <f t="shared" si="12"/>
        <v>13.761467889908257</v>
      </c>
      <c r="E14" s="4">
        <v>5</v>
      </c>
      <c r="F14" s="4">
        <v>0.27300000000000002</v>
      </c>
      <c r="G14" s="2">
        <f t="shared" si="13"/>
        <v>18.315018315018314</v>
      </c>
      <c r="H14" s="4">
        <v>7</v>
      </c>
      <c r="I14" s="4">
        <v>0.26100000000000001</v>
      </c>
      <c r="J14" s="2">
        <f t="shared" si="14"/>
        <v>26.819923371647509</v>
      </c>
      <c r="K14" s="4">
        <v>2</v>
      </c>
      <c r="L14" s="4">
        <v>0.22900000000000001</v>
      </c>
      <c r="M14" s="2">
        <f t="shared" si="15"/>
        <v>8.7336244541484707</v>
      </c>
      <c r="N14" s="4">
        <v>3</v>
      </c>
      <c r="O14" s="4">
        <v>0.22900000000000001</v>
      </c>
      <c r="P14" s="2">
        <f t="shared" si="16"/>
        <v>13.100436681222707</v>
      </c>
      <c r="Q14" s="4">
        <v>5</v>
      </c>
      <c r="R14" s="4">
        <v>0.27</v>
      </c>
      <c r="S14" s="2">
        <f t="shared" si="17"/>
        <v>18.518518518518519</v>
      </c>
      <c r="T14" s="4">
        <v>9</v>
      </c>
      <c r="U14" s="4">
        <v>0.25800000000000001</v>
      </c>
      <c r="V14" s="2">
        <f t="shared" si="18"/>
        <v>34.883720930232556</v>
      </c>
      <c r="W14" s="4">
        <v>3</v>
      </c>
      <c r="X14" s="4">
        <v>0.28100000000000003</v>
      </c>
      <c r="Y14" s="2">
        <f t="shared" si="19"/>
        <v>10.676156583629892</v>
      </c>
      <c r="Z14" s="4">
        <v>5</v>
      </c>
      <c r="AA14" s="4">
        <v>0.26400000000000001</v>
      </c>
      <c r="AB14" s="2">
        <f t="shared" si="20"/>
        <v>18.939393939393938</v>
      </c>
      <c r="AC14" s="4">
        <v>6</v>
      </c>
      <c r="AD14" s="4">
        <v>0.30299999999999999</v>
      </c>
      <c r="AE14" s="2">
        <f t="shared" si="21"/>
        <v>19.801980198019802</v>
      </c>
      <c r="AF14" s="2">
        <f t="shared" si="22"/>
        <v>18.355024088173998</v>
      </c>
      <c r="AG14" s="2">
        <f t="shared" si="23"/>
        <v>7.8000258162492093</v>
      </c>
    </row>
    <row r="15" spans="1:33" ht="15.75" customHeight="1" x14ac:dyDescent="0.15">
      <c r="A15" s="7" t="s">
        <v>44</v>
      </c>
      <c r="B15" s="9">
        <v>3</v>
      </c>
      <c r="C15" s="4">
        <v>0.23799999999999999</v>
      </c>
      <c r="D15" s="2">
        <f t="shared" si="12"/>
        <v>12.605042016806724</v>
      </c>
      <c r="E15" s="4">
        <v>2</v>
      </c>
      <c r="F15" s="4">
        <v>0.27400000000000002</v>
      </c>
      <c r="G15" s="2">
        <f t="shared" si="13"/>
        <v>7.2992700729926998</v>
      </c>
      <c r="H15" s="4">
        <v>6</v>
      </c>
      <c r="I15" s="4">
        <v>0.24099999999999999</v>
      </c>
      <c r="J15" s="2">
        <f t="shared" si="14"/>
        <v>24.896265560165975</v>
      </c>
      <c r="K15" s="4">
        <v>5</v>
      </c>
      <c r="L15" s="4">
        <v>0.27200000000000002</v>
      </c>
      <c r="M15" s="2">
        <f t="shared" si="15"/>
        <v>18.382352941176471</v>
      </c>
      <c r="N15" s="4">
        <v>6</v>
      </c>
      <c r="O15" s="4">
        <v>0.29399999999999998</v>
      </c>
      <c r="P15" s="2">
        <f t="shared" si="16"/>
        <v>20.408163265306122</v>
      </c>
      <c r="Q15" s="4">
        <v>6</v>
      </c>
      <c r="R15" s="4">
        <v>0.314</v>
      </c>
      <c r="S15" s="2">
        <f t="shared" si="17"/>
        <v>19.108280254777071</v>
      </c>
      <c r="T15" s="4">
        <v>2</v>
      </c>
      <c r="U15" s="4">
        <v>0.30099999999999999</v>
      </c>
      <c r="V15" s="2">
        <f t="shared" si="18"/>
        <v>6.6445182724252492</v>
      </c>
      <c r="W15" s="4">
        <v>6</v>
      </c>
      <c r="X15" s="4">
        <v>0.30199999999999999</v>
      </c>
      <c r="Y15" s="2">
        <f t="shared" si="19"/>
        <v>19.867549668874172</v>
      </c>
      <c r="Z15" s="4">
        <v>6</v>
      </c>
      <c r="AA15" s="4">
        <v>0.309</v>
      </c>
      <c r="AB15" s="2">
        <f t="shared" si="20"/>
        <v>19.417475728155338</v>
      </c>
      <c r="AC15" s="4">
        <v>6</v>
      </c>
      <c r="AD15" s="4">
        <v>0.28899999999999998</v>
      </c>
      <c r="AE15" s="2">
        <f t="shared" si="21"/>
        <v>20.761245674740486</v>
      </c>
      <c r="AF15" s="2">
        <f t="shared" si="22"/>
        <v>16.939016345542033</v>
      </c>
      <c r="AG15" s="2">
        <f t="shared" si="23"/>
        <v>6.047542747003714</v>
      </c>
    </row>
    <row r="16" spans="1:33" ht="16" x14ac:dyDescent="0.2">
      <c r="A16" s="7" t="s">
        <v>45</v>
      </c>
      <c r="B16" s="9">
        <v>8</v>
      </c>
      <c r="C16" s="4">
        <v>0.25800000000000001</v>
      </c>
      <c r="D16" s="2">
        <f t="shared" si="12"/>
        <v>31.007751937984494</v>
      </c>
      <c r="E16" s="4">
        <v>7</v>
      </c>
      <c r="F16" s="4">
        <v>0.22600000000000001</v>
      </c>
      <c r="G16" s="2">
        <f t="shared" si="13"/>
        <v>30.973451327433626</v>
      </c>
      <c r="H16" s="4">
        <v>7</v>
      </c>
      <c r="I16" s="4">
        <v>0.23599999999999999</v>
      </c>
      <c r="J16" s="2">
        <f t="shared" si="14"/>
        <v>29.661016949152543</v>
      </c>
      <c r="K16" s="4">
        <v>3</v>
      </c>
      <c r="L16" s="4">
        <v>0.23300000000000001</v>
      </c>
      <c r="M16" s="2">
        <f t="shared" si="15"/>
        <v>12.875536480686694</v>
      </c>
      <c r="N16" s="4">
        <v>8</v>
      </c>
      <c r="O16" s="4">
        <v>0.245</v>
      </c>
      <c r="P16" s="2">
        <f t="shared" si="16"/>
        <v>32.653061224489797</v>
      </c>
      <c r="Q16" s="5">
        <v>5</v>
      </c>
      <c r="R16" s="5">
        <v>0.27300000000000002</v>
      </c>
      <c r="S16" s="2">
        <f t="shared" si="17"/>
        <v>18.315018315018314</v>
      </c>
      <c r="T16" s="5">
        <v>4</v>
      </c>
      <c r="U16" s="5">
        <v>0.26600000000000001</v>
      </c>
      <c r="V16" s="2">
        <f t="shared" si="18"/>
        <v>15.037593984962406</v>
      </c>
      <c r="W16" s="5">
        <v>4</v>
      </c>
      <c r="X16" s="5">
        <v>0.26400000000000001</v>
      </c>
      <c r="Y16" s="2">
        <f t="shared" si="19"/>
        <v>15.15151515151515</v>
      </c>
      <c r="Z16" s="5">
        <v>4</v>
      </c>
      <c r="AA16" s="5">
        <v>0.26700000000000002</v>
      </c>
      <c r="AB16" s="2">
        <f t="shared" si="20"/>
        <v>14.9812734082397</v>
      </c>
      <c r="AC16" s="5">
        <v>6</v>
      </c>
      <c r="AD16" s="5">
        <v>0.28699999999999998</v>
      </c>
      <c r="AE16" s="2">
        <f t="shared" si="21"/>
        <v>20.905923344947738</v>
      </c>
      <c r="AF16" s="2">
        <f t="shared" si="22"/>
        <v>22.156214212443047</v>
      </c>
      <c r="AG16" s="2">
        <f t="shared" si="23"/>
        <v>8.0018649389961514</v>
      </c>
    </row>
    <row r="17" spans="1:33" ht="16" x14ac:dyDescent="0.2">
      <c r="A17" s="7"/>
      <c r="B17" s="9"/>
      <c r="C17" s="4"/>
      <c r="D17" s="2"/>
      <c r="E17" s="4"/>
      <c r="F17" s="4"/>
      <c r="G17" s="2"/>
      <c r="H17" s="4"/>
      <c r="I17" s="4"/>
      <c r="J17" s="2"/>
      <c r="K17" s="4"/>
      <c r="L17" s="4"/>
      <c r="M17" s="2"/>
      <c r="N17" s="4"/>
      <c r="O17" s="4"/>
      <c r="P17" s="2"/>
      <c r="Q17" s="5"/>
      <c r="R17" s="5"/>
      <c r="S17" s="2"/>
      <c r="T17" s="4"/>
      <c r="U17" s="5"/>
      <c r="V17" s="2"/>
      <c r="W17" s="4"/>
      <c r="X17" s="5"/>
      <c r="Y17" s="2"/>
      <c r="Z17" s="4"/>
      <c r="AA17" s="5"/>
      <c r="AB17" s="2"/>
      <c r="AC17" s="4"/>
      <c r="AD17" s="5"/>
      <c r="AE17" s="2"/>
      <c r="AF17" s="2"/>
      <c r="AG17" s="2"/>
    </row>
    <row r="18" spans="1:33" ht="16" x14ac:dyDescent="0.2">
      <c r="A18" s="7" t="s">
        <v>46</v>
      </c>
      <c r="B18" s="9">
        <v>2</v>
      </c>
      <c r="C18" s="4">
        <v>0.30599999999999999</v>
      </c>
      <c r="D18" s="2">
        <f t="shared" ref="D18:D22" si="24">B18/C18</f>
        <v>6.5359477124183005</v>
      </c>
      <c r="E18" s="4">
        <v>0</v>
      </c>
      <c r="F18" s="4">
        <v>0.3</v>
      </c>
      <c r="G18" s="2">
        <f t="shared" ref="G18:G22" si="25">E18/F18</f>
        <v>0</v>
      </c>
      <c r="H18" s="4">
        <v>2</v>
      </c>
      <c r="I18" s="4">
        <v>0.28199999999999997</v>
      </c>
      <c r="J18" s="2">
        <f t="shared" ref="J18:J22" si="26">H18/I18</f>
        <v>7.0921985815602842</v>
      </c>
      <c r="K18" s="4">
        <v>3</v>
      </c>
      <c r="L18" s="4">
        <v>0.27</v>
      </c>
      <c r="M18" s="2">
        <f t="shared" ref="M18:M22" si="27">K18/L18</f>
        <v>11.111111111111111</v>
      </c>
      <c r="N18" s="4">
        <v>2</v>
      </c>
      <c r="O18" s="4">
        <v>0.307</v>
      </c>
      <c r="P18" s="2">
        <f t="shared" ref="P18:P22" si="28">N18/O18</f>
        <v>6.5146579804560263</v>
      </c>
      <c r="Q18" s="5">
        <v>2</v>
      </c>
      <c r="R18" s="5">
        <v>0.29599999999999999</v>
      </c>
      <c r="S18" s="2">
        <f t="shared" ref="S18:S22" si="29">Q18/R18</f>
        <v>6.756756756756757</v>
      </c>
      <c r="T18" s="4">
        <v>1</v>
      </c>
      <c r="U18" s="5">
        <v>0.316</v>
      </c>
      <c r="V18" s="2">
        <f t="shared" ref="V18:V22" si="30">T18/U18</f>
        <v>3.1645569620253164</v>
      </c>
      <c r="W18" s="4">
        <v>1</v>
      </c>
      <c r="X18" s="5">
        <v>0.29299999999999998</v>
      </c>
      <c r="Y18" s="2">
        <f t="shared" ref="Y18:Y22" si="31">W18/X18</f>
        <v>3.4129692832764507</v>
      </c>
      <c r="Z18" s="4">
        <v>0</v>
      </c>
      <c r="AA18" s="5">
        <v>0.28699999999999998</v>
      </c>
      <c r="AB18" s="2">
        <f t="shared" ref="AB18:AB22" si="32">Z18/AA18</f>
        <v>0</v>
      </c>
      <c r="AC18" s="4">
        <v>1</v>
      </c>
      <c r="AD18" s="5">
        <v>0.316</v>
      </c>
      <c r="AE18" s="2">
        <f t="shared" ref="AE18:AE22" si="33">AC18/AD18</f>
        <v>3.1645569620253164</v>
      </c>
      <c r="AF18" s="2">
        <f t="shared" ref="AF18:AF22" si="34">AVERAGE(D18,G18,J18,M18,P18,S18,V18,Y18,AB18,AE18)</f>
        <v>4.7752755349629563</v>
      </c>
      <c r="AG18" s="2">
        <f t="shared" ref="AG18:AG22" si="35">STDEV(D18,G18,J18,M18,P18,S18,V18,Y18,AB18,AE18)</f>
        <v>3.4675295452997932</v>
      </c>
    </row>
    <row r="19" spans="1:33" ht="16" x14ac:dyDescent="0.2">
      <c r="A19" s="8" t="s">
        <v>47</v>
      </c>
      <c r="B19" s="9">
        <v>2</v>
      </c>
      <c r="C19" s="4">
        <v>0.28699999999999998</v>
      </c>
      <c r="D19" s="2">
        <f t="shared" si="24"/>
        <v>6.9686411149825789</v>
      </c>
      <c r="E19" s="4">
        <v>2</v>
      </c>
      <c r="F19" s="4">
        <v>0.29899999999999999</v>
      </c>
      <c r="G19" s="2">
        <f t="shared" si="25"/>
        <v>6.6889632107023411</v>
      </c>
      <c r="H19" s="4">
        <v>4</v>
      </c>
      <c r="I19" s="4">
        <v>0.26600000000000001</v>
      </c>
      <c r="J19" s="2">
        <f t="shared" si="26"/>
        <v>15.037593984962406</v>
      </c>
      <c r="K19" s="4">
        <v>1</v>
      </c>
      <c r="L19" s="4">
        <v>0.28399999999999997</v>
      </c>
      <c r="M19" s="2">
        <f t="shared" si="27"/>
        <v>3.5211267605633805</v>
      </c>
      <c r="N19" s="4">
        <v>1</v>
      </c>
      <c r="O19" s="4">
        <v>0.29199999999999998</v>
      </c>
      <c r="P19" s="2">
        <f t="shared" si="28"/>
        <v>3.4246575342465757</v>
      </c>
      <c r="Q19" s="5">
        <v>3</v>
      </c>
      <c r="R19" s="5">
        <v>0.313</v>
      </c>
      <c r="S19" s="2">
        <f t="shared" si="29"/>
        <v>9.5846645367412133</v>
      </c>
      <c r="T19" s="5">
        <v>1</v>
      </c>
      <c r="U19" s="5">
        <v>0.308</v>
      </c>
      <c r="V19" s="2">
        <f t="shared" si="30"/>
        <v>3.2467532467532467</v>
      </c>
      <c r="W19" s="5">
        <v>1</v>
      </c>
      <c r="X19" s="5">
        <v>0.318</v>
      </c>
      <c r="Y19" s="2">
        <f t="shared" si="31"/>
        <v>3.1446540880503142</v>
      </c>
      <c r="Z19" s="5">
        <v>3</v>
      </c>
      <c r="AA19" s="5">
        <v>0.315</v>
      </c>
      <c r="AB19" s="2">
        <f t="shared" si="32"/>
        <v>9.5238095238095237</v>
      </c>
      <c r="AC19" s="5">
        <v>1</v>
      </c>
      <c r="AD19" s="5">
        <v>0.30399999999999999</v>
      </c>
      <c r="AE19" s="2">
        <f t="shared" si="33"/>
        <v>3.2894736842105265</v>
      </c>
      <c r="AF19" s="2">
        <f t="shared" si="34"/>
        <v>6.443033768502211</v>
      </c>
      <c r="AG19" s="2">
        <f t="shared" si="35"/>
        <v>3.9756596570176512</v>
      </c>
    </row>
    <row r="20" spans="1:33" ht="15.75" customHeight="1" x14ac:dyDescent="0.15">
      <c r="A20" s="7" t="s">
        <v>48</v>
      </c>
      <c r="B20" s="9">
        <v>4</v>
      </c>
      <c r="C20" s="4">
        <v>0.23499999999999999</v>
      </c>
      <c r="D20" s="2">
        <f t="shared" si="24"/>
        <v>17.021276595744681</v>
      </c>
      <c r="E20" s="4">
        <v>5</v>
      </c>
      <c r="F20" s="4">
        <v>0.26600000000000001</v>
      </c>
      <c r="G20" s="2">
        <f t="shared" si="25"/>
        <v>18.796992481203006</v>
      </c>
      <c r="H20" s="4">
        <v>1</v>
      </c>
      <c r="I20" s="4">
        <v>0.215</v>
      </c>
      <c r="J20" s="2">
        <f t="shared" si="26"/>
        <v>4.6511627906976747</v>
      </c>
      <c r="K20" s="4">
        <v>4</v>
      </c>
      <c r="L20" s="4">
        <v>0.251</v>
      </c>
      <c r="M20" s="2">
        <f t="shared" si="27"/>
        <v>15.936254980079681</v>
      </c>
      <c r="N20" s="4">
        <v>6</v>
      </c>
      <c r="O20" s="4">
        <v>0.24199999999999999</v>
      </c>
      <c r="P20" s="2">
        <f t="shared" si="28"/>
        <v>24.793388429752067</v>
      </c>
      <c r="Q20" s="4">
        <v>7</v>
      </c>
      <c r="R20" s="4">
        <v>0.27100000000000002</v>
      </c>
      <c r="S20" s="2">
        <f t="shared" si="29"/>
        <v>25.830258302583022</v>
      </c>
      <c r="T20" s="4">
        <v>6</v>
      </c>
      <c r="U20" s="4">
        <v>0.29799999999999999</v>
      </c>
      <c r="V20" s="2">
        <f t="shared" si="30"/>
        <v>20.134228187919465</v>
      </c>
      <c r="W20" s="4">
        <v>5</v>
      </c>
      <c r="X20" s="4">
        <v>0.29299999999999998</v>
      </c>
      <c r="Y20" s="2">
        <f t="shared" si="31"/>
        <v>17.064846416382252</v>
      </c>
      <c r="Z20" s="4">
        <v>3</v>
      </c>
      <c r="AA20" s="4">
        <v>0.28299999999999997</v>
      </c>
      <c r="AB20" s="2">
        <f t="shared" si="32"/>
        <v>10.600706713780919</v>
      </c>
      <c r="AC20" s="4">
        <v>6</v>
      </c>
      <c r="AD20" s="4">
        <v>0.29099999999999998</v>
      </c>
      <c r="AE20" s="2">
        <f t="shared" si="33"/>
        <v>20.618556701030929</v>
      </c>
      <c r="AF20" s="2">
        <f t="shared" si="34"/>
        <v>17.54476715991737</v>
      </c>
      <c r="AG20" s="2">
        <f t="shared" si="35"/>
        <v>6.2934720980080936</v>
      </c>
    </row>
    <row r="21" spans="1:33" ht="15.75" customHeight="1" x14ac:dyDescent="0.15">
      <c r="A21" s="7" t="s">
        <v>49</v>
      </c>
      <c r="B21" s="9">
        <v>1</v>
      </c>
      <c r="C21" s="4">
        <v>0.29199999999999998</v>
      </c>
      <c r="D21" s="2">
        <f t="shared" si="24"/>
        <v>3.4246575342465757</v>
      </c>
      <c r="E21" s="4">
        <v>2</v>
      </c>
      <c r="F21" s="4">
        <v>0.23799999999999999</v>
      </c>
      <c r="G21" s="2">
        <f t="shared" si="25"/>
        <v>8.4033613445378155</v>
      </c>
      <c r="H21" s="4">
        <v>3</v>
      </c>
      <c r="I21" s="4">
        <v>0.26700000000000002</v>
      </c>
      <c r="J21" s="2">
        <f t="shared" si="26"/>
        <v>11.235955056179774</v>
      </c>
      <c r="K21" s="4">
        <v>2</v>
      </c>
      <c r="L21" s="4">
        <v>0.255</v>
      </c>
      <c r="M21" s="2">
        <f t="shared" si="27"/>
        <v>7.8431372549019605</v>
      </c>
      <c r="N21" s="4">
        <v>1</v>
      </c>
      <c r="O21" s="4">
        <v>0.23400000000000001</v>
      </c>
      <c r="P21" s="2">
        <f t="shared" si="28"/>
        <v>4.2735042735042734</v>
      </c>
      <c r="Q21" s="4">
        <v>2</v>
      </c>
      <c r="R21" s="4">
        <v>0.26800000000000002</v>
      </c>
      <c r="S21" s="2">
        <f t="shared" si="29"/>
        <v>7.4626865671641784</v>
      </c>
      <c r="T21" s="4">
        <v>0</v>
      </c>
      <c r="U21" s="4">
        <v>0.311</v>
      </c>
      <c r="V21" s="2">
        <f t="shared" si="30"/>
        <v>0</v>
      </c>
      <c r="W21" s="4">
        <v>1</v>
      </c>
      <c r="X21" s="4">
        <v>0.252</v>
      </c>
      <c r="Y21" s="2">
        <f t="shared" si="31"/>
        <v>3.9682539682539684</v>
      </c>
      <c r="Z21" s="4">
        <v>1</v>
      </c>
      <c r="AA21" s="4">
        <v>0.28499999999999998</v>
      </c>
      <c r="AB21" s="2">
        <f t="shared" si="32"/>
        <v>3.5087719298245617</v>
      </c>
      <c r="AC21" s="4">
        <v>3</v>
      </c>
      <c r="AD21" s="4">
        <v>0.30099999999999999</v>
      </c>
      <c r="AE21" s="2">
        <f t="shared" si="33"/>
        <v>9.9667774086378742</v>
      </c>
      <c r="AF21" s="2">
        <f t="shared" si="34"/>
        <v>6.0087105337250986</v>
      </c>
      <c r="AG21" s="2">
        <f t="shared" si="35"/>
        <v>3.5025376174884029</v>
      </c>
    </row>
    <row r="22" spans="1:33" ht="15.75" customHeight="1" x14ac:dyDescent="0.15">
      <c r="A22" s="7" t="s">
        <v>50</v>
      </c>
      <c r="B22" s="9">
        <v>1</v>
      </c>
      <c r="C22" s="4">
        <v>0.28699999999999998</v>
      </c>
      <c r="D22" s="2">
        <f t="shared" si="24"/>
        <v>3.4843205574912894</v>
      </c>
      <c r="E22" s="4">
        <v>3</v>
      </c>
      <c r="F22" s="4">
        <v>0.24299999999999999</v>
      </c>
      <c r="G22" s="2">
        <f t="shared" si="25"/>
        <v>12.345679012345679</v>
      </c>
      <c r="H22" s="4">
        <v>2</v>
      </c>
      <c r="I22" s="4">
        <v>0.214</v>
      </c>
      <c r="J22" s="2">
        <f t="shared" si="26"/>
        <v>9.3457943925233646</v>
      </c>
      <c r="K22" s="4">
        <v>2</v>
      </c>
      <c r="L22" s="4">
        <v>0.26400000000000001</v>
      </c>
      <c r="M22" s="2">
        <f t="shared" si="27"/>
        <v>7.5757575757575752</v>
      </c>
      <c r="N22" s="4">
        <v>2</v>
      </c>
      <c r="O22" s="4">
        <v>0.28499999999999998</v>
      </c>
      <c r="P22" s="2">
        <f t="shared" si="28"/>
        <v>7.0175438596491233</v>
      </c>
      <c r="Q22" s="4">
        <v>15</v>
      </c>
      <c r="R22" s="4">
        <v>0.26500000000000001</v>
      </c>
      <c r="S22" s="2">
        <f t="shared" si="29"/>
        <v>56.60377358490566</v>
      </c>
      <c r="T22" s="4">
        <v>5</v>
      </c>
      <c r="U22" s="4">
        <v>0.25900000000000001</v>
      </c>
      <c r="V22" s="2">
        <f t="shared" si="30"/>
        <v>19.305019305019304</v>
      </c>
      <c r="W22" s="4">
        <v>6</v>
      </c>
      <c r="X22" s="4">
        <v>0.28699999999999998</v>
      </c>
      <c r="Y22" s="2">
        <f t="shared" si="31"/>
        <v>20.905923344947738</v>
      </c>
      <c r="Z22" s="4">
        <v>8</v>
      </c>
      <c r="AA22" s="4">
        <v>0.28000000000000003</v>
      </c>
      <c r="AB22" s="2">
        <f t="shared" si="32"/>
        <v>28.571428571428569</v>
      </c>
      <c r="AC22" s="4">
        <v>5</v>
      </c>
      <c r="AD22" s="4">
        <v>0.252</v>
      </c>
      <c r="AE22" s="2">
        <f t="shared" si="33"/>
        <v>19.841269841269842</v>
      </c>
      <c r="AF22" s="2">
        <f t="shared" si="34"/>
        <v>18.49965100453381</v>
      </c>
      <c r="AG22" s="2">
        <f t="shared" si="35"/>
        <v>15.491569067196233</v>
      </c>
    </row>
    <row r="23" spans="1:33" ht="15.75" customHeight="1" x14ac:dyDescent="0.15">
      <c r="A23" s="7"/>
      <c r="B23" s="9"/>
      <c r="C23" s="4"/>
      <c r="D23" s="2"/>
      <c r="E23" s="4"/>
      <c r="F23" s="4"/>
      <c r="G23" s="2"/>
      <c r="H23" s="4"/>
      <c r="I23" s="4"/>
      <c r="J23" s="2"/>
      <c r="K23" s="4"/>
      <c r="L23" s="4"/>
      <c r="M23" s="2"/>
      <c r="N23" s="4"/>
      <c r="O23" s="4"/>
      <c r="P23" s="2"/>
      <c r="Q23" s="4"/>
      <c r="R23" s="4"/>
      <c r="S23" s="2"/>
      <c r="T23" s="4"/>
      <c r="U23" s="4"/>
      <c r="V23" s="2"/>
      <c r="W23" s="4"/>
      <c r="X23" s="4"/>
      <c r="Y23" s="2"/>
      <c r="Z23" s="4"/>
      <c r="AA23" s="4"/>
      <c r="AB23" s="2"/>
      <c r="AC23" s="4"/>
      <c r="AD23" s="4"/>
      <c r="AE23" s="2"/>
      <c r="AF23" s="2"/>
      <c r="AG23" s="2"/>
    </row>
    <row r="24" spans="1:33" ht="15.75" customHeight="1" x14ac:dyDescent="0.15">
      <c r="A24" s="7" t="s">
        <v>51</v>
      </c>
      <c r="B24" s="9">
        <v>3</v>
      </c>
      <c r="C24" s="4">
        <v>0.30099999999999999</v>
      </c>
      <c r="D24" s="2">
        <f t="shared" ref="D24:D28" si="36">B24/C24</f>
        <v>9.9667774086378742</v>
      </c>
      <c r="E24" s="4">
        <v>2</v>
      </c>
      <c r="F24" s="4">
        <v>0.27300000000000002</v>
      </c>
      <c r="G24" s="2">
        <f t="shared" ref="G24:G28" si="37">E24/F24</f>
        <v>7.3260073260073257</v>
      </c>
      <c r="H24" s="4">
        <v>3</v>
      </c>
      <c r="I24" s="4">
        <v>0.29899999999999999</v>
      </c>
      <c r="J24" s="2">
        <f t="shared" ref="J24:J28" si="38">H24/I24</f>
        <v>10.033444816053512</v>
      </c>
      <c r="K24" s="4">
        <v>3</v>
      </c>
      <c r="L24" s="4">
        <v>0.30199999999999999</v>
      </c>
      <c r="M24" s="2">
        <f t="shared" ref="M24:M28" si="39">K24/L24</f>
        <v>9.9337748344370862</v>
      </c>
      <c r="N24" s="4">
        <v>3</v>
      </c>
      <c r="O24" s="4">
        <v>0.32</v>
      </c>
      <c r="P24" s="2">
        <f t="shared" ref="P24:P28" si="40">N24/O24</f>
        <v>9.375</v>
      </c>
      <c r="Q24" s="4">
        <v>6</v>
      </c>
      <c r="R24" s="4">
        <v>0.28000000000000003</v>
      </c>
      <c r="S24" s="2">
        <f t="shared" ref="S24:S28" si="41">Q24/R24</f>
        <v>21.428571428571427</v>
      </c>
      <c r="T24" s="4">
        <v>1</v>
      </c>
      <c r="U24" s="4">
        <v>0.26200000000000001</v>
      </c>
      <c r="V24" s="2">
        <f t="shared" ref="V24:V28" si="42">T24/U24</f>
        <v>3.8167938931297707</v>
      </c>
      <c r="W24" s="4">
        <v>4</v>
      </c>
      <c r="X24" s="4">
        <v>0.30599999999999999</v>
      </c>
      <c r="Y24" s="2">
        <f t="shared" ref="Y24:Y28" si="43">W24/X24</f>
        <v>13.071895424836601</v>
      </c>
      <c r="Z24" s="4">
        <v>1</v>
      </c>
      <c r="AA24" s="4">
        <v>0.29399999999999998</v>
      </c>
      <c r="AB24" s="2">
        <f t="shared" ref="AB24:AB28" si="44">Z24/AA24</f>
        <v>3.4013605442176873</v>
      </c>
      <c r="AC24" s="4">
        <v>7</v>
      </c>
      <c r="AD24" s="4">
        <v>0.307</v>
      </c>
      <c r="AE24" s="2">
        <f t="shared" ref="AE24:AE28" si="45">AC24/AD24</f>
        <v>22.801302931596091</v>
      </c>
      <c r="AF24" s="2">
        <f t="shared" ref="AF24:AF28" si="46">AVERAGE(D24,G24,J24,M24,P24,S24,V24,Y24,AB24,AE24)</f>
        <v>11.115492860748736</v>
      </c>
      <c r="AG24" s="2">
        <f t="shared" ref="AG24:AG28" si="47">STDEV(D24,G24,J24,M24,P24,S24,V24,Y24,AB24,AE24)</f>
        <v>6.5047030014925031</v>
      </c>
    </row>
    <row r="25" spans="1:33" ht="15.75" customHeight="1" x14ac:dyDescent="0.15">
      <c r="A25" s="8" t="s">
        <v>52</v>
      </c>
      <c r="B25" s="9">
        <v>1</v>
      </c>
      <c r="C25" s="4">
        <v>0.318</v>
      </c>
      <c r="D25" s="2">
        <f t="shared" si="36"/>
        <v>3.1446540880503142</v>
      </c>
      <c r="E25" s="4">
        <v>4</v>
      </c>
      <c r="F25" s="4">
        <v>0.28699999999999998</v>
      </c>
      <c r="G25" s="2">
        <f t="shared" si="37"/>
        <v>13.937282229965158</v>
      </c>
      <c r="H25" s="4">
        <v>7</v>
      </c>
      <c r="I25" s="4">
        <v>0.27</v>
      </c>
      <c r="J25" s="2">
        <f t="shared" si="38"/>
        <v>25.925925925925924</v>
      </c>
      <c r="K25" s="4">
        <v>5</v>
      </c>
      <c r="L25" s="4">
        <v>0.314</v>
      </c>
      <c r="M25" s="2">
        <f t="shared" si="39"/>
        <v>15.923566878980891</v>
      </c>
      <c r="N25" s="4">
        <v>2</v>
      </c>
      <c r="O25" s="4">
        <v>0.30099999999999999</v>
      </c>
      <c r="P25" s="2">
        <f t="shared" si="40"/>
        <v>6.6445182724252492</v>
      </c>
      <c r="Q25" s="4">
        <v>4</v>
      </c>
      <c r="R25" s="4">
        <v>0.31900000000000001</v>
      </c>
      <c r="S25" s="2">
        <f t="shared" si="41"/>
        <v>12.539184952978056</v>
      </c>
      <c r="T25" s="4">
        <v>5</v>
      </c>
      <c r="U25" s="4">
        <v>0.316</v>
      </c>
      <c r="V25" s="2">
        <f t="shared" si="42"/>
        <v>15.822784810126581</v>
      </c>
      <c r="W25" s="4">
        <v>3</v>
      </c>
      <c r="X25" s="4">
        <v>0.315</v>
      </c>
      <c r="Y25" s="2">
        <f t="shared" si="43"/>
        <v>9.5238095238095237</v>
      </c>
      <c r="Z25" s="4">
        <v>10</v>
      </c>
      <c r="AA25" s="4">
        <v>0.314</v>
      </c>
      <c r="AB25" s="2">
        <f t="shared" si="44"/>
        <v>31.847133757961782</v>
      </c>
      <c r="AC25" s="4">
        <v>8</v>
      </c>
      <c r="AD25" s="4">
        <v>0.307</v>
      </c>
      <c r="AE25" s="2">
        <f t="shared" si="45"/>
        <v>26.058631921824105</v>
      </c>
      <c r="AF25" s="2">
        <f t="shared" si="46"/>
        <v>16.136749236204757</v>
      </c>
      <c r="AG25" s="2">
        <f t="shared" si="47"/>
        <v>9.1992754486499404</v>
      </c>
    </row>
    <row r="26" spans="1:33" ht="15.75" customHeight="1" x14ac:dyDescent="0.15">
      <c r="A26" s="7" t="s">
        <v>53</v>
      </c>
      <c r="B26" s="9">
        <v>4</v>
      </c>
      <c r="C26" s="4">
        <v>0.23100000000000001</v>
      </c>
      <c r="D26" s="2">
        <f t="shared" si="36"/>
        <v>17.316017316017316</v>
      </c>
      <c r="E26" s="4">
        <v>2</v>
      </c>
      <c r="F26" s="4">
        <v>0.26500000000000001</v>
      </c>
      <c r="G26" s="2">
        <f t="shared" si="37"/>
        <v>7.5471698113207539</v>
      </c>
      <c r="H26" s="4">
        <v>2</v>
      </c>
      <c r="I26" s="4">
        <v>0.26800000000000002</v>
      </c>
      <c r="J26" s="2">
        <f t="shared" si="38"/>
        <v>7.4626865671641784</v>
      </c>
      <c r="K26" s="4">
        <v>3</v>
      </c>
      <c r="L26" s="4">
        <v>0.27400000000000002</v>
      </c>
      <c r="M26" s="2">
        <f t="shared" si="39"/>
        <v>10.948905109489051</v>
      </c>
      <c r="N26" s="4">
        <v>2</v>
      </c>
      <c r="O26" s="4">
        <v>0.23599999999999999</v>
      </c>
      <c r="P26" s="2">
        <f t="shared" si="40"/>
        <v>8.4745762711864412</v>
      </c>
      <c r="Q26" s="4">
        <v>5</v>
      </c>
      <c r="R26" s="4">
        <v>0.26200000000000001</v>
      </c>
      <c r="S26" s="2">
        <f t="shared" si="41"/>
        <v>19.083969465648853</v>
      </c>
      <c r="T26" s="4">
        <v>5</v>
      </c>
      <c r="U26" s="4">
        <v>0.26</v>
      </c>
      <c r="V26" s="2">
        <f t="shared" si="42"/>
        <v>19.23076923076923</v>
      </c>
      <c r="W26" s="4">
        <v>3</v>
      </c>
      <c r="X26" s="4">
        <v>0.27100000000000002</v>
      </c>
      <c r="Y26" s="2">
        <f t="shared" si="43"/>
        <v>11.07011070110701</v>
      </c>
      <c r="Z26" s="4">
        <v>5</v>
      </c>
      <c r="AA26" s="4">
        <v>0.25</v>
      </c>
      <c r="AB26" s="2">
        <f t="shared" si="44"/>
        <v>20</v>
      </c>
      <c r="AC26" s="4">
        <v>3</v>
      </c>
      <c r="AD26" s="4">
        <v>0.29099999999999998</v>
      </c>
      <c r="AE26" s="2">
        <f t="shared" si="45"/>
        <v>10.309278350515465</v>
      </c>
      <c r="AF26" s="2">
        <f t="shared" si="46"/>
        <v>13.144348282321829</v>
      </c>
      <c r="AG26" s="2">
        <f t="shared" si="47"/>
        <v>5.1564728887134121</v>
      </c>
    </row>
    <row r="27" spans="1:33" ht="15.75" customHeight="1" x14ac:dyDescent="0.15">
      <c r="A27" s="7" t="s">
        <v>54</v>
      </c>
      <c r="B27" s="9">
        <v>4</v>
      </c>
      <c r="C27" s="4">
        <v>0.23599999999999999</v>
      </c>
      <c r="D27" s="2">
        <f t="shared" si="36"/>
        <v>16.949152542372882</v>
      </c>
      <c r="E27" s="4">
        <v>2</v>
      </c>
      <c r="F27" s="4">
        <v>0.316</v>
      </c>
      <c r="G27" s="2">
        <f t="shared" si="37"/>
        <v>6.3291139240506329</v>
      </c>
      <c r="H27" s="4">
        <v>5</v>
      </c>
      <c r="I27" s="4">
        <v>0.248</v>
      </c>
      <c r="J27" s="2">
        <f t="shared" si="38"/>
        <v>20.161290322580644</v>
      </c>
      <c r="K27" s="4">
        <v>6</v>
      </c>
      <c r="L27" s="4">
        <v>0.29899999999999999</v>
      </c>
      <c r="M27" s="2">
        <f t="shared" si="39"/>
        <v>20.066889632107024</v>
      </c>
      <c r="N27" s="4">
        <v>4</v>
      </c>
      <c r="O27" s="4">
        <v>0.28399999999999997</v>
      </c>
      <c r="P27" s="2">
        <f t="shared" si="40"/>
        <v>14.084507042253522</v>
      </c>
      <c r="Q27" s="4">
        <v>4</v>
      </c>
      <c r="R27" s="4">
        <v>0.318</v>
      </c>
      <c r="S27" s="2">
        <f t="shared" si="41"/>
        <v>12.578616352201257</v>
      </c>
      <c r="T27" s="4">
        <v>3</v>
      </c>
      <c r="U27" s="4">
        <v>0.32</v>
      </c>
      <c r="V27" s="2">
        <f t="shared" si="42"/>
        <v>9.375</v>
      </c>
      <c r="W27" s="4">
        <v>2</v>
      </c>
      <c r="X27" s="4">
        <v>0.27700000000000002</v>
      </c>
      <c r="Y27" s="2">
        <f t="shared" si="43"/>
        <v>7.2202166064981945</v>
      </c>
      <c r="Z27" s="4">
        <v>1</v>
      </c>
      <c r="AA27" s="4">
        <v>0.28000000000000003</v>
      </c>
      <c r="AB27" s="2">
        <f t="shared" si="44"/>
        <v>3.5714285714285712</v>
      </c>
      <c r="AC27" s="4">
        <v>2</v>
      </c>
      <c r="AD27" s="4">
        <v>0.31900000000000001</v>
      </c>
      <c r="AE27" s="2">
        <f t="shared" si="45"/>
        <v>6.2695924764890281</v>
      </c>
      <c r="AF27" s="2">
        <f t="shared" si="46"/>
        <v>11.660580746998175</v>
      </c>
      <c r="AG27" s="2">
        <f t="shared" si="47"/>
        <v>6.0136666670372154</v>
      </c>
    </row>
    <row r="28" spans="1:33" ht="15.75" customHeight="1" x14ac:dyDescent="0.15">
      <c r="A28" s="7" t="s">
        <v>55</v>
      </c>
      <c r="B28" s="9">
        <v>1</v>
      </c>
      <c r="C28" s="4">
        <v>0.28499999999999998</v>
      </c>
      <c r="D28" s="2">
        <f t="shared" si="36"/>
        <v>3.5087719298245617</v>
      </c>
      <c r="E28" s="4">
        <v>5</v>
      </c>
      <c r="F28" s="4">
        <v>0.21</v>
      </c>
      <c r="G28" s="2">
        <f t="shared" si="37"/>
        <v>23.80952380952381</v>
      </c>
      <c r="H28" s="4">
        <v>3</v>
      </c>
      <c r="I28" s="4">
        <v>0.23699999999999999</v>
      </c>
      <c r="J28" s="2">
        <f t="shared" si="38"/>
        <v>12.658227848101266</v>
      </c>
      <c r="K28" s="4">
        <v>7</v>
      </c>
      <c r="L28" s="4">
        <v>0.30099999999999999</v>
      </c>
      <c r="M28" s="2">
        <f t="shared" si="39"/>
        <v>23.255813953488374</v>
      </c>
      <c r="N28" s="4">
        <v>1</v>
      </c>
      <c r="O28" s="4">
        <v>0.24099999999999999</v>
      </c>
      <c r="P28" s="2">
        <f t="shared" si="40"/>
        <v>4.1493775933609962</v>
      </c>
      <c r="Q28" s="4">
        <v>6</v>
      </c>
      <c r="R28" s="4">
        <v>0.28299999999999997</v>
      </c>
      <c r="S28" s="2">
        <f t="shared" si="41"/>
        <v>21.201413427561839</v>
      </c>
      <c r="T28" s="4">
        <v>1</v>
      </c>
      <c r="U28" s="4">
        <v>0.27300000000000002</v>
      </c>
      <c r="V28" s="2">
        <f t="shared" si="42"/>
        <v>3.6630036630036629</v>
      </c>
      <c r="W28" s="4">
        <v>4</v>
      </c>
      <c r="X28" s="4">
        <v>0.28299999999999997</v>
      </c>
      <c r="Y28" s="2">
        <f t="shared" si="43"/>
        <v>14.134275618374559</v>
      </c>
      <c r="Z28" s="4">
        <v>4</v>
      </c>
      <c r="AA28" s="4">
        <v>0.28100000000000003</v>
      </c>
      <c r="AB28" s="2">
        <f t="shared" si="44"/>
        <v>14.234875444839856</v>
      </c>
      <c r="AC28" s="4">
        <v>4</v>
      </c>
      <c r="AD28" s="4">
        <v>0.24399999999999999</v>
      </c>
      <c r="AE28" s="2">
        <f t="shared" si="45"/>
        <v>16.393442622950818</v>
      </c>
      <c r="AF28" s="2">
        <f t="shared" si="46"/>
        <v>13.700872591102973</v>
      </c>
      <c r="AG28" s="2">
        <f t="shared" si="47"/>
        <v>7.8486989056309815</v>
      </c>
    </row>
    <row r="29" spans="1:33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AE30" s="2"/>
      <c r="AF30" s="2"/>
      <c r="AG30" s="2"/>
    </row>
    <row r="31" spans="1:33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P31" s="2"/>
      <c r="AE31" s="2"/>
      <c r="AF31" s="2"/>
      <c r="AG31" s="2"/>
    </row>
    <row r="32" spans="1:33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P32" s="2"/>
      <c r="AE32" s="2"/>
      <c r="AF32" s="2"/>
      <c r="AG32" s="2"/>
    </row>
    <row r="33" spans="1:33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P33" s="2"/>
      <c r="V33" s="2"/>
      <c r="W33" s="4"/>
      <c r="X33" s="4"/>
      <c r="Y33" s="2"/>
      <c r="Z33" s="4"/>
      <c r="AA33" s="4"/>
      <c r="AB33" s="2"/>
      <c r="AC33" s="4"/>
      <c r="AD33" s="4"/>
      <c r="AE33" s="2"/>
      <c r="AF33" s="2"/>
      <c r="AG33" s="2"/>
    </row>
    <row r="34" spans="1:33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P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14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spans="1:33" ht="14" x14ac:dyDescent="0.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spans="1:33" ht="14" x14ac:dyDescent="0.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spans="1:33" ht="14" x14ac:dyDescent="0.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3C</vt:lpstr>
      <vt:lpstr>Figure 3D</vt:lpstr>
      <vt:lpstr>Figure 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2021-05-18T14:47:06Z</dcterms:created>
  <dcterms:modified xsi:type="dcterms:W3CDTF">2021-05-18T14:47:21Z</dcterms:modified>
</cp:coreProperties>
</file>