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6C65AD9A-D756-B044-857B-A168B99F63BE}" xr6:coauthVersionLast="47" xr6:coauthVersionMax="47" xr10:uidLastSave="{00000000-0000-0000-0000-000000000000}"/>
  <bookViews>
    <workbookView xWindow="5980" yWindow="7500" windowWidth="22440" windowHeight="9940" xr2:uid="{AAC37961-2098-9046-8694-8F423A1E0104}"/>
  </bookViews>
  <sheets>
    <sheet name="Figure 5_S3A" sheetId="1" r:id="rId1"/>
    <sheet name="Figure 5_S3B" sheetId="2" r:id="rId2"/>
    <sheet name="Figure 5_S3C" sheetId="3" r:id="rId3"/>
    <sheet name="Figure 5_S3D" sheetId="4" r:id="rId4"/>
    <sheet name="Figure 5_S3E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5" l="1"/>
  <c r="AB8" i="5"/>
  <c r="Y8" i="5"/>
  <c r="V8" i="5"/>
  <c r="S8" i="5"/>
  <c r="P8" i="5"/>
  <c r="M8" i="5"/>
  <c r="J8" i="5"/>
  <c r="G8" i="5"/>
  <c r="D8" i="5"/>
  <c r="AG8" i="5" s="1"/>
  <c r="AE7" i="5"/>
  <c r="AB7" i="5"/>
  <c r="Y7" i="5"/>
  <c r="V7" i="5"/>
  <c r="S7" i="5"/>
  <c r="P7" i="5"/>
  <c r="M7" i="5"/>
  <c r="J7" i="5"/>
  <c r="G7" i="5"/>
  <c r="D7" i="5"/>
  <c r="AG7" i="5" s="1"/>
  <c r="AE6" i="5"/>
  <c r="AB6" i="5"/>
  <c r="Y6" i="5"/>
  <c r="V6" i="5"/>
  <c r="S6" i="5"/>
  <c r="P6" i="5"/>
  <c r="M6" i="5"/>
  <c r="J6" i="5"/>
  <c r="G6" i="5"/>
  <c r="D6" i="5"/>
  <c r="AG6" i="5" s="1"/>
  <c r="AE7" i="4"/>
  <c r="AB7" i="4"/>
  <c r="Y7" i="4"/>
  <c r="V7" i="4"/>
  <c r="S7" i="4"/>
  <c r="P7" i="4"/>
  <c r="M7" i="4"/>
  <c r="J7" i="4"/>
  <c r="G7" i="4"/>
  <c r="D7" i="4"/>
  <c r="AG7" i="4" s="1"/>
  <c r="AE6" i="4"/>
  <c r="AB6" i="4"/>
  <c r="Y6" i="4"/>
  <c r="V6" i="4"/>
  <c r="S6" i="4"/>
  <c r="P6" i="4"/>
  <c r="M6" i="4"/>
  <c r="J6" i="4"/>
  <c r="G6" i="4"/>
  <c r="D6" i="4"/>
  <c r="AG6" i="4" s="1"/>
  <c r="M35" i="3"/>
  <c r="M34" i="3"/>
  <c r="M33" i="3"/>
  <c r="M32" i="3"/>
  <c r="M31" i="3"/>
  <c r="M30" i="3"/>
  <c r="M29" i="3"/>
  <c r="M28" i="3"/>
  <c r="M27" i="3"/>
  <c r="M26" i="3"/>
  <c r="M25" i="3"/>
  <c r="T24" i="3"/>
  <c r="M24" i="3"/>
  <c r="AA23" i="3"/>
  <c r="T23" i="3"/>
  <c r="M23" i="3"/>
  <c r="AA22" i="3"/>
  <c r="T22" i="3"/>
  <c r="M22" i="3"/>
  <c r="AA21" i="3"/>
  <c r="T21" i="3"/>
  <c r="M21" i="3"/>
  <c r="AA20" i="3"/>
  <c r="T20" i="3"/>
  <c r="M20" i="3"/>
  <c r="AA19" i="3"/>
  <c r="T19" i="3"/>
  <c r="M19" i="3"/>
  <c r="AA18" i="3"/>
  <c r="T18" i="3"/>
  <c r="M18" i="3"/>
  <c r="AA17" i="3"/>
  <c r="T17" i="3"/>
  <c r="M17" i="3"/>
  <c r="AA16" i="3"/>
  <c r="T16" i="3"/>
  <c r="M16" i="3"/>
  <c r="AA15" i="3"/>
  <c r="T15" i="3"/>
  <c r="M15" i="3"/>
  <c r="AA14" i="3"/>
  <c r="T14" i="3"/>
  <c r="M14" i="3"/>
  <c r="AA13" i="3"/>
  <c r="T13" i="3"/>
  <c r="M13" i="3"/>
  <c r="AH12" i="3"/>
  <c r="AA12" i="3"/>
  <c r="T12" i="3"/>
  <c r="M12" i="3"/>
  <c r="F12" i="3"/>
  <c r="AH11" i="3"/>
  <c r="AA11" i="3"/>
  <c r="T11" i="3"/>
  <c r="M11" i="3"/>
  <c r="F11" i="3"/>
  <c r="AH10" i="3"/>
  <c r="AA10" i="3"/>
  <c r="T10" i="3"/>
  <c r="M10" i="3"/>
  <c r="F10" i="3"/>
  <c r="AH9" i="3"/>
  <c r="AA9" i="3"/>
  <c r="T9" i="3"/>
  <c r="M9" i="3"/>
  <c r="F9" i="3"/>
  <c r="AH8" i="3"/>
  <c r="AA8" i="3"/>
  <c r="T8" i="3"/>
  <c r="M8" i="3"/>
  <c r="F8" i="3"/>
  <c r="AH7" i="3"/>
  <c r="AA7" i="3"/>
  <c r="T7" i="3"/>
  <c r="M7" i="3"/>
  <c r="F7" i="3"/>
  <c r="AH6" i="3"/>
  <c r="AA6" i="3"/>
  <c r="T6" i="3"/>
  <c r="M6" i="3"/>
  <c r="F6" i="3"/>
  <c r="M9" i="2"/>
  <c r="L9" i="2"/>
  <c r="M8" i="2"/>
  <c r="L8" i="2"/>
  <c r="M7" i="2"/>
  <c r="L7" i="2"/>
  <c r="M6" i="2"/>
  <c r="L6" i="2"/>
  <c r="M5" i="2"/>
  <c r="L5" i="2"/>
  <c r="M7" i="1"/>
  <c r="L7" i="1"/>
  <c r="M6" i="1"/>
  <c r="L6" i="1"/>
  <c r="M5" i="1"/>
  <c r="L5" i="1"/>
  <c r="AF7" i="4" l="1"/>
  <c r="AF7" i="5"/>
  <c r="AF6" i="4"/>
  <c r="AF6" i="5"/>
  <c r="AF8" i="5"/>
</calcChain>
</file>

<file path=xl/sharedStrings.xml><?xml version="1.0" encoding="utf-8"?>
<sst xmlns="http://schemas.openxmlformats.org/spreadsheetml/2006/main" count="195" uniqueCount="49">
  <si>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 xml:space="preserve">⁺ </t>
    </r>
    <r>
      <rPr>
        <b/>
        <i/>
        <sz val="11"/>
        <color rgb="FF000000"/>
        <rFont val="Arial"/>
        <family val="2"/>
      </rPr>
      <t>piwi-1</t>
    </r>
    <r>
      <rPr>
        <b/>
        <sz val="11"/>
        <color rgb="FF000000"/>
        <rFont val="Arial"/>
        <family val="2"/>
      </rPr>
      <t>⁺ cells in prepharyngeal region after PD &amp; UO treatment</t>
    </r>
  </si>
  <si>
    <t>Exp 1</t>
  </si>
  <si>
    <t>Exp 2</t>
  </si>
  <si>
    <t>Experimental Group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</si>
  <si>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</si>
  <si>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</si>
  <si>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</si>
  <si>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</si>
  <si>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</si>
  <si>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</si>
  <si>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</si>
  <si>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</si>
  <si>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</si>
  <si>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</si>
  <si>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AVERAGE</t>
  </si>
  <si>
    <t>SD</t>
  </si>
  <si>
    <t>DMSO intact</t>
  </si>
  <si>
    <t>3d PD intact</t>
  </si>
  <si>
    <t>3d UO intact</t>
  </si>
  <si>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 xml:space="preserve">⁺ </t>
    </r>
    <r>
      <rPr>
        <b/>
        <i/>
        <sz val="11"/>
        <color rgb="FF000000"/>
        <rFont val="Arial"/>
        <family val="2"/>
      </rPr>
      <t>piwi-1</t>
    </r>
    <r>
      <rPr>
        <b/>
        <sz val="11"/>
        <color rgb="FF000000"/>
        <rFont val="Arial"/>
        <family val="2"/>
      </rPr>
      <t>⁺ cells in prepharyngeal region after UO treatment</t>
    </r>
  </si>
  <si>
    <t>DMSO 3dpa phx (same as Fig 4F &amp; 5F)</t>
  </si>
  <si>
    <t>0-3d UO 3dpa phx</t>
  </si>
  <si>
    <t>0-1d UO 3dpa phx</t>
  </si>
  <si>
    <t>1-2d UO 3dpa phx</t>
  </si>
  <si>
    <t>2-3d UO 3dpa phx</t>
  </si>
  <si>
    <t>Feeding assay after PD treatment</t>
  </si>
  <si>
    <t xml:space="preserve">DMSO </t>
  </si>
  <si>
    <t>0-5d PD</t>
  </si>
  <si>
    <t>0-3d PD</t>
  </si>
  <si>
    <t>1-2d PD</t>
  </si>
  <si>
    <t>0-1d PD</t>
  </si>
  <si>
    <t>Exp1</t>
  </si>
  <si>
    <t>Exp2</t>
  </si>
  <si>
    <t>Exp3</t>
  </si>
  <si>
    <t>dpa phx</t>
  </si>
  <si>
    <t># that ate</t>
  </si>
  <si>
    <t xml:space="preserve">total animals </t>
  </si>
  <si>
    <t>% ate</t>
  </si>
  <si>
    <t>CI negative</t>
  </si>
  <si>
    <t>CI positive</t>
  </si>
  <si>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>⁺ H3P⁺ cells in prepharyngeal region after UO treatment</t>
    </r>
  </si>
  <si>
    <t>Experimental Group (same as Fig 5H)</t>
  </si>
  <si>
    <t>#cells</t>
  </si>
  <si>
    <t>area (mm²)</t>
  </si>
  <si>
    <t>#cells/mm²</t>
  </si>
  <si>
    <t>DMSO 2dpa phx</t>
  </si>
  <si>
    <t xml:space="preserve">1-2d UO 2dpa phx </t>
  </si>
  <si>
    <t>H3P⁺ cells in prepharyngeal region after PD &amp; UO treatment</t>
  </si>
  <si>
    <t xml:space="preserve">1-2d PD 2dpa phx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</si>
</sst>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1" xfId="0" applyFont="1" applyBorder="1"/>
    <xf numFmtId="0" fontId="7" fillId="0" borderId="0" xfId="0" applyFont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0A91-E0D1-564F-A17B-2C0941A162C4}">
  <sheetPr>
    <outlinePr summaryBelow="0" summaryRight="0"/>
  </sheetPr>
  <dimension ref="A1:M999"/>
  <sheetViews>
    <sheetView tabSelected="1" workbookViewId="0"/>
  </sheetViews>
  <sheetFormatPr baseColWidth="10" defaultColWidth="14.5" defaultRowHeight="15.75" customHeight="1" x14ac:dyDescent="0.15"/>
  <cols>
    <col min="1" max="1" width="19.83203125" customWidth="1"/>
    <col min="2" max="10" width="9" customWidth="1"/>
    <col min="11" max="11" width="10.33203125" customWidth="1"/>
    <col min="12" max="12" width="11.33203125" customWidth="1"/>
    <col min="13" max="13" width="13.5" customWidth="1"/>
  </cols>
  <sheetData>
    <row r="1" spans="1:13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15">
      <c r="A3" s="2"/>
      <c r="B3" s="2" t="s">
        <v>1</v>
      </c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</row>
    <row r="4" spans="1:13" ht="15.75" customHeight="1" x14ac:dyDescent="0.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 t="s">
        <v>14</v>
      </c>
      <c r="M4" s="3" t="s">
        <v>15</v>
      </c>
    </row>
    <row r="5" spans="1:13" ht="15.75" customHeight="1" x14ac:dyDescent="0.15">
      <c r="A5" s="2" t="s">
        <v>16</v>
      </c>
      <c r="B5" s="4">
        <v>6</v>
      </c>
      <c r="C5" s="4">
        <v>6</v>
      </c>
      <c r="D5" s="4">
        <v>11</v>
      </c>
      <c r="E5" s="4">
        <v>9</v>
      </c>
      <c r="F5" s="4">
        <v>5</v>
      </c>
      <c r="G5" s="4">
        <v>6</v>
      </c>
      <c r="H5" s="4">
        <v>9</v>
      </c>
      <c r="I5" s="4">
        <v>4</v>
      </c>
      <c r="J5" s="4">
        <v>9</v>
      </c>
      <c r="K5" s="4">
        <v>5</v>
      </c>
      <c r="L5" s="5">
        <f t="shared" ref="L5:L7" si="0">AVERAGE(B5:K5)</f>
        <v>7</v>
      </c>
      <c r="M5" s="5">
        <f t="shared" ref="M5:M7" si="1">STDEV(B5:K5)</f>
        <v>2.3094010767585029</v>
      </c>
    </row>
    <row r="6" spans="1:13" ht="15.75" customHeight="1" x14ac:dyDescent="0.15">
      <c r="A6" s="2" t="s">
        <v>17</v>
      </c>
      <c r="B6" s="4">
        <v>10</v>
      </c>
      <c r="C6" s="4">
        <v>15</v>
      </c>
      <c r="D6" s="4">
        <v>13</v>
      </c>
      <c r="E6" s="4">
        <v>7</v>
      </c>
      <c r="F6" s="4">
        <v>7</v>
      </c>
      <c r="G6" s="4">
        <v>9</v>
      </c>
      <c r="H6" s="4">
        <v>8</v>
      </c>
      <c r="I6" s="4">
        <v>9</v>
      </c>
      <c r="J6" s="4">
        <v>7</v>
      </c>
      <c r="K6" s="4">
        <v>6</v>
      </c>
      <c r="L6" s="5">
        <f t="shared" si="0"/>
        <v>9.1</v>
      </c>
      <c r="M6" s="5">
        <f t="shared" si="1"/>
        <v>2.8848262031225067</v>
      </c>
    </row>
    <row r="7" spans="1:13" ht="15.75" customHeight="1" x14ac:dyDescent="0.15">
      <c r="A7" s="2" t="s">
        <v>18</v>
      </c>
      <c r="B7" s="4">
        <v>6</v>
      </c>
      <c r="C7" s="4">
        <v>11</v>
      </c>
      <c r="D7" s="4">
        <v>8</v>
      </c>
      <c r="E7" s="4">
        <v>10</v>
      </c>
      <c r="F7" s="4">
        <v>11</v>
      </c>
      <c r="G7" s="4">
        <v>5</v>
      </c>
      <c r="H7" s="4">
        <v>6</v>
      </c>
      <c r="I7" s="4">
        <v>9</v>
      </c>
      <c r="J7" s="4">
        <v>6</v>
      </c>
      <c r="K7" s="4">
        <v>4</v>
      </c>
      <c r="L7" s="5">
        <f t="shared" si="0"/>
        <v>7.6</v>
      </c>
      <c r="M7" s="5">
        <f t="shared" si="1"/>
        <v>2.547329756605706</v>
      </c>
    </row>
    <row r="8" spans="1:13" ht="15.75" customHeight="1" x14ac:dyDescent="0.15">
      <c r="A8" s="2"/>
      <c r="B8" s="2"/>
      <c r="C8" s="2"/>
      <c r="D8" s="2"/>
      <c r="E8" s="2"/>
      <c r="F8" s="4"/>
      <c r="G8" s="2"/>
      <c r="H8" s="4"/>
      <c r="I8" s="2"/>
      <c r="J8" s="2"/>
      <c r="K8" s="4"/>
      <c r="L8" s="2"/>
      <c r="M8" s="2"/>
    </row>
    <row r="9" spans="1:13" ht="15.75" customHeight="1" x14ac:dyDescent="0.15">
      <c r="A9" s="2"/>
      <c r="B9" s="2"/>
      <c r="C9" s="2"/>
      <c r="D9" s="2"/>
      <c r="E9" s="4"/>
      <c r="F9" s="4"/>
      <c r="G9" s="2"/>
      <c r="H9" s="4"/>
      <c r="I9" s="2"/>
      <c r="J9" s="4"/>
      <c r="K9" s="4"/>
      <c r="L9" s="2"/>
      <c r="M9" s="2"/>
    </row>
    <row r="10" spans="1:13" ht="15.75" customHeight="1" x14ac:dyDescent="0.15">
      <c r="A10" s="2"/>
      <c r="B10" s="2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</row>
    <row r="11" spans="1:13" ht="15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84E3-8E74-AC42-8566-BD2AD2F3B424}">
  <sheetPr>
    <outlinePr summaryBelow="0" summaryRight="0"/>
  </sheetPr>
  <dimension ref="A1:M999"/>
  <sheetViews>
    <sheetView workbookViewId="0"/>
  </sheetViews>
  <sheetFormatPr baseColWidth="10" defaultColWidth="14.5" defaultRowHeight="15.75" customHeight="1" x14ac:dyDescent="0.15"/>
  <cols>
    <col min="1" max="1" width="36.83203125" customWidth="1"/>
    <col min="2" max="10" width="9" customWidth="1"/>
    <col min="11" max="11" width="10.33203125" customWidth="1"/>
    <col min="12" max="12" width="11.33203125" customWidth="1"/>
    <col min="13" max="13" width="13.5" customWidth="1"/>
  </cols>
  <sheetData>
    <row r="1" spans="1:13" ht="15.75" customHeight="1" x14ac:dyDescent="0.1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15">
      <c r="A3" s="2"/>
      <c r="B3" s="2" t="s">
        <v>1</v>
      </c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</row>
    <row r="4" spans="1:13" ht="15.75" customHeight="1" x14ac:dyDescent="0.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 t="s">
        <v>14</v>
      </c>
      <c r="M4" s="3" t="s">
        <v>15</v>
      </c>
    </row>
    <row r="5" spans="1:13" ht="15.75" customHeight="1" x14ac:dyDescent="0.15">
      <c r="A5" s="2" t="s">
        <v>20</v>
      </c>
      <c r="B5" s="4">
        <v>19</v>
      </c>
      <c r="C5" s="4">
        <v>23</v>
      </c>
      <c r="D5" s="4">
        <v>31</v>
      </c>
      <c r="E5" s="4">
        <v>26</v>
      </c>
      <c r="F5" s="4">
        <v>20</v>
      </c>
      <c r="G5" s="4">
        <v>18</v>
      </c>
      <c r="H5" s="4">
        <v>28</v>
      </c>
      <c r="I5" s="4">
        <v>20</v>
      </c>
      <c r="J5" s="4">
        <v>22</v>
      </c>
      <c r="K5" s="4">
        <v>24</v>
      </c>
      <c r="L5" s="5">
        <f t="shared" ref="L5:L9" si="0">AVERAGE(B5:K5)</f>
        <v>23.1</v>
      </c>
      <c r="M5" s="5">
        <f t="shared" ref="M5:M9" si="1">STDEV(B5:K5)</f>
        <v>4.2018514437751744</v>
      </c>
    </row>
    <row r="6" spans="1:13" ht="15.75" customHeight="1" x14ac:dyDescent="0.15">
      <c r="A6" s="2" t="s">
        <v>21</v>
      </c>
      <c r="B6" s="4">
        <v>12</v>
      </c>
      <c r="C6" s="4">
        <v>18</v>
      </c>
      <c r="D6" s="4">
        <v>22</v>
      </c>
      <c r="E6" s="4">
        <v>13</v>
      </c>
      <c r="F6" s="4">
        <v>15</v>
      </c>
      <c r="G6" s="4">
        <v>18</v>
      </c>
      <c r="H6" s="4">
        <v>11</v>
      </c>
      <c r="I6" s="4">
        <v>14</v>
      </c>
      <c r="J6" s="4">
        <v>9</v>
      </c>
      <c r="K6" s="4">
        <v>15</v>
      </c>
      <c r="L6" s="5">
        <f t="shared" si="0"/>
        <v>14.7</v>
      </c>
      <c r="M6" s="5">
        <f t="shared" si="1"/>
        <v>3.8311588035185604</v>
      </c>
    </row>
    <row r="7" spans="1:13" ht="15.75" customHeight="1" x14ac:dyDescent="0.15">
      <c r="A7" s="2" t="s">
        <v>22</v>
      </c>
      <c r="B7" s="4">
        <v>20</v>
      </c>
      <c r="C7" s="4">
        <v>23</v>
      </c>
      <c r="D7" s="4">
        <v>22</v>
      </c>
      <c r="E7" s="4">
        <v>27</v>
      </c>
      <c r="F7" s="4">
        <v>31</v>
      </c>
      <c r="G7" s="4">
        <v>18</v>
      </c>
      <c r="H7" s="4">
        <v>22</v>
      </c>
      <c r="I7" s="4">
        <v>16</v>
      </c>
      <c r="J7" s="4">
        <v>21</v>
      </c>
      <c r="K7" s="4">
        <v>21</v>
      </c>
      <c r="L7" s="5">
        <f t="shared" si="0"/>
        <v>22.1</v>
      </c>
      <c r="M7" s="5">
        <f t="shared" si="1"/>
        <v>4.2804464979978647</v>
      </c>
    </row>
    <row r="8" spans="1:13" ht="15.75" customHeight="1" x14ac:dyDescent="0.15">
      <c r="A8" s="2" t="s">
        <v>23</v>
      </c>
      <c r="B8" s="4">
        <v>14</v>
      </c>
      <c r="C8" s="4">
        <v>9</v>
      </c>
      <c r="D8" s="4">
        <v>13</v>
      </c>
      <c r="E8" s="4">
        <v>15</v>
      </c>
      <c r="F8" s="4">
        <v>15</v>
      </c>
      <c r="G8" s="4">
        <v>11</v>
      </c>
      <c r="H8" s="4">
        <v>13</v>
      </c>
      <c r="I8" s="4">
        <v>14</v>
      </c>
      <c r="J8" s="4">
        <v>16</v>
      </c>
      <c r="K8" s="4">
        <v>9</v>
      </c>
      <c r="L8" s="5">
        <f t="shared" si="0"/>
        <v>12.9</v>
      </c>
      <c r="M8" s="5">
        <f t="shared" si="1"/>
        <v>2.469817807045696</v>
      </c>
    </row>
    <row r="9" spans="1:13" ht="15.75" customHeight="1" x14ac:dyDescent="0.15">
      <c r="A9" s="2" t="s">
        <v>24</v>
      </c>
      <c r="B9" s="4">
        <v>20</v>
      </c>
      <c r="C9" s="4">
        <v>26</v>
      </c>
      <c r="D9" s="4">
        <v>21</v>
      </c>
      <c r="E9" s="4">
        <v>24</v>
      </c>
      <c r="F9" s="4">
        <v>30</v>
      </c>
      <c r="G9" s="2">
        <v>22</v>
      </c>
      <c r="H9" s="2">
        <v>10</v>
      </c>
      <c r="I9" s="2">
        <v>20</v>
      </c>
      <c r="J9" s="2">
        <v>22</v>
      </c>
      <c r="K9" s="2">
        <v>23</v>
      </c>
      <c r="L9" s="5">
        <f t="shared" si="0"/>
        <v>21.8</v>
      </c>
      <c r="M9" s="5">
        <f t="shared" si="1"/>
        <v>5.138093031466056</v>
      </c>
    </row>
    <row r="10" spans="1:13" ht="15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customHeight="1" x14ac:dyDescent="0.15">
      <c r="A11" s="2"/>
      <c r="B11" s="2"/>
      <c r="C11" s="2"/>
      <c r="D11" s="2"/>
      <c r="E11" s="2"/>
      <c r="F11" s="2"/>
      <c r="G11" s="4"/>
      <c r="H11" s="4"/>
      <c r="I11" s="4"/>
      <c r="J11" s="4"/>
      <c r="K11" s="4"/>
      <c r="L11" s="2"/>
      <c r="M11" s="2"/>
    </row>
    <row r="12" spans="1:13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DF77-0F40-F24E-A137-BA358DAB9F30}">
  <sheetPr>
    <outlinePr summaryBelow="0" summaryRight="0"/>
  </sheetPr>
  <dimension ref="A1:AJ1000"/>
  <sheetViews>
    <sheetView topLeftCell="Q2" workbookViewId="0"/>
  </sheetViews>
  <sheetFormatPr baseColWidth="10" defaultColWidth="14.5" defaultRowHeight="15.75" customHeight="1" x14ac:dyDescent="0.15"/>
  <cols>
    <col min="1" max="1" width="19.83203125" customWidth="1"/>
    <col min="2" max="4" width="9.83203125" customWidth="1"/>
    <col min="5" max="8" width="13.5" customWidth="1"/>
    <col min="9" max="11" width="9.83203125" customWidth="1"/>
    <col min="12" max="12" width="13.5" customWidth="1"/>
    <col min="13" max="13" width="6.5" customWidth="1"/>
    <col min="14" max="14" width="12.33203125" customWidth="1"/>
    <col min="15" max="15" width="11.6640625" customWidth="1"/>
    <col min="16" max="18" width="9.83203125" customWidth="1"/>
    <col min="19" max="19" width="13.5" customWidth="1"/>
    <col min="20" max="20" width="6.5" customWidth="1"/>
    <col min="21" max="21" width="12.33203125" customWidth="1"/>
    <col min="22" max="22" width="11.6640625" customWidth="1"/>
    <col min="23" max="25" width="9.83203125" customWidth="1"/>
    <col min="26" max="29" width="13.5" customWidth="1"/>
    <col min="30" max="32" width="9.83203125" customWidth="1"/>
    <col min="33" max="36" width="13.5" customWidth="1"/>
  </cols>
  <sheetData>
    <row r="1" spans="1:36" ht="15.75" customHeight="1" x14ac:dyDescent="0.1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 x14ac:dyDescent="0.15">
      <c r="A3" s="2" t="s">
        <v>3</v>
      </c>
      <c r="B3" s="2" t="s">
        <v>26</v>
      </c>
      <c r="C3" s="2"/>
      <c r="D3" s="2"/>
      <c r="E3" s="2"/>
      <c r="F3" s="2"/>
      <c r="G3" s="2"/>
      <c r="H3" s="2"/>
      <c r="I3" s="2" t="s">
        <v>27</v>
      </c>
      <c r="J3" s="2"/>
      <c r="K3" s="2"/>
      <c r="L3" s="2"/>
      <c r="M3" s="2"/>
      <c r="N3" s="2"/>
      <c r="O3" s="2"/>
      <c r="P3" s="2" t="s">
        <v>28</v>
      </c>
      <c r="Q3" s="2"/>
      <c r="R3" s="2"/>
      <c r="S3" s="2"/>
      <c r="T3" s="2"/>
      <c r="U3" s="2"/>
      <c r="V3" s="2"/>
      <c r="W3" s="2" t="s">
        <v>29</v>
      </c>
      <c r="X3" s="2"/>
      <c r="Y3" s="2"/>
      <c r="Z3" s="2"/>
      <c r="AA3" s="2"/>
      <c r="AB3" s="2"/>
      <c r="AC3" s="2"/>
      <c r="AD3" s="2" t="s">
        <v>30</v>
      </c>
      <c r="AE3" s="2"/>
      <c r="AF3" s="2"/>
      <c r="AG3" s="2"/>
      <c r="AH3" s="2"/>
      <c r="AI3" s="2"/>
      <c r="AJ3" s="2"/>
    </row>
    <row r="4" spans="1:36" ht="15.75" customHeight="1" x14ac:dyDescent="0.15">
      <c r="A4" s="2"/>
      <c r="B4" s="2" t="s">
        <v>31</v>
      </c>
      <c r="C4" s="2" t="s">
        <v>32</v>
      </c>
      <c r="D4" s="2" t="s">
        <v>33</v>
      </c>
      <c r="E4" s="2"/>
      <c r="F4" s="2"/>
      <c r="G4" s="2"/>
      <c r="H4" s="2"/>
      <c r="I4" s="2" t="s">
        <v>31</v>
      </c>
      <c r="J4" s="2" t="s">
        <v>32</v>
      </c>
      <c r="K4" s="2" t="s">
        <v>33</v>
      </c>
      <c r="L4" s="2"/>
      <c r="M4" s="2"/>
      <c r="N4" s="2"/>
      <c r="O4" s="2"/>
      <c r="P4" s="2" t="s">
        <v>31</v>
      </c>
      <c r="Q4" s="2" t="s">
        <v>32</v>
      </c>
      <c r="R4" s="2" t="s">
        <v>33</v>
      </c>
      <c r="S4" s="2"/>
      <c r="T4" s="2"/>
      <c r="U4" s="2"/>
      <c r="V4" s="2"/>
      <c r="W4" s="2" t="s">
        <v>31</v>
      </c>
      <c r="X4" s="2" t="s">
        <v>32</v>
      </c>
      <c r="Y4" s="2" t="s">
        <v>33</v>
      </c>
      <c r="Z4" s="2"/>
      <c r="AA4" s="2"/>
      <c r="AB4" s="2"/>
      <c r="AC4" s="2"/>
      <c r="AD4" s="2" t="s">
        <v>31</v>
      </c>
      <c r="AE4" s="2" t="s">
        <v>32</v>
      </c>
      <c r="AF4" s="2" t="s">
        <v>33</v>
      </c>
      <c r="AG4" s="2"/>
      <c r="AH4" s="2"/>
      <c r="AI4" s="2"/>
      <c r="AJ4" s="2"/>
    </row>
    <row r="5" spans="1:36" ht="15.75" customHeight="1" x14ac:dyDescent="0.15">
      <c r="A5" s="2" t="s">
        <v>34</v>
      </c>
      <c r="B5" s="2" t="s">
        <v>35</v>
      </c>
      <c r="C5" s="2" t="s">
        <v>35</v>
      </c>
      <c r="D5" s="2" t="s">
        <v>35</v>
      </c>
      <c r="E5" s="2" t="s">
        <v>36</v>
      </c>
      <c r="F5" s="3" t="s">
        <v>37</v>
      </c>
      <c r="G5" s="3" t="s">
        <v>38</v>
      </c>
      <c r="H5" s="3" t="s">
        <v>39</v>
      </c>
      <c r="I5" s="2" t="s">
        <v>35</v>
      </c>
      <c r="J5" s="2" t="s">
        <v>35</v>
      </c>
      <c r="K5" s="2" t="s">
        <v>35</v>
      </c>
      <c r="L5" s="2" t="s">
        <v>36</v>
      </c>
      <c r="M5" s="3" t="s">
        <v>37</v>
      </c>
      <c r="N5" s="3" t="s">
        <v>38</v>
      </c>
      <c r="O5" s="3" t="s">
        <v>39</v>
      </c>
      <c r="P5" s="2" t="s">
        <v>35</v>
      </c>
      <c r="Q5" s="2" t="s">
        <v>35</v>
      </c>
      <c r="R5" s="2" t="s">
        <v>35</v>
      </c>
      <c r="S5" s="2" t="s">
        <v>36</v>
      </c>
      <c r="T5" s="3" t="s">
        <v>37</v>
      </c>
      <c r="U5" s="3" t="s">
        <v>38</v>
      </c>
      <c r="V5" s="3" t="s">
        <v>39</v>
      </c>
      <c r="W5" s="2" t="s">
        <v>35</v>
      </c>
      <c r="X5" s="2" t="s">
        <v>35</v>
      </c>
      <c r="Y5" s="2" t="s">
        <v>35</v>
      </c>
      <c r="Z5" s="2" t="s">
        <v>36</v>
      </c>
      <c r="AA5" s="3" t="s">
        <v>37</v>
      </c>
      <c r="AB5" s="3" t="s">
        <v>38</v>
      </c>
      <c r="AC5" s="3" t="s">
        <v>39</v>
      </c>
      <c r="AD5" s="2" t="s">
        <v>35</v>
      </c>
      <c r="AE5" s="2" t="s">
        <v>35</v>
      </c>
      <c r="AF5" s="2" t="s">
        <v>35</v>
      </c>
      <c r="AG5" s="2" t="s">
        <v>36</v>
      </c>
      <c r="AH5" s="3" t="s">
        <v>37</v>
      </c>
      <c r="AI5" s="3" t="s">
        <v>38</v>
      </c>
      <c r="AJ5" s="3" t="s">
        <v>39</v>
      </c>
    </row>
    <row r="6" spans="1:36" ht="15.75" customHeight="1" x14ac:dyDescent="0.15">
      <c r="A6" s="6">
        <v>1</v>
      </c>
      <c r="B6" s="4">
        <v>0</v>
      </c>
      <c r="C6" s="4">
        <v>0</v>
      </c>
      <c r="D6" s="4">
        <v>0</v>
      </c>
      <c r="E6" s="4">
        <v>52</v>
      </c>
      <c r="F6" s="5">
        <f t="shared" ref="F6:F12" si="0">((B6+C6+D6)/E6)*100</f>
        <v>0</v>
      </c>
      <c r="G6" s="4">
        <v>0</v>
      </c>
      <c r="H6" s="2">
        <v>8.2200000000000006</v>
      </c>
      <c r="I6" s="4">
        <v>0</v>
      </c>
      <c r="J6" s="4">
        <v>0</v>
      </c>
      <c r="K6" s="4">
        <v>0</v>
      </c>
      <c r="L6" s="4">
        <v>50</v>
      </c>
      <c r="M6" s="5">
        <f t="shared" ref="M6:M35" si="1">((I6+J6+K6)/L6)*100</f>
        <v>0</v>
      </c>
      <c r="N6" s="2">
        <v>0</v>
      </c>
      <c r="O6" s="6">
        <v>8.52</v>
      </c>
      <c r="P6" s="4">
        <v>0</v>
      </c>
      <c r="Q6" s="4">
        <v>0</v>
      </c>
      <c r="R6" s="4">
        <v>0</v>
      </c>
      <c r="S6" s="4">
        <v>50</v>
      </c>
      <c r="T6" s="5">
        <f t="shared" ref="T6:T24" si="2">((P6+Q6+R6)/S6)*100</f>
        <v>0</v>
      </c>
      <c r="U6" s="2">
        <v>0</v>
      </c>
      <c r="V6" s="2">
        <v>8.52</v>
      </c>
      <c r="W6" s="4">
        <v>0</v>
      </c>
      <c r="X6" s="4">
        <v>0</v>
      </c>
      <c r="Y6" s="4">
        <v>0</v>
      </c>
      <c r="Z6" s="4">
        <v>46</v>
      </c>
      <c r="AA6" s="5">
        <f t="shared" ref="AA6:AA23" si="3">((W6+X6+Y6)/Z6)*100</f>
        <v>0</v>
      </c>
      <c r="AB6" s="2">
        <v>0</v>
      </c>
      <c r="AC6" s="2">
        <v>9.1999999999999993</v>
      </c>
      <c r="AD6" s="4">
        <v>0</v>
      </c>
      <c r="AE6" s="4">
        <v>0</v>
      </c>
      <c r="AF6" s="4">
        <v>0</v>
      </c>
      <c r="AG6" s="4">
        <v>62</v>
      </c>
      <c r="AH6" s="5">
        <f t="shared" ref="AH6:AH12" si="4">((AD6+AE6+AF6)/AG6)*100</f>
        <v>0</v>
      </c>
      <c r="AI6" s="2">
        <v>0</v>
      </c>
      <c r="AJ6" s="2">
        <v>6.98</v>
      </c>
    </row>
    <row r="7" spans="1:36" ht="15.75" customHeight="1" x14ac:dyDescent="0.15">
      <c r="A7" s="6">
        <v>2</v>
      </c>
      <c r="B7" s="4">
        <v>0</v>
      </c>
      <c r="C7" s="4">
        <v>0</v>
      </c>
      <c r="D7" s="4">
        <v>0</v>
      </c>
      <c r="E7" s="4">
        <v>52</v>
      </c>
      <c r="F7" s="5">
        <f t="shared" si="0"/>
        <v>0</v>
      </c>
      <c r="G7" s="4">
        <v>0</v>
      </c>
      <c r="H7" s="2">
        <v>8.2200000000000006</v>
      </c>
      <c r="I7" s="4">
        <v>0</v>
      </c>
      <c r="J7" s="4">
        <v>0</v>
      </c>
      <c r="K7" s="4">
        <v>0</v>
      </c>
      <c r="L7" s="4">
        <v>50</v>
      </c>
      <c r="M7" s="5">
        <f t="shared" si="1"/>
        <v>0</v>
      </c>
      <c r="N7" s="2">
        <v>0</v>
      </c>
      <c r="O7" s="6">
        <v>8.52</v>
      </c>
      <c r="P7" s="4">
        <v>0</v>
      </c>
      <c r="Q7" s="4">
        <v>0</v>
      </c>
      <c r="R7" s="4">
        <v>0</v>
      </c>
      <c r="S7" s="4">
        <v>50</v>
      </c>
      <c r="T7" s="5">
        <f t="shared" si="2"/>
        <v>0</v>
      </c>
      <c r="U7" s="2">
        <v>0</v>
      </c>
      <c r="V7" s="2">
        <v>8.52</v>
      </c>
      <c r="W7" s="4">
        <v>0</v>
      </c>
      <c r="X7" s="4">
        <v>0</v>
      </c>
      <c r="Y7" s="4">
        <v>0</v>
      </c>
      <c r="Z7" s="4">
        <v>46</v>
      </c>
      <c r="AA7" s="5">
        <f t="shared" si="3"/>
        <v>0</v>
      </c>
      <c r="AB7" s="2">
        <v>0</v>
      </c>
      <c r="AC7" s="2">
        <v>9.1999999999999993</v>
      </c>
      <c r="AD7" s="4">
        <v>0</v>
      </c>
      <c r="AE7" s="4">
        <v>0</v>
      </c>
      <c r="AF7" s="4">
        <v>0</v>
      </c>
      <c r="AG7" s="4">
        <v>62</v>
      </c>
      <c r="AH7" s="5">
        <f t="shared" si="4"/>
        <v>0</v>
      </c>
      <c r="AI7" s="2">
        <v>0</v>
      </c>
      <c r="AJ7" s="2">
        <v>6.98</v>
      </c>
    </row>
    <row r="8" spans="1:36" ht="15.75" customHeight="1" x14ac:dyDescent="0.15">
      <c r="A8" s="7">
        <v>3</v>
      </c>
      <c r="B8" s="4">
        <v>0</v>
      </c>
      <c r="C8" s="4">
        <v>0</v>
      </c>
      <c r="D8" s="4">
        <v>0</v>
      </c>
      <c r="E8" s="4">
        <v>52</v>
      </c>
      <c r="F8" s="5">
        <f t="shared" si="0"/>
        <v>0</v>
      </c>
      <c r="G8" s="4">
        <v>0</v>
      </c>
      <c r="H8" s="2">
        <v>8.2200000000000006</v>
      </c>
      <c r="I8" s="4">
        <v>0</v>
      </c>
      <c r="J8" s="4">
        <v>0</v>
      </c>
      <c r="K8" s="4">
        <v>0</v>
      </c>
      <c r="L8" s="4">
        <v>50</v>
      </c>
      <c r="M8" s="5">
        <f t="shared" si="1"/>
        <v>0</v>
      </c>
      <c r="N8" s="2">
        <v>0</v>
      </c>
      <c r="O8" s="6">
        <v>8.52</v>
      </c>
      <c r="P8" s="4">
        <v>0</v>
      </c>
      <c r="Q8" s="4">
        <v>0</v>
      </c>
      <c r="R8" s="4">
        <v>0</v>
      </c>
      <c r="S8" s="4">
        <v>50</v>
      </c>
      <c r="T8" s="5">
        <f t="shared" si="2"/>
        <v>0</v>
      </c>
      <c r="U8" s="2">
        <v>0</v>
      </c>
      <c r="V8" s="2">
        <v>8.52</v>
      </c>
      <c r="W8" s="4">
        <v>0</v>
      </c>
      <c r="X8" s="4">
        <v>0</v>
      </c>
      <c r="Y8" s="4">
        <v>0</v>
      </c>
      <c r="Z8" s="4">
        <v>46</v>
      </c>
      <c r="AA8" s="5">
        <f t="shared" si="3"/>
        <v>0</v>
      </c>
      <c r="AB8" s="2">
        <v>0</v>
      </c>
      <c r="AC8" s="2">
        <v>9.1999999999999993</v>
      </c>
      <c r="AD8" s="4">
        <v>0</v>
      </c>
      <c r="AE8" s="4">
        <v>0</v>
      </c>
      <c r="AF8" s="4">
        <v>0</v>
      </c>
      <c r="AG8" s="4">
        <v>62</v>
      </c>
      <c r="AH8" s="5">
        <f t="shared" si="4"/>
        <v>0</v>
      </c>
      <c r="AI8" s="2">
        <v>0</v>
      </c>
      <c r="AJ8" s="2">
        <v>6.98</v>
      </c>
    </row>
    <row r="9" spans="1:36" ht="15.75" customHeight="1" x14ac:dyDescent="0.15">
      <c r="A9" s="8">
        <v>4</v>
      </c>
      <c r="B9" s="4">
        <v>0</v>
      </c>
      <c r="C9" s="4">
        <v>1</v>
      </c>
      <c r="D9" s="4">
        <v>0</v>
      </c>
      <c r="E9" s="4">
        <v>52</v>
      </c>
      <c r="F9" s="5">
        <f t="shared" si="0"/>
        <v>1.9230769230769231</v>
      </c>
      <c r="G9" s="4">
        <v>1.913076923</v>
      </c>
      <c r="H9" s="2">
        <v>9.1469230770000003</v>
      </c>
      <c r="I9" s="4">
        <v>0</v>
      </c>
      <c r="J9" s="4">
        <v>0</v>
      </c>
      <c r="K9" s="4">
        <v>0</v>
      </c>
      <c r="L9" s="4">
        <v>50</v>
      </c>
      <c r="M9" s="5">
        <f t="shared" si="1"/>
        <v>0</v>
      </c>
      <c r="N9" s="2">
        <v>0</v>
      </c>
      <c r="O9" s="6">
        <v>8.52</v>
      </c>
      <c r="P9" s="4">
        <v>0</v>
      </c>
      <c r="Q9" s="4">
        <v>0</v>
      </c>
      <c r="R9" s="4">
        <v>0</v>
      </c>
      <c r="S9" s="4">
        <v>50</v>
      </c>
      <c r="T9" s="5">
        <f t="shared" si="2"/>
        <v>0</v>
      </c>
      <c r="U9" s="2">
        <v>0</v>
      </c>
      <c r="V9" s="2">
        <v>8.52</v>
      </c>
      <c r="W9" s="4">
        <v>0</v>
      </c>
      <c r="X9" s="4">
        <v>0</v>
      </c>
      <c r="Y9" s="4">
        <v>0</v>
      </c>
      <c r="Z9" s="4">
        <v>46</v>
      </c>
      <c r="AA9" s="5">
        <f t="shared" si="3"/>
        <v>0</v>
      </c>
      <c r="AB9" s="2">
        <v>0</v>
      </c>
      <c r="AC9" s="2">
        <v>9.1999999999999993</v>
      </c>
      <c r="AD9" s="4">
        <v>0</v>
      </c>
      <c r="AE9" s="4">
        <v>0</v>
      </c>
      <c r="AF9" s="4">
        <v>0</v>
      </c>
      <c r="AG9" s="4">
        <v>62</v>
      </c>
      <c r="AH9" s="5">
        <f t="shared" si="4"/>
        <v>0</v>
      </c>
      <c r="AI9" s="2">
        <v>0</v>
      </c>
      <c r="AJ9" s="2">
        <v>6.98</v>
      </c>
    </row>
    <row r="10" spans="1:36" ht="15.75" customHeight="1" x14ac:dyDescent="0.15">
      <c r="A10" s="7">
        <v>5</v>
      </c>
      <c r="B10" s="4">
        <v>23</v>
      </c>
      <c r="C10" s="4">
        <v>12</v>
      </c>
      <c r="D10" s="4">
        <v>8</v>
      </c>
      <c r="E10" s="4">
        <v>52</v>
      </c>
      <c r="F10" s="5">
        <f t="shared" si="0"/>
        <v>82.692307692307693</v>
      </c>
      <c r="G10" s="4">
        <v>12.652307690000001</v>
      </c>
      <c r="H10" s="2">
        <v>8.1576923079999997</v>
      </c>
      <c r="I10" s="4">
        <v>0</v>
      </c>
      <c r="J10" s="4">
        <v>0</v>
      </c>
      <c r="K10" s="4">
        <v>0</v>
      </c>
      <c r="L10" s="4">
        <v>50</v>
      </c>
      <c r="M10" s="5">
        <f t="shared" si="1"/>
        <v>0</v>
      </c>
      <c r="N10" s="2">
        <v>0</v>
      </c>
      <c r="O10" s="6">
        <v>8.52</v>
      </c>
      <c r="P10" s="4">
        <v>0</v>
      </c>
      <c r="Q10" s="4">
        <v>0</v>
      </c>
      <c r="R10" s="4">
        <v>0</v>
      </c>
      <c r="S10" s="4">
        <v>50</v>
      </c>
      <c r="T10" s="5">
        <f t="shared" si="2"/>
        <v>0</v>
      </c>
      <c r="U10" s="2">
        <v>0</v>
      </c>
      <c r="V10" s="2">
        <v>8.52</v>
      </c>
      <c r="W10" s="4">
        <v>0</v>
      </c>
      <c r="X10" s="4">
        <v>1</v>
      </c>
      <c r="Y10" s="4">
        <v>0</v>
      </c>
      <c r="Z10" s="4">
        <v>46</v>
      </c>
      <c r="AA10" s="5">
        <f t="shared" si="3"/>
        <v>2.1739130434782608</v>
      </c>
      <c r="AB10" s="2">
        <v>2.163913043</v>
      </c>
      <c r="AC10" s="2">
        <v>10.20608696</v>
      </c>
      <c r="AD10" s="4">
        <v>3</v>
      </c>
      <c r="AE10" s="4">
        <v>0</v>
      </c>
      <c r="AF10" s="4">
        <v>0</v>
      </c>
      <c r="AG10" s="4">
        <v>62</v>
      </c>
      <c r="AH10" s="5">
        <f t="shared" si="4"/>
        <v>4.838709677419355</v>
      </c>
      <c r="AI10" s="2">
        <v>3.7187096770000001</v>
      </c>
      <c r="AJ10" s="2">
        <v>8.9912903229999994</v>
      </c>
    </row>
    <row r="11" spans="1:36" ht="15.75" customHeight="1" x14ac:dyDescent="0.15">
      <c r="A11" s="7">
        <v>6</v>
      </c>
      <c r="B11" s="4">
        <v>26</v>
      </c>
      <c r="C11" s="4">
        <v>14</v>
      </c>
      <c r="D11" s="4">
        <v>11</v>
      </c>
      <c r="E11" s="4">
        <v>52</v>
      </c>
      <c r="F11" s="5">
        <f t="shared" si="0"/>
        <v>98.076923076923066</v>
      </c>
      <c r="G11" s="4">
        <v>9.1469230770000003</v>
      </c>
      <c r="H11" s="2">
        <v>1.913076923</v>
      </c>
      <c r="I11" s="4">
        <v>0</v>
      </c>
      <c r="J11" s="4">
        <v>0</v>
      </c>
      <c r="K11" s="4">
        <v>0</v>
      </c>
      <c r="L11" s="4">
        <v>50</v>
      </c>
      <c r="M11" s="5">
        <f t="shared" si="1"/>
        <v>0</v>
      </c>
      <c r="N11" s="2">
        <v>0</v>
      </c>
      <c r="O11" s="6">
        <v>8.52</v>
      </c>
      <c r="P11" s="4">
        <v>0</v>
      </c>
      <c r="Q11" s="4">
        <v>0</v>
      </c>
      <c r="R11" s="4">
        <v>0</v>
      </c>
      <c r="S11" s="4">
        <v>50</v>
      </c>
      <c r="T11" s="5">
        <f t="shared" si="2"/>
        <v>0</v>
      </c>
      <c r="U11" s="2">
        <v>0</v>
      </c>
      <c r="V11" s="2">
        <v>8.52</v>
      </c>
      <c r="W11" s="4">
        <v>0</v>
      </c>
      <c r="X11" s="4">
        <v>3</v>
      </c>
      <c r="Y11" s="4">
        <v>10</v>
      </c>
      <c r="Z11" s="4">
        <v>46</v>
      </c>
      <c r="AA11" s="5">
        <f t="shared" si="3"/>
        <v>28.260869565217391</v>
      </c>
      <c r="AB11" s="2">
        <v>11.04086957</v>
      </c>
      <c r="AC11" s="2">
        <v>14.38913043</v>
      </c>
      <c r="AD11" s="4">
        <v>24</v>
      </c>
      <c r="AE11" s="4">
        <v>11</v>
      </c>
      <c r="AF11" s="4">
        <v>14</v>
      </c>
      <c r="AG11" s="4">
        <v>62</v>
      </c>
      <c r="AH11" s="5">
        <f t="shared" si="4"/>
        <v>79.032258064516128</v>
      </c>
      <c r="AI11" s="2">
        <v>11.80225806</v>
      </c>
      <c r="AJ11" s="2">
        <v>8.4177419350000005</v>
      </c>
    </row>
    <row r="12" spans="1:36" ht="15.75" customHeight="1" x14ac:dyDescent="0.15">
      <c r="A12" s="7">
        <v>7</v>
      </c>
      <c r="B12" s="4">
        <v>26</v>
      </c>
      <c r="C12" s="4">
        <v>15</v>
      </c>
      <c r="D12" s="4">
        <v>11</v>
      </c>
      <c r="E12" s="4">
        <v>52</v>
      </c>
      <c r="F12" s="5">
        <f t="shared" si="0"/>
        <v>100</v>
      </c>
      <c r="G12" s="2">
        <v>8.2200000000000006</v>
      </c>
      <c r="H12" s="2">
        <v>0</v>
      </c>
      <c r="I12" s="4">
        <v>0</v>
      </c>
      <c r="J12" s="4">
        <v>0</v>
      </c>
      <c r="K12" s="4">
        <v>0</v>
      </c>
      <c r="L12" s="4">
        <v>50</v>
      </c>
      <c r="M12" s="5">
        <f t="shared" si="1"/>
        <v>0</v>
      </c>
      <c r="N12" s="2">
        <v>0</v>
      </c>
      <c r="O12" s="6">
        <v>8.52</v>
      </c>
      <c r="P12" s="4">
        <v>0</v>
      </c>
      <c r="Q12" s="4">
        <v>0</v>
      </c>
      <c r="R12" s="4">
        <v>0</v>
      </c>
      <c r="S12" s="4">
        <v>50</v>
      </c>
      <c r="T12" s="5">
        <f t="shared" si="2"/>
        <v>0</v>
      </c>
      <c r="U12" s="2">
        <v>0</v>
      </c>
      <c r="V12" s="2">
        <v>8.52</v>
      </c>
      <c r="W12" s="4">
        <v>5</v>
      </c>
      <c r="X12" s="4">
        <v>8</v>
      </c>
      <c r="Y12" s="4">
        <v>15</v>
      </c>
      <c r="Z12" s="4">
        <v>46</v>
      </c>
      <c r="AA12" s="5">
        <f t="shared" si="3"/>
        <v>60.869565217391312</v>
      </c>
      <c r="AB12" s="2">
        <v>14.43956522</v>
      </c>
      <c r="AC12" s="2">
        <v>12.760434780000001</v>
      </c>
      <c r="AD12" s="4">
        <v>24</v>
      </c>
      <c r="AE12" s="4">
        <v>22</v>
      </c>
      <c r="AF12" s="4">
        <v>16</v>
      </c>
      <c r="AG12" s="4">
        <v>62</v>
      </c>
      <c r="AH12" s="5">
        <f t="shared" si="4"/>
        <v>100</v>
      </c>
      <c r="AI12" s="2">
        <v>11.5</v>
      </c>
      <c r="AJ12" s="2">
        <v>0</v>
      </c>
    </row>
    <row r="13" spans="1:36" ht="15.75" customHeight="1" x14ac:dyDescent="0.15">
      <c r="A13" s="8">
        <v>8</v>
      </c>
      <c r="B13" s="2"/>
      <c r="C13" s="2"/>
      <c r="D13" s="2"/>
      <c r="E13" s="2"/>
      <c r="F13" s="2"/>
      <c r="G13" s="2"/>
      <c r="H13" s="2"/>
      <c r="I13" s="4">
        <v>0</v>
      </c>
      <c r="J13" s="4">
        <v>0</v>
      </c>
      <c r="K13" s="4">
        <v>0</v>
      </c>
      <c r="L13" s="4">
        <v>50</v>
      </c>
      <c r="M13" s="5">
        <f t="shared" si="1"/>
        <v>0</v>
      </c>
      <c r="N13" s="2">
        <v>0</v>
      </c>
      <c r="O13" s="6">
        <v>8.52</v>
      </c>
      <c r="P13" s="4">
        <v>12</v>
      </c>
      <c r="Q13" s="4">
        <v>0</v>
      </c>
      <c r="R13" s="4">
        <v>11</v>
      </c>
      <c r="S13" s="4">
        <v>50</v>
      </c>
      <c r="T13" s="5">
        <f t="shared" si="2"/>
        <v>46</v>
      </c>
      <c r="U13" s="2">
        <v>13.03</v>
      </c>
      <c r="V13" s="2">
        <v>13.6</v>
      </c>
      <c r="W13" s="4">
        <v>5</v>
      </c>
      <c r="X13" s="4">
        <v>11</v>
      </c>
      <c r="Y13" s="4">
        <v>15</v>
      </c>
      <c r="Z13" s="4">
        <v>46</v>
      </c>
      <c r="AA13" s="5">
        <f t="shared" si="3"/>
        <v>67.391304347826093</v>
      </c>
      <c r="AB13" s="2">
        <v>14.49130435</v>
      </c>
      <c r="AC13" s="2">
        <v>11.808695650000001</v>
      </c>
      <c r="AD13" s="4"/>
      <c r="AE13" s="4"/>
      <c r="AF13" s="4"/>
      <c r="AG13" s="4"/>
      <c r="AH13" s="2"/>
      <c r="AI13" s="2"/>
      <c r="AJ13" s="2"/>
    </row>
    <row r="14" spans="1:36" ht="15.75" customHeight="1" x14ac:dyDescent="0.15">
      <c r="A14" s="7">
        <v>9</v>
      </c>
      <c r="B14" s="2"/>
      <c r="C14" s="2"/>
      <c r="D14" s="2"/>
      <c r="E14" s="2"/>
      <c r="F14" s="2"/>
      <c r="G14" s="2"/>
      <c r="H14" s="2"/>
      <c r="I14" s="4">
        <v>3</v>
      </c>
      <c r="J14" s="4">
        <v>0</v>
      </c>
      <c r="K14" s="4">
        <v>1</v>
      </c>
      <c r="L14" s="4">
        <v>50</v>
      </c>
      <c r="M14" s="5">
        <f t="shared" si="1"/>
        <v>8</v>
      </c>
      <c r="N14" s="2">
        <v>5.36</v>
      </c>
      <c r="O14" s="6">
        <v>11.35</v>
      </c>
      <c r="P14" s="4">
        <v>22</v>
      </c>
      <c r="Q14" s="4">
        <v>1</v>
      </c>
      <c r="R14" s="4">
        <v>12</v>
      </c>
      <c r="S14" s="4">
        <v>50</v>
      </c>
      <c r="T14" s="5">
        <f t="shared" si="2"/>
        <v>70</v>
      </c>
      <c r="U14" s="2">
        <v>13.83</v>
      </c>
      <c r="V14" s="2">
        <v>10.97</v>
      </c>
      <c r="W14" s="4">
        <v>5</v>
      </c>
      <c r="X14" s="4">
        <v>14</v>
      </c>
      <c r="Y14" s="4">
        <v>15</v>
      </c>
      <c r="Z14" s="4">
        <v>46</v>
      </c>
      <c r="AA14" s="5">
        <f t="shared" si="3"/>
        <v>73.91304347826086</v>
      </c>
      <c r="AB14" s="2">
        <v>14.303043479999999</v>
      </c>
      <c r="AC14" s="2">
        <v>10.61695652</v>
      </c>
      <c r="AD14" s="4"/>
      <c r="AE14" s="4"/>
      <c r="AF14" s="4"/>
      <c r="AG14" s="4"/>
      <c r="AH14" s="2"/>
      <c r="AI14" s="2"/>
      <c r="AJ14" s="2"/>
    </row>
    <row r="15" spans="1:36" ht="15.75" customHeight="1" x14ac:dyDescent="0.15">
      <c r="A15" s="7">
        <v>10</v>
      </c>
      <c r="B15" s="2"/>
      <c r="C15" s="2"/>
      <c r="D15" s="2"/>
      <c r="E15" s="2"/>
      <c r="F15" s="2"/>
      <c r="G15" s="2"/>
      <c r="H15" s="2"/>
      <c r="I15" s="4">
        <v>8</v>
      </c>
      <c r="J15" s="4">
        <v>0</v>
      </c>
      <c r="K15" s="4">
        <v>1</v>
      </c>
      <c r="L15" s="4">
        <v>50</v>
      </c>
      <c r="M15" s="5">
        <f t="shared" si="1"/>
        <v>18</v>
      </c>
      <c r="N15" s="2">
        <v>9.42</v>
      </c>
      <c r="O15" s="6">
        <v>13.44</v>
      </c>
      <c r="P15" s="4">
        <v>22</v>
      </c>
      <c r="Q15" s="4">
        <v>9</v>
      </c>
      <c r="R15" s="4">
        <v>12</v>
      </c>
      <c r="S15" s="4">
        <v>50</v>
      </c>
      <c r="T15" s="5">
        <f t="shared" si="2"/>
        <v>86</v>
      </c>
      <c r="U15" s="2">
        <v>12.5</v>
      </c>
      <c r="V15" s="2">
        <v>7.36</v>
      </c>
      <c r="W15" s="4">
        <v>9</v>
      </c>
      <c r="X15" s="4">
        <v>15</v>
      </c>
      <c r="Y15" s="4">
        <v>15</v>
      </c>
      <c r="Z15" s="4">
        <v>46</v>
      </c>
      <c r="AA15" s="5">
        <f t="shared" si="3"/>
        <v>84.782608695652172</v>
      </c>
      <c r="AB15" s="2">
        <v>13.3226087</v>
      </c>
      <c r="AC15" s="2">
        <v>7.9573913039999997</v>
      </c>
      <c r="AD15" s="4"/>
      <c r="AE15" s="4"/>
      <c r="AF15" s="4"/>
      <c r="AG15" s="4"/>
      <c r="AH15" s="2"/>
      <c r="AI15" s="2"/>
      <c r="AJ15" s="2"/>
    </row>
    <row r="16" spans="1:36" ht="15.75" customHeight="1" x14ac:dyDescent="0.15">
      <c r="A16" s="7">
        <v>11</v>
      </c>
      <c r="B16" s="2"/>
      <c r="C16" s="2"/>
      <c r="D16" s="2"/>
      <c r="E16" s="2"/>
      <c r="F16" s="2"/>
      <c r="G16" s="2"/>
      <c r="H16" s="2"/>
      <c r="I16" s="4">
        <v>16</v>
      </c>
      <c r="J16" s="4">
        <v>3</v>
      </c>
      <c r="K16" s="4">
        <v>5</v>
      </c>
      <c r="L16" s="4">
        <v>50</v>
      </c>
      <c r="M16" s="5">
        <f t="shared" si="1"/>
        <v>48</v>
      </c>
      <c r="N16" s="2">
        <v>14.34</v>
      </c>
      <c r="O16" s="6">
        <v>14.58</v>
      </c>
      <c r="P16" s="4">
        <v>22</v>
      </c>
      <c r="Q16" s="4">
        <v>11</v>
      </c>
      <c r="R16" s="4">
        <v>12</v>
      </c>
      <c r="S16" s="4">
        <v>50</v>
      </c>
      <c r="T16" s="5">
        <f t="shared" si="2"/>
        <v>90</v>
      </c>
      <c r="U16" s="2">
        <v>11.79</v>
      </c>
      <c r="V16" s="2">
        <v>6.09</v>
      </c>
      <c r="W16" s="4">
        <v>14</v>
      </c>
      <c r="X16" s="4">
        <v>15</v>
      </c>
      <c r="Y16" s="4">
        <v>15</v>
      </c>
      <c r="Z16" s="4">
        <v>46</v>
      </c>
      <c r="AA16" s="5">
        <f t="shared" si="3"/>
        <v>95.652173913043484</v>
      </c>
      <c r="AB16" s="2">
        <v>10.99217391</v>
      </c>
      <c r="AC16" s="2">
        <v>3.9578260869999999</v>
      </c>
      <c r="AD16" s="4"/>
      <c r="AE16" s="4"/>
      <c r="AF16" s="4"/>
      <c r="AG16" s="4"/>
      <c r="AH16" s="2"/>
      <c r="AI16" s="2"/>
      <c r="AJ16" s="2"/>
    </row>
    <row r="17" spans="1:36" ht="15.75" customHeight="1" x14ac:dyDescent="0.15">
      <c r="A17" s="8">
        <v>12</v>
      </c>
      <c r="B17" s="2"/>
      <c r="C17" s="2"/>
      <c r="D17" s="2"/>
      <c r="E17" s="2"/>
      <c r="F17" s="2"/>
      <c r="G17" s="2"/>
      <c r="H17" s="2"/>
      <c r="I17" s="4">
        <v>19</v>
      </c>
      <c r="J17" s="4">
        <v>6</v>
      </c>
      <c r="K17" s="4">
        <v>6</v>
      </c>
      <c r="L17" s="4">
        <v>50</v>
      </c>
      <c r="M17" s="5">
        <f t="shared" si="1"/>
        <v>62</v>
      </c>
      <c r="N17" s="2">
        <v>13.88</v>
      </c>
      <c r="O17" s="6">
        <v>12.16</v>
      </c>
      <c r="P17" s="4">
        <v>22</v>
      </c>
      <c r="Q17" s="4">
        <v>13</v>
      </c>
      <c r="R17" s="4">
        <v>12</v>
      </c>
      <c r="S17" s="4">
        <v>50</v>
      </c>
      <c r="T17" s="5">
        <f t="shared" si="2"/>
        <v>94</v>
      </c>
      <c r="U17" s="2">
        <v>10.84</v>
      </c>
      <c r="V17" s="2">
        <v>4.5659999999999998</v>
      </c>
      <c r="W17" s="4">
        <v>14</v>
      </c>
      <c r="X17" s="4">
        <v>16</v>
      </c>
      <c r="Y17" s="4">
        <v>15</v>
      </c>
      <c r="Z17" s="4">
        <v>46</v>
      </c>
      <c r="AA17" s="5">
        <f t="shared" si="3"/>
        <v>97.826086956521735</v>
      </c>
      <c r="AB17" s="2">
        <v>10.20608696</v>
      </c>
      <c r="AC17" s="2">
        <v>2.163913043</v>
      </c>
      <c r="AD17" s="2"/>
      <c r="AE17" s="2"/>
      <c r="AF17" s="2"/>
      <c r="AG17" s="2"/>
      <c r="AH17" s="2"/>
      <c r="AI17" s="2"/>
      <c r="AJ17" s="2"/>
    </row>
    <row r="18" spans="1:36" ht="15.75" customHeight="1" x14ac:dyDescent="0.15">
      <c r="A18" s="7">
        <v>13</v>
      </c>
      <c r="B18" s="2"/>
      <c r="C18" s="2"/>
      <c r="D18" s="2"/>
      <c r="E18" s="2"/>
      <c r="F18" s="2"/>
      <c r="G18" s="2"/>
      <c r="H18" s="2"/>
      <c r="I18" s="4">
        <v>21</v>
      </c>
      <c r="J18" s="4">
        <v>7</v>
      </c>
      <c r="K18" s="4">
        <v>9</v>
      </c>
      <c r="L18" s="4">
        <v>50</v>
      </c>
      <c r="M18" s="5">
        <f t="shared" si="1"/>
        <v>74</v>
      </c>
      <c r="N18" s="2">
        <v>13.67</v>
      </c>
      <c r="O18" s="6">
        <v>10.24</v>
      </c>
      <c r="P18" s="4">
        <v>22</v>
      </c>
      <c r="Q18" s="4">
        <v>13</v>
      </c>
      <c r="R18" s="4">
        <v>12</v>
      </c>
      <c r="S18" s="4">
        <v>50</v>
      </c>
      <c r="T18" s="5">
        <f t="shared" si="2"/>
        <v>94</v>
      </c>
      <c r="U18" s="2">
        <v>10.84</v>
      </c>
      <c r="V18" s="2">
        <v>4.5659999999999998</v>
      </c>
      <c r="W18" s="4">
        <v>14</v>
      </c>
      <c r="X18" s="4">
        <v>16</v>
      </c>
      <c r="Y18" s="4">
        <v>15</v>
      </c>
      <c r="Z18" s="4">
        <v>46</v>
      </c>
      <c r="AA18" s="5">
        <f t="shared" si="3"/>
        <v>97.826086956521735</v>
      </c>
      <c r="AB18" s="2">
        <v>10.20608696</v>
      </c>
      <c r="AC18" s="2">
        <v>2.163913043</v>
      </c>
      <c r="AD18" s="2"/>
      <c r="AE18" s="2"/>
      <c r="AF18" s="2"/>
      <c r="AG18" s="2"/>
      <c r="AH18" s="2"/>
      <c r="AI18" s="2"/>
      <c r="AJ18" s="2"/>
    </row>
    <row r="19" spans="1:36" ht="15.75" customHeight="1" x14ac:dyDescent="0.15">
      <c r="A19" s="7">
        <v>14</v>
      </c>
      <c r="B19" s="2"/>
      <c r="C19" s="2"/>
      <c r="D19" s="2"/>
      <c r="E19" s="2"/>
      <c r="F19" s="2"/>
      <c r="G19" s="2"/>
      <c r="H19" s="2"/>
      <c r="I19" s="4">
        <v>22</v>
      </c>
      <c r="J19" s="4">
        <v>9</v>
      </c>
      <c r="K19" s="4">
        <v>10</v>
      </c>
      <c r="L19" s="4">
        <v>50</v>
      </c>
      <c r="M19" s="5">
        <f t="shared" si="1"/>
        <v>82</v>
      </c>
      <c r="N19" s="2">
        <v>13.02</v>
      </c>
      <c r="O19" s="6">
        <v>8.4600000000000009</v>
      </c>
      <c r="P19" s="4">
        <v>22</v>
      </c>
      <c r="Q19" s="4">
        <v>13</v>
      </c>
      <c r="R19" s="4">
        <v>12</v>
      </c>
      <c r="S19" s="4">
        <v>50</v>
      </c>
      <c r="T19" s="5">
        <f t="shared" si="2"/>
        <v>94</v>
      </c>
      <c r="U19" s="2">
        <v>10.84</v>
      </c>
      <c r="V19" s="2">
        <v>4.5659999999999998</v>
      </c>
      <c r="W19" s="4">
        <v>14</v>
      </c>
      <c r="X19" s="4">
        <v>16</v>
      </c>
      <c r="Y19" s="4">
        <v>15</v>
      </c>
      <c r="Z19" s="4">
        <v>46</v>
      </c>
      <c r="AA19" s="5">
        <f t="shared" si="3"/>
        <v>97.826086956521735</v>
      </c>
      <c r="AB19" s="2">
        <v>10.20608696</v>
      </c>
      <c r="AC19" s="2">
        <v>2.163913043</v>
      </c>
      <c r="AD19" s="2"/>
      <c r="AE19" s="2"/>
      <c r="AF19" s="2"/>
      <c r="AG19" s="2"/>
      <c r="AH19" s="2"/>
      <c r="AI19" s="2"/>
      <c r="AJ19" s="2"/>
    </row>
    <row r="20" spans="1:36" ht="15.75" customHeight="1" x14ac:dyDescent="0.15">
      <c r="A20" s="7">
        <v>15</v>
      </c>
      <c r="B20" s="2"/>
      <c r="C20" s="2"/>
      <c r="D20" s="2"/>
      <c r="E20" s="2"/>
      <c r="F20" s="2"/>
      <c r="G20" s="2"/>
      <c r="H20" s="2"/>
      <c r="I20" s="4">
        <v>22</v>
      </c>
      <c r="J20" s="4">
        <v>9</v>
      </c>
      <c r="K20" s="4">
        <v>10</v>
      </c>
      <c r="L20" s="4">
        <v>50</v>
      </c>
      <c r="M20" s="5">
        <f t="shared" si="1"/>
        <v>82</v>
      </c>
      <c r="N20" s="2">
        <v>13.02</v>
      </c>
      <c r="O20" s="6">
        <v>8.4600000000000009</v>
      </c>
      <c r="P20" s="4">
        <v>22</v>
      </c>
      <c r="Q20" s="4">
        <v>13</v>
      </c>
      <c r="R20" s="4">
        <v>12</v>
      </c>
      <c r="S20" s="4">
        <v>50</v>
      </c>
      <c r="T20" s="5">
        <f t="shared" si="2"/>
        <v>94</v>
      </c>
      <c r="U20" s="2">
        <v>10.84</v>
      </c>
      <c r="V20" s="2">
        <v>4.5659999999999998</v>
      </c>
      <c r="W20" s="4">
        <v>14</v>
      </c>
      <c r="X20" s="4">
        <v>16</v>
      </c>
      <c r="Y20" s="4">
        <v>15</v>
      </c>
      <c r="Z20" s="4">
        <v>46</v>
      </c>
      <c r="AA20" s="5">
        <f t="shared" si="3"/>
        <v>97.826086956521735</v>
      </c>
      <c r="AB20" s="2">
        <v>10.20608696</v>
      </c>
      <c r="AC20" s="2">
        <v>2.163913043</v>
      </c>
      <c r="AD20" s="2"/>
      <c r="AE20" s="2"/>
      <c r="AF20" s="2"/>
      <c r="AG20" s="2"/>
      <c r="AH20" s="2"/>
      <c r="AI20" s="2"/>
      <c r="AJ20" s="2"/>
    </row>
    <row r="21" spans="1:36" ht="15.75" customHeight="1" x14ac:dyDescent="0.15">
      <c r="A21" s="8">
        <v>16</v>
      </c>
      <c r="B21" s="2"/>
      <c r="C21" s="2"/>
      <c r="D21" s="2"/>
      <c r="E21" s="2"/>
      <c r="F21" s="2"/>
      <c r="G21" s="2"/>
      <c r="H21" s="2"/>
      <c r="I21" s="4">
        <v>22</v>
      </c>
      <c r="J21" s="4">
        <v>11</v>
      </c>
      <c r="K21" s="4">
        <v>10</v>
      </c>
      <c r="L21" s="4">
        <v>50</v>
      </c>
      <c r="M21" s="5">
        <f t="shared" si="1"/>
        <v>86</v>
      </c>
      <c r="N21" s="2">
        <v>12.5</v>
      </c>
      <c r="O21" s="6">
        <v>7.36</v>
      </c>
      <c r="P21" s="4">
        <v>23</v>
      </c>
      <c r="Q21" s="4">
        <v>14</v>
      </c>
      <c r="R21" s="4">
        <v>12</v>
      </c>
      <c r="S21" s="4">
        <v>50</v>
      </c>
      <c r="T21" s="5">
        <f t="shared" si="2"/>
        <v>98</v>
      </c>
      <c r="U21" s="2">
        <v>9.4700000000000006</v>
      </c>
      <c r="V21" s="2">
        <v>1.99</v>
      </c>
      <c r="W21" s="4">
        <v>14</v>
      </c>
      <c r="X21" s="4">
        <v>16</v>
      </c>
      <c r="Y21" s="4">
        <v>15</v>
      </c>
      <c r="Z21" s="4">
        <v>46</v>
      </c>
      <c r="AA21" s="5">
        <f t="shared" si="3"/>
        <v>97.826086956521735</v>
      </c>
      <c r="AB21" s="2">
        <v>10.20608696</v>
      </c>
      <c r="AC21" s="2">
        <v>2.163913043</v>
      </c>
      <c r="AD21" s="2"/>
      <c r="AE21" s="2"/>
      <c r="AF21" s="2"/>
      <c r="AG21" s="2"/>
      <c r="AH21" s="2"/>
      <c r="AI21" s="2"/>
      <c r="AJ21" s="2"/>
    </row>
    <row r="22" spans="1:36" ht="15.75" customHeight="1" x14ac:dyDescent="0.15">
      <c r="A22" s="7">
        <v>17</v>
      </c>
      <c r="B22" s="2"/>
      <c r="C22" s="2"/>
      <c r="D22" s="2"/>
      <c r="E22" s="2"/>
      <c r="F22" s="2"/>
      <c r="G22" s="2"/>
      <c r="H22" s="2"/>
      <c r="I22" s="4">
        <v>22</v>
      </c>
      <c r="J22" s="4">
        <v>11</v>
      </c>
      <c r="K22" s="4">
        <v>10</v>
      </c>
      <c r="L22" s="4">
        <v>50</v>
      </c>
      <c r="M22" s="5">
        <f t="shared" si="1"/>
        <v>86</v>
      </c>
      <c r="N22" s="2">
        <v>12.5</v>
      </c>
      <c r="O22" s="6">
        <v>7.36</v>
      </c>
      <c r="P22" s="4">
        <v>23</v>
      </c>
      <c r="Q22" s="4">
        <v>14</v>
      </c>
      <c r="R22" s="4">
        <v>12</v>
      </c>
      <c r="S22" s="4">
        <v>50</v>
      </c>
      <c r="T22" s="5">
        <f t="shared" si="2"/>
        <v>98</v>
      </c>
      <c r="U22" s="2">
        <v>9.4700000000000006</v>
      </c>
      <c r="V22" s="2">
        <v>1.99</v>
      </c>
      <c r="W22" s="4">
        <v>14</v>
      </c>
      <c r="X22" s="4">
        <v>16</v>
      </c>
      <c r="Y22" s="4">
        <v>15</v>
      </c>
      <c r="Z22" s="4">
        <v>46</v>
      </c>
      <c r="AA22" s="5">
        <f t="shared" si="3"/>
        <v>97.826086956521735</v>
      </c>
      <c r="AB22" s="2">
        <v>10.20608696</v>
      </c>
      <c r="AC22" s="2">
        <v>2.163913043</v>
      </c>
      <c r="AD22" s="2"/>
      <c r="AE22" s="2"/>
      <c r="AF22" s="2"/>
      <c r="AG22" s="2"/>
      <c r="AH22" s="2"/>
      <c r="AI22" s="2"/>
      <c r="AJ22" s="2"/>
    </row>
    <row r="23" spans="1:36" ht="15.75" customHeight="1" x14ac:dyDescent="0.15">
      <c r="A23" s="7">
        <v>18</v>
      </c>
      <c r="B23" s="2"/>
      <c r="C23" s="2"/>
      <c r="D23" s="2"/>
      <c r="E23" s="2"/>
      <c r="F23" s="2"/>
      <c r="G23" s="2"/>
      <c r="H23" s="2"/>
      <c r="I23" s="4">
        <v>22</v>
      </c>
      <c r="J23" s="4">
        <v>11</v>
      </c>
      <c r="K23" s="4">
        <v>10</v>
      </c>
      <c r="L23" s="4">
        <v>50</v>
      </c>
      <c r="M23" s="5">
        <f t="shared" si="1"/>
        <v>86</v>
      </c>
      <c r="N23" s="2">
        <v>12.5</v>
      </c>
      <c r="O23" s="6">
        <v>7.36</v>
      </c>
      <c r="P23" s="4">
        <v>23</v>
      </c>
      <c r="Q23" s="4">
        <v>14</v>
      </c>
      <c r="R23" s="4">
        <v>12</v>
      </c>
      <c r="S23" s="4">
        <v>50</v>
      </c>
      <c r="T23" s="5">
        <f t="shared" si="2"/>
        <v>98</v>
      </c>
      <c r="U23" s="2">
        <v>9.4700000000000006</v>
      </c>
      <c r="V23" s="2">
        <v>1.99</v>
      </c>
      <c r="W23" s="4">
        <v>14</v>
      </c>
      <c r="X23" s="4">
        <v>17</v>
      </c>
      <c r="Y23" s="4">
        <v>15</v>
      </c>
      <c r="Z23" s="4">
        <v>46</v>
      </c>
      <c r="AA23" s="5">
        <f t="shared" si="3"/>
        <v>100</v>
      </c>
      <c r="AB23" s="2">
        <v>9.1999999999999993</v>
      </c>
      <c r="AC23" s="2">
        <v>0</v>
      </c>
      <c r="AD23" s="2"/>
      <c r="AE23" s="2"/>
      <c r="AF23" s="2"/>
      <c r="AG23" s="2"/>
      <c r="AH23" s="2"/>
      <c r="AI23" s="2"/>
      <c r="AJ23" s="2"/>
    </row>
    <row r="24" spans="1:36" ht="15.75" customHeight="1" x14ac:dyDescent="0.15">
      <c r="A24" s="7">
        <v>19</v>
      </c>
      <c r="B24" s="2"/>
      <c r="C24" s="2"/>
      <c r="D24" s="2"/>
      <c r="E24" s="2"/>
      <c r="F24" s="2"/>
      <c r="G24" s="2"/>
      <c r="H24" s="2"/>
      <c r="I24" s="4">
        <v>23</v>
      </c>
      <c r="J24" s="4">
        <v>12</v>
      </c>
      <c r="K24" s="4">
        <v>10</v>
      </c>
      <c r="L24" s="4">
        <v>50</v>
      </c>
      <c r="M24" s="5">
        <f t="shared" si="1"/>
        <v>90</v>
      </c>
      <c r="N24" s="2">
        <v>11.79</v>
      </c>
      <c r="O24" s="6">
        <v>6.09</v>
      </c>
      <c r="P24" s="4">
        <v>23</v>
      </c>
      <c r="Q24" s="4">
        <v>15</v>
      </c>
      <c r="R24" s="4">
        <v>12</v>
      </c>
      <c r="S24" s="4">
        <v>50</v>
      </c>
      <c r="T24" s="5">
        <f t="shared" si="2"/>
        <v>100</v>
      </c>
      <c r="U24" s="2">
        <v>8.52</v>
      </c>
      <c r="V24" s="2">
        <v>0</v>
      </c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.75" customHeight="1" x14ac:dyDescent="0.15">
      <c r="A25" s="8">
        <v>20</v>
      </c>
      <c r="B25" s="2"/>
      <c r="C25" s="2"/>
      <c r="D25" s="2"/>
      <c r="E25" s="2"/>
      <c r="F25" s="2"/>
      <c r="G25" s="2"/>
      <c r="H25" s="2"/>
      <c r="I25" s="4">
        <v>23</v>
      </c>
      <c r="J25" s="4">
        <v>12</v>
      </c>
      <c r="K25" s="4">
        <v>11</v>
      </c>
      <c r="L25" s="4">
        <v>50</v>
      </c>
      <c r="M25" s="5">
        <f t="shared" si="1"/>
        <v>92</v>
      </c>
      <c r="N25" s="2">
        <v>6.22</v>
      </c>
      <c r="O25" s="6">
        <v>5.36</v>
      </c>
      <c r="P25" s="4"/>
      <c r="Q25" s="4"/>
      <c r="R25" s="4"/>
      <c r="S25" s="4"/>
      <c r="T25" s="2"/>
      <c r="U25" s="2"/>
      <c r="V25" s="2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.75" customHeight="1" x14ac:dyDescent="0.15">
      <c r="A26" s="7">
        <v>21</v>
      </c>
      <c r="B26" s="2"/>
      <c r="C26" s="2"/>
      <c r="D26" s="2"/>
      <c r="E26" s="2"/>
      <c r="F26" s="2"/>
      <c r="G26" s="2"/>
      <c r="H26" s="2"/>
      <c r="I26" s="4">
        <v>23</v>
      </c>
      <c r="J26" s="4">
        <v>12</v>
      </c>
      <c r="K26" s="4">
        <v>12</v>
      </c>
      <c r="L26" s="4">
        <v>50</v>
      </c>
      <c r="M26" s="5">
        <f t="shared" si="1"/>
        <v>94</v>
      </c>
      <c r="N26" s="2">
        <v>10.84</v>
      </c>
      <c r="O26" s="6">
        <v>3.36</v>
      </c>
      <c r="P26" s="4"/>
      <c r="Q26" s="4"/>
      <c r="R26" s="4"/>
      <c r="S26" s="2"/>
      <c r="T26" s="2"/>
      <c r="U26" s="2"/>
      <c r="V26" s="2"/>
      <c r="W26" s="4"/>
      <c r="X26" s="4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 customHeight="1" x14ac:dyDescent="0.15">
      <c r="A27" s="7">
        <v>22</v>
      </c>
      <c r="B27" s="2"/>
      <c r="C27" s="2"/>
      <c r="D27" s="2"/>
      <c r="E27" s="2"/>
      <c r="F27" s="2"/>
      <c r="G27" s="2"/>
      <c r="H27" s="2"/>
      <c r="I27" s="4">
        <v>23</v>
      </c>
      <c r="J27" s="4">
        <v>13</v>
      </c>
      <c r="K27" s="4">
        <v>12</v>
      </c>
      <c r="L27" s="4">
        <v>50</v>
      </c>
      <c r="M27" s="5">
        <f t="shared" si="1"/>
        <v>96</v>
      </c>
      <c r="N27" s="2">
        <v>12.84</v>
      </c>
      <c r="O27" s="6">
        <v>1.36</v>
      </c>
      <c r="P27" s="4"/>
      <c r="Q27" s="4"/>
      <c r="R27" s="4"/>
      <c r="S27" s="2"/>
      <c r="T27" s="2"/>
      <c r="U27" s="2"/>
      <c r="V27" s="2"/>
      <c r="W27" s="4"/>
      <c r="X27" s="4"/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 customHeight="1" x14ac:dyDescent="0.15">
      <c r="A28" s="7">
        <v>23</v>
      </c>
      <c r="B28" s="2"/>
      <c r="C28" s="2"/>
      <c r="D28" s="2"/>
      <c r="E28" s="2"/>
      <c r="F28" s="2"/>
      <c r="G28" s="2"/>
      <c r="H28" s="2"/>
      <c r="I28" s="4">
        <v>23</v>
      </c>
      <c r="J28" s="4">
        <v>13</v>
      </c>
      <c r="K28" s="4">
        <v>12</v>
      </c>
      <c r="L28" s="4">
        <v>50</v>
      </c>
      <c r="M28" s="5">
        <f t="shared" si="1"/>
        <v>96</v>
      </c>
      <c r="N28" s="2">
        <v>12.84</v>
      </c>
      <c r="O28" s="2">
        <v>1.36</v>
      </c>
      <c r="P28" s="4"/>
      <c r="Q28" s="4"/>
      <c r="R28" s="4"/>
      <c r="S28" s="2"/>
      <c r="T28" s="2"/>
      <c r="U28" s="2"/>
      <c r="V28" s="2"/>
      <c r="W28" s="4"/>
      <c r="X28" s="4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 customHeight="1" x14ac:dyDescent="0.15">
      <c r="A29" s="8">
        <v>24</v>
      </c>
      <c r="B29" s="2"/>
      <c r="C29" s="2"/>
      <c r="D29" s="2"/>
      <c r="E29" s="2"/>
      <c r="F29" s="2"/>
      <c r="G29" s="2"/>
      <c r="H29" s="2"/>
      <c r="I29" s="4">
        <v>23</v>
      </c>
      <c r="J29" s="4">
        <v>14</v>
      </c>
      <c r="K29" s="4">
        <v>12</v>
      </c>
      <c r="L29" s="4">
        <v>50</v>
      </c>
      <c r="M29" s="5">
        <f t="shared" si="1"/>
        <v>98</v>
      </c>
      <c r="N29" s="2">
        <v>9.4700000000000006</v>
      </c>
      <c r="O29" s="2">
        <v>1.99</v>
      </c>
      <c r="P29" s="4"/>
      <c r="Q29" s="4"/>
      <c r="R29" s="4"/>
      <c r="S29" s="2"/>
      <c r="T29" s="2"/>
      <c r="U29" s="2"/>
      <c r="V29" s="2"/>
      <c r="W29" s="4"/>
      <c r="X29" s="4"/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 customHeight="1" x14ac:dyDescent="0.15">
      <c r="A30" s="7">
        <v>25</v>
      </c>
      <c r="B30" s="2"/>
      <c r="C30" s="2"/>
      <c r="D30" s="2"/>
      <c r="E30" s="2"/>
      <c r="F30" s="2"/>
      <c r="G30" s="2"/>
      <c r="H30" s="2"/>
      <c r="I30" s="4">
        <v>23</v>
      </c>
      <c r="J30" s="4">
        <v>14</v>
      </c>
      <c r="K30" s="4">
        <v>12</v>
      </c>
      <c r="L30" s="4">
        <v>50</v>
      </c>
      <c r="M30" s="5">
        <f t="shared" si="1"/>
        <v>98</v>
      </c>
      <c r="N30" s="2">
        <v>9.4700000000000006</v>
      </c>
      <c r="O30" s="2">
        <v>1.99</v>
      </c>
      <c r="P30" s="4"/>
      <c r="Q30" s="4"/>
      <c r="R30" s="4"/>
      <c r="S30" s="2"/>
      <c r="T30" s="2"/>
      <c r="U30" s="2"/>
      <c r="V30" s="2"/>
      <c r="W30" s="4"/>
      <c r="X30" s="4"/>
      <c r="Y30" s="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.75" customHeight="1" x14ac:dyDescent="0.15">
      <c r="A31" s="7">
        <v>26</v>
      </c>
      <c r="B31" s="2"/>
      <c r="C31" s="2"/>
      <c r="D31" s="2"/>
      <c r="E31" s="2"/>
      <c r="F31" s="2"/>
      <c r="G31" s="2"/>
      <c r="H31" s="2"/>
      <c r="I31" s="4">
        <v>23</v>
      </c>
      <c r="J31" s="4">
        <v>14</v>
      </c>
      <c r="K31" s="4">
        <v>12</v>
      </c>
      <c r="L31" s="4">
        <v>50</v>
      </c>
      <c r="M31" s="5">
        <f t="shared" si="1"/>
        <v>98</v>
      </c>
      <c r="N31" s="2">
        <v>9.4700000000000006</v>
      </c>
      <c r="O31" s="2">
        <v>1.99</v>
      </c>
      <c r="P31" s="4"/>
      <c r="Q31" s="4"/>
      <c r="R31" s="4"/>
      <c r="S31" s="2"/>
      <c r="T31" s="2"/>
      <c r="U31" s="2"/>
      <c r="V31" s="2"/>
      <c r="W31" s="4"/>
      <c r="X31" s="4"/>
      <c r="Y31" s="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 x14ac:dyDescent="0.15">
      <c r="A32" s="7">
        <v>27</v>
      </c>
      <c r="B32" s="2"/>
      <c r="C32" s="2"/>
      <c r="D32" s="2"/>
      <c r="E32" s="2"/>
      <c r="F32" s="2"/>
      <c r="G32" s="2"/>
      <c r="H32" s="2"/>
      <c r="I32" s="4">
        <v>23</v>
      </c>
      <c r="J32" s="4">
        <v>14</v>
      </c>
      <c r="K32" s="4">
        <v>12</v>
      </c>
      <c r="L32" s="4">
        <v>50</v>
      </c>
      <c r="M32" s="5">
        <f t="shared" si="1"/>
        <v>98</v>
      </c>
      <c r="N32" s="2">
        <v>9.4700000000000006</v>
      </c>
      <c r="O32" s="2">
        <v>1.99</v>
      </c>
      <c r="P32" s="4"/>
      <c r="Q32" s="4"/>
      <c r="R32" s="4"/>
      <c r="S32" s="2"/>
      <c r="T32" s="2"/>
      <c r="U32" s="2"/>
      <c r="V32" s="2"/>
      <c r="W32" s="4"/>
      <c r="X32" s="4"/>
      <c r="Y32" s="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 customHeight="1" x14ac:dyDescent="0.15">
      <c r="A33" s="8">
        <v>28</v>
      </c>
      <c r="B33" s="2"/>
      <c r="C33" s="2"/>
      <c r="D33" s="2"/>
      <c r="E33" s="2"/>
      <c r="F33" s="2"/>
      <c r="G33" s="2"/>
      <c r="H33" s="2"/>
      <c r="I33" s="4">
        <v>23</v>
      </c>
      <c r="J33" s="4">
        <v>14</v>
      </c>
      <c r="K33" s="4">
        <v>12</v>
      </c>
      <c r="L33" s="4">
        <v>50</v>
      </c>
      <c r="M33" s="5">
        <f t="shared" si="1"/>
        <v>98</v>
      </c>
      <c r="N33" s="2">
        <v>9.4700000000000006</v>
      </c>
      <c r="O33" s="2">
        <v>1.99</v>
      </c>
      <c r="P33" s="4"/>
      <c r="Q33" s="4"/>
      <c r="R33" s="4"/>
      <c r="S33" s="2"/>
      <c r="T33" s="2"/>
      <c r="U33" s="2"/>
      <c r="V33" s="2"/>
      <c r="W33" s="4"/>
      <c r="X33" s="4"/>
      <c r="Y33" s="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.75" customHeight="1" x14ac:dyDescent="0.15">
      <c r="A34" s="7">
        <v>29</v>
      </c>
      <c r="B34" s="2"/>
      <c r="C34" s="2"/>
      <c r="D34" s="2"/>
      <c r="E34" s="2"/>
      <c r="F34" s="2"/>
      <c r="G34" s="2"/>
      <c r="H34" s="2"/>
      <c r="I34" s="4">
        <v>23</v>
      </c>
      <c r="J34" s="4">
        <v>14</v>
      </c>
      <c r="K34" s="4">
        <v>12</v>
      </c>
      <c r="L34" s="4">
        <v>50</v>
      </c>
      <c r="M34" s="5">
        <f t="shared" si="1"/>
        <v>98</v>
      </c>
      <c r="N34" s="2">
        <v>9.4700000000000006</v>
      </c>
      <c r="O34" s="2">
        <v>1.99</v>
      </c>
      <c r="P34" s="4"/>
      <c r="Q34" s="4"/>
      <c r="R34" s="4"/>
      <c r="S34" s="2"/>
      <c r="T34" s="2"/>
      <c r="U34" s="2"/>
      <c r="V34" s="2"/>
      <c r="W34" s="4"/>
      <c r="X34" s="4"/>
      <c r="Y34" s="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.75" customHeight="1" x14ac:dyDescent="0.15">
      <c r="A35" s="7">
        <v>30</v>
      </c>
      <c r="B35" s="2"/>
      <c r="C35" s="2"/>
      <c r="D35" s="2"/>
      <c r="E35" s="2"/>
      <c r="F35" s="2"/>
      <c r="G35" s="2"/>
      <c r="H35" s="2"/>
      <c r="I35" s="4">
        <v>23</v>
      </c>
      <c r="J35" s="4">
        <v>15</v>
      </c>
      <c r="K35" s="4">
        <v>12</v>
      </c>
      <c r="L35" s="4">
        <v>50</v>
      </c>
      <c r="M35" s="5">
        <f t="shared" si="1"/>
        <v>100</v>
      </c>
      <c r="N35" s="2">
        <v>8.52</v>
      </c>
      <c r="O35" s="2">
        <v>0</v>
      </c>
      <c r="P35" s="4"/>
      <c r="Q35" s="4"/>
      <c r="R35" s="4"/>
      <c r="S35" s="2"/>
      <c r="T35" s="2"/>
      <c r="U35" s="2"/>
      <c r="V35" s="2"/>
      <c r="W35" s="4"/>
      <c r="X35" s="4"/>
      <c r="Y35" s="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.75" customHeight="1" x14ac:dyDescent="0.15">
      <c r="A36" s="7"/>
      <c r="B36" s="2"/>
      <c r="C36" s="2"/>
      <c r="D36" s="2"/>
      <c r="E36" s="2"/>
      <c r="F36" s="2"/>
      <c r="G36" s="2"/>
      <c r="H36" s="2"/>
      <c r="I36" s="4"/>
      <c r="J36" s="4"/>
      <c r="K36" s="4"/>
      <c r="L36" s="2"/>
      <c r="M36" s="2"/>
      <c r="N36" s="2"/>
      <c r="O36" s="2"/>
      <c r="P36" s="4"/>
      <c r="Q36" s="4"/>
      <c r="R36" s="4"/>
      <c r="S36" s="2"/>
      <c r="T36" s="2"/>
      <c r="U36" s="2"/>
      <c r="V36" s="2"/>
      <c r="W36" s="4"/>
      <c r="X36" s="4"/>
      <c r="Y36" s="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.75" customHeight="1" x14ac:dyDescent="0.15">
      <c r="A37" s="8"/>
      <c r="B37" s="2"/>
      <c r="C37" s="2"/>
      <c r="D37" s="2"/>
      <c r="E37" s="2"/>
      <c r="F37" s="2"/>
      <c r="G37" s="2"/>
      <c r="H37" s="2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.75" customHeight="1" x14ac:dyDescent="0.15">
      <c r="A38" s="8"/>
      <c r="B38" s="2"/>
      <c r="C38" s="2"/>
      <c r="D38" s="2"/>
      <c r="E38" s="2"/>
      <c r="F38" s="2"/>
      <c r="G38" s="2"/>
      <c r="H38" s="2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.75" customHeight="1" x14ac:dyDescent="0.15">
      <c r="A39" s="9"/>
      <c r="B39" s="2"/>
      <c r="C39" s="2"/>
      <c r="D39" s="2"/>
      <c r="E39" s="2"/>
      <c r="F39" s="2"/>
      <c r="G39" s="2"/>
      <c r="H39" s="2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.75" customHeight="1" x14ac:dyDescent="0.15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.75" customHeight="1" x14ac:dyDescent="0.15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.75" customHeight="1" x14ac:dyDescent="0.15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A175-9DAE-F744-A08D-88A5A97B4B48}">
  <sheetPr>
    <outlinePr summaryBelow="0" summaryRight="0"/>
  </sheetPr>
  <dimension ref="A1:AG1000"/>
  <sheetViews>
    <sheetView topLeftCell="AB1" workbookViewId="0"/>
  </sheetViews>
  <sheetFormatPr baseColWidth="10" defaultColWidth="14.5" defaultRowHeight="15.75" customHeight="1" x14ac:dyDescent="0.15"/>
  <cols>
    <col min="1" max="1" width="36.6640625" customWidth="1"/>
    <col min="2" max="2" width="9" customWidth="1"/>
    <col min="3" max="3" width="11.5" customWidth="1"/>
    <col min="4" max="4" width="13.5" customWidth="1"/>
    <col min="5" max="5" width="9" customWidth="1"/>
    <col min="6" max="6" width="11.5" customWidth="1"/>
    <col min="7" max="7" width="13.5" customWidth="1"/>
    <col min="8" max="8" width="9" customWidth="1"/>
    <col min="9" max="9" width="11.5" customWidth="1"/>
    <col min="10" max="10" width="13.5" customWidth="1"/>
    <col min="11" max="11" width="9" customWidth="1"/>
    <col min="12" max="12" width="11.5" customWidth="1"/>
    <col min="13" max="13" width="13.5" customWidth="1"/>
    <col min="14" max="14" width="9" customWidth="1"/>
    <col min="15" max="15" width="11.5" customWidth="1"/>
    <col min="16" max="16" width="13.5" customWidth="1"/>
    <col min="17" max="17" width="9" customWidth="1"/>
    <col min="18" max="18" width="11.5" customWidth="1"/>
    <col min="19" max="19" width="13.5" customWidth="1"/>
    <col min="20" max="20" width="9" customWidth="1"/>
    <col min="21" max="21" width="11.5" customWidth="1"/>
    <col min="22" max="22" width="13.5" customWidth="1"/>
    <col min="23" max="23" width="9" customWidth="1"/>
    <col min="24" max="24" width="11.5" customWidth="1"/>
    <col min="25" max="25" width="13.5" customWidth="1"/>
    <col min="26" max="26" width="9" customWidth="1"/>
    <col min="27" max="27" width="11.5" customWidth="1"/>
    <col min="28" max="28" width="13.5" customWidth="1"/>
    <col min="29" max="29" width="10.33203125" customWidth="1"/>
    <col min="30" max="30" width="11.5" customWidth="1"/>
    <col min="31" max="33" width="13.5" customWidth="1"/>
  </cols>
  <sheetData>
    <row r="1" spans="1:33" ht="15.75" customHeight="1" x14ac:dyDescent="0.1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 x14ac:dyDescent="0.15">
      <c r="A3" s="2"/>
      <c r="B3" s="2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 x14ac:dyDescent="0.15">
      <c r="A4" s="2"/>
      <c r="B4" s="2" t="s">
        <v>4</v>
      </c>
      <c r="C4" s="2"/>
      <c r="D4" s="2"/>
      <c r="E4" s="2" t="s">
        <v>5</v>
      </c>
      <c r="F4" s="2"/>
      <c r="G4" s="2"/>
      <c r="H4" s="2" t="s">
        <v>6</v>
      </c>
      <c r="I4" s="2"/>
      <c r="J4" s="2"/>
      <c r="K4" s="2" t="s">
        <v>7</v>
      </c>
      <c r="L4" s="2"/>
      <c r="M4" s="2"/>
      <c r="N4" s="2" t="s">
        <v>8</v>
      </c>
      <c r="O4" s="2"/>
      <c r="P4" s="2"/>
      <c r="Q4" s="2" t="s">
        <v>9</v>
      </c>
      <c r="R4" s="2"/>
      <c r="S4" s="2"/>
      <c r="T4" s="2" t="s">
        <v>10</v>
      </c>
      <c r="U4" s="2"/>
      <c r="V4" s="2"/>
      <c r="W4" s="2" t="s">
        <v>11</v>
      </c>
      <c r="X4" s="2"/>
      <c r="Y4" s="2"/>
      <c r="Z4" s="2" t="s">
        <v>12</v>
      </c>
      <c r="AA4" s="2"/>
      <c r="AB4" s="2"/>
      <c r="AC4" s="2" t="s">
        <v>13</v>
      </c>
      <c r="AD4" s="2"/>
      <c r="AE4" s="2"/>
      <c r="AF4" s="2"/>
      <c r="AG4" s="2"/>
    </row>
    <row r="5" spans="1:33" ht="15.75" customHeight="1" x14ac:dyDescent="0.15">
      <c r="A5" s="2" t="s">
        <v>41</v>
      </c>
      <c r="B5" s="2" t="s">
        <v>42</v>
      </c>
      <c r="C5" s="2" t="s">
        <v>43</v>
      </c>
      <c r="D5" s="2" t="s">
        <v>44</v>
      </c>
      <c r="E5" s="2" t="s">
        <v>42</v>
      </c>
      <c r="F5" s="2" t="s">
        <v>43</v>
      </c>
      <c r="G5" s="2" t="s">
        <v>44</v>
      </c>
      <c r="H5" s="2" t="s">
        <v>42</v>
      </c>
      <c r="I5" s="2" t="s">
        <v>43</v>
      </c>
      <c r="J5" s="2" t="s">
        <v>44</v>
      </c>
      <c r="K5" s="2" t="s">
        <v>42</v>
      </c>
      <c r="L5" s="2" t="s">
        <v>43</v>
      </c>
      <c r="M5" s="2" t="s">
        <v>44</v>
      </c>
      <c r="N5" s="2" t="s">
        <v>42</v>
      </c>
      <c r="O5" s="2" t="s">
        <v>43</v>
      </c>
      <c r="P5" s="2" t="s">
        <v>44</v>
      </c>
      <c r="Q5" s="2" t="s">
        <v>42</v>
      </c>
      <c r="R5" s="2" t="s">
        <v>43</v>
      </c>
      <c r="S5" s="2" t="s">
        <v>44</v>
      </c>
      <c r="T5" s="2" t="s">
        <v>42</v>
      </c>
      <c r="U5" s="2" t="s">
        <v>43</v>
      </c>
      <c r="V5" s="2" t="s">
        <v>44</v>
      </c>
      <c r="W5" s="2" t="s">
        <v>42</v>
      </c>
      <c r="X5" s="2" t="s">
        <v>43</v>
      </c>
      <c r="Y5" s="2" t="s">
        <v>44</v>
      </c>
      <c r="Z5" s="2" t="s">
        <v>42</v>
      </c>
      <c r="AA5" s="2" t="s">
        <v>43</v>
      </c>
      <c r="AB5" s="2" t="s">
        <v>44</v>
      </c>
      <c r="AC5" s="2" t="s">
        <v>42</v>
      </c>
      <c r="AD5" s="2" t="s">
        <v>43</v>
      </c>
      <c r="AE5" s="2" t="s">
        <v>44</v>
      </c>
      <c r="AF5" s="3" t="s">
        <v>14</v>
      </c>
      <c r="AG5" s="3" t="s">
        <v>15</v>
      </c>
    </row>
    <row r="6" spans="1:33" ht="15.75" customHeight="1" x14ac:dyDescent="0.15">
      <c r="A6" s="2" t="s">
        <v>45</v>
      </c>
      <c r="B6" s="4">
        <v>10</v>
      </c>
      <c r="C6" s="4">
        <v>0.27700000000000002</v>
      </c>
      <c r="D6" s="5">
        <f t="shared" ref="D6:D7" si="0">B6/C6</f>
        <v>36.101083032490969</v>
      </c>
      <c r="E6" s="4">
        <v>18</v>
      </c>
      <c r="F6" s="4">
        <v>0.27</v>
      </c>
      <c r="G6" s="5">
        <f t="shared" ref="G6:G7" si="1">E6/F6</f>
        <v>66.666666666666657</v>
      </c>
      <c r="H6" s="4">
        <v>21</v>
      </c>
      <c r="I6" s="4">
        <v>0.218</v>
      </c>
      <c r="J6" s="5">
        <f t="shared" ref="J6:J7" si="2">H6/I6</f>
        <v>96.330275229357795</v>
      </c>
      <c r="K6" s="4">
        <v>10</v>
      </c>
      <c r="L6" s="4">
        <v>0.26500000000000001</v>
      </c>
      <c r="M6" s="5">
        <f t="shared" ref="M6:M7" si="3">K6/L6</f>
        <v>37.735849056603769</v>
      </c>
      <c r="N6" s="4">
        <v>15</v>
      </c>
      <c r="O6" s="4">
        <v>0.22800000000000001</v>
      </c>
      <c r="P6" s="5">
        <f t="shared" ref="P6:P7" si="4">N6/O6</f>
        <v>65.78947368421052</v>
      </c>
      <c r="Q6" s="4">
        <v>10</v>
      </c>
      <c r="R6" s="4">
        <v>0.22500000000000001</v>
      </c>
      <c r="S6" s="5">
        <f t="shared" ref="S6:S7" si="5">Q6/R6</f>
        <v>44.444444444444443</v>
      </c>
      <c r="T6" s="4">
        <v>12</v>
      </c>
      <c r="U6" s="4">
        <v>0.26200000000000001</v>
      </c>
      <c r="V6" s="5">
        <f t="shared" ref="V6:V7" si="6">T6/U6</f>
        <v>45.801526717557252</v>
      </c>
      <c r="W6" s="4">
        <v>13</v>
      </c>
      <c r="X6" s="4">
        <v>0.26100000000000001</v>
      </c>
      <c r="Y6" s="5">
        <f t="shared" ref="Y6:Y7" si="7">W6/X6</f>
        <v>49.808429118773944</v>
      </c>
      <c r="Z6" s="4">
        <v>14</v>
      </c>
      <c r="AA6" s="4">
        <v>0.28199999999999997</v>
      </c>
      <c r="AB6" s="5">
        <f t="shared" ref="AB6:AB7" si="8">Z6/AA6</f>
        <v>49.645390070921991</v>
      </c>
      <c r="AC6" s="4">
        <v>14</v>
      </c>
      <c r="AD6" s="4">
        <v>0.21</v>
      </c>
      <c r="AE6" s="5">
        <f t="shared" ref="AE6:AE7" si="9">AC6/AD6</f>
        <v>66.666666666666671</v>
      </c>
      <c r="AF6" s="5">
        <f t="shared" ref="AF6:AF7" si="10">AVERAGE(D6,G6,J6,M6,P6,S6,V6,Y6,AB6,AE6)</f>
        <v>55.898980468769402</v>
      </c>
      <c r="AG6" s="5">
        <f t="shared" ref="AG6:AG7" si="11">STDEV(D6,G6,J6,M6,P6,S6,V6,Y6,AB6,AE6)</f>
        <v>18.244088376389065</v>
      </c>
    </row>
    <row r="7" spans="1:33" ht="15.75" customHeight="1" x14ac:dyDescent="0.15">
      <c r="A7" s="2" t="s">
        <v>46</v>
      </c>
      <c r="B7" s="4">
        <v>12</v>
      </c>
      <c r="C7" s="4">
        <v>0.21199999999999999</v>
      </c>
      <c r="D7" s="5">
        <f t="shared" si="0"/>
        <v>56.60377358490566</v>
      </c>
      <c r="E7" s="4">
        <v>10</v>
      </c>
      <c r="F7" s="4">
        <v>0.29399999999999998</v>
      </c>
      <c r="G7" s="5">
        <f t="shared" si="1"/>
        <v>34.013605442176875</v>
      </c>
      <c r="H7" s="4">
        <v>10</v>
      </c>
      <c r="I7" s="4">
        <v>0.20699999999999999</v>
      </c>
      <c r="J7" s="5">
        <f t="shared" si="2"/>
        <v>48.309178743961354</v>
      </c>
      <c r="K7" s="4">
        <v>9</v>
      </c>
      <c r="L7" s="4">
        <v>0.23899999999999999</v>
      </c>
      <c r="M7" s="5">
        <f t="shared" si="3"/>
        <v>37.65690376569038</v>
      </c>
      <c r="N7" s="4">
        <v>11</v>
      </c>
      <c r="O7" s="4">
        <v>0.27500000000000002</v>
      </c>
      <c r="P7" s="5">
        <f t="shared" si="4"/>
        <v>40</v>
      </c>
      <c r="Q7" s="4">
        <v>17</v>
      </c>
      <c r="R7" s="4">
        <v>0.249</v>
      </c>
      <c r="S7" s="5">
        <f t="shared" si="5"/>
        <v>68.273092369477908</v>
      </c>
      <c r="T7" s="4">
        <v>14</v>
      </c>
      <c r="U7" s="4">
        <v>0.24399999999999999</v>
      </c>
      <c r="V7" s="5">
        <f t="shared" si="6"/>
        <v>57.377049180327873</v>
      </c>
      <c r="W7" s="4">
        <v>10</v>
      </c>
      <c r="X7" s="4">
        <v>0.254</v>
      </c>
      <c r="Y7" s="5">
        <f t="shared" si="7"/>
        <v>39.370078740157481</v>
      </c>
      <c r="Z7" s="4">
        <v>10</v>
      </c>
      <c r="AA7" s="4">
        <v>0.23400000000000001</v>
      </c>
      <c r="AB7" s="5">
        <f t="shared" si="8"/>
        <v>42.735042735042732</v>
      </c>
      <c r="AC7" s="4">
        <v>18</v>
      </c>
      <c r="AD7" s="4">
        <v>0.27900000000000003</v>
      </c>
      <c r="AE7" s="5">
        <f t="shared" si="9"/>
        <v>64.516129032258064</v>
      </c>
      <c r="AF7" s="5">
        <f t="shared" si="10"/>
        <v>48.88548535939983</v>
      </c>
      <c r="AG7" s="5">
        <f t="shared" si="11"/>
        <v>12.049821115929014</v>
      </c>
    </row>
    <row r="8" spans="1:33" ht="15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4"/>
      <c r="AE8" s="2"/>
      <c r="AF8" s="2"/>
      <c r="AG8" s="2"/>
    </row>
    <row r="9" spans="1:33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C986-BA36-DB4D-82CE-365CE0637C84}">
  <sheetPr>
    <outlinePr summaryBelow="0" summaryRight="0"/>
  </sheetPr>
  <dimension ref="A1:AG1000"/>
  <sheetViews>
    <sheetView topLeftCell="Y1" workbookViewId="0"/>
  </sheetViews>
  <sheetFormatPr baseColWidth="10" defaultColWidth="14.5" defaultRowHeight="15.75" customHeight="1" x14ac:dyDescent="0.15"/>
  <cols>
    <col min="1" max="1" width="36.6640625" customWidth="1"/>
    <col min="2" max="2" width="9" customWidth="1"/>
    <col min="3" max="3" width="12.1640625" customWidth="1"/>
    <col min="4" max="4" width="13.5" customWidth="1"/>
    <col min="5" max="5" width="9" customWidth="1"/>
    <col min="6" max="6" width="12.1640625" customWidth="1"/>
    <col min="7" max="7" width="13.5" customWidth="1"/>
    <col min="8" max="8" width="9" customWidth="1"/>
    <col min="9" max="9" width="12.1640625" customWidth="1"/>
    <col min="10" max="10" width="13.5" customWidth="1"/>
    <col min="11" max="11" width="9" customWidth="1"/>
    <col min="12" max="12" width="12.1640625" customWidth="1"/>
    <col min="13" max="13" width="13.5" customWidth="1"/>
    <col min="14" max="14" width="9" customWidth="1"/>
    <col min="15" max="15" width="11.5" customWidth="1"/>
    <col min="16" max="16" width="13.5" customWidth="1"/>
    <col min="17" max="17" width="9" customWidth="1"/>
    <col min="18" max="18" width="11.5" customWidth="1"/>
    <col min="19" max="19" width="13.5" customWidth="1"/>
    <col min="20" max="20" width="9" customWidth="1"/>
    <col min="21" max="21" width="11.5" customWidth="1"/>
    <col min="22" max="22" width="13.5" customWidth="1"/>
    <col min="23" max="23" width="9" customWidth="1"/>
    <col min="24" max="24" width="11.5" customWidth="1"/>
    <col min="25" max="25" width="13.5" customWidth="1"/>
    <col min="26" max="26" width="9" customWidth="1"/>
    <col min="27" max="27" width="11.5" customWidth="1"/>
    <col min="28" max="28" width="13.5" customWidth="1"/>
    <col min="29" max="29" width="10.33203125" customWidth="1"/>
    <col min="30" max="30" width="11.5" customWidth="1"/>
    <col min="31" max="33" width="13.5" customWidth="1"/>
  </cols>
  <sheetData>
    <row r="1" spans="1:33" ht="15.75" customHeight="1" x14ac:dyDescent="0.15">
      <c r="A1" s="1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.75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.75" customHeight="1" x14ac:dyDescent="0.15">
      <c r="A4" s="5"/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  <c r="K4" s="5" t="s">
        <v>7</v>
      </c>
      <c r="L4" s="5"/>
      <c r="M4" s="5"/>
      <c r="N4" s="5" t="s">
        <v>8</v>
      </c>
      <c r="O4" s="5"/>
      <c r="P4" s="5"/>
      <c r="Q4" s="5" t="s">
        <v>9</v>
      </c>
      <c r="R4" s="5"/>
      <c r="S4" s="5"/>
      <c r="T4" s="5" t="s">
        <v>10</v>
      </c>
      <c r="U4" s="5"/>
      <c r="V4" s="5"/>
      <c r="W4" s="5" t="s">
        <v>11</v>
      </c>
      <c r="X4" s="5"/>
      <c r="Y4" s="5"/>
      <c r="Z4" s="5" t="s">
        <v>12</v>
      </c>
      <c r="AA4" s="5"/>
      <c r="AB4" s="5"/>
      <c r="AC4" s="5" t="s">
        <v>13</v>
      </c>
      <c r="AD4" s="5"/>
      <c r="AE4" s="5"/>
      <c r="AF4" s="5"/>
      <c r="AG4" s="5"/>
    </row>
    <row r="5" spans="1:33" ht="15.75" customHeight="1" x14ac:dyDescent="0.15">
      <c r="A5" s="5" t="s">
        <v>41</v>
      </c>
      <c r="B5" s="5" t="s">
        <v>42</v>
      </c>
      <c r="C5" s="5" t="s">
        <v>43</v>
      </c>
      <c r="D5" s="5" t="s">
        <v>44</v>
      </c>
      <c r="E5" s="5" t="s">
        <v>42</v>
      </c>
      <c r="F5" s="5" t="s">
        <v>43</v>
      </c>
      <c r="G5" s="5" t="s">
        <v>44</v>
      </c>
      <c r="H5" s="5" t="s">
        <v>42</v>
      </c>
      <c r="I5" s="5" t="s">
        <v>43</v>
      </c>
      <c r="J5" s="5" t="s">
        <v>44</v>
      </c>
      <c r="K5" s="5" t="s">
        <v>42</v>
      </c>
      <c r="L5" s="5" t="s">
        <v>43</v>
      </c>
      <c r="M5" s="5" t="s">
        <v>44</v>
      </c>
      <c r="N5" s="5" t="s">
        <v>42</v>
      </c>
      <c r="O5" s="5" t="s">
        <v>43</v>
      </c>
      <c r="P5" s="5" t="s">
        <v>44</v>
      </c>
      <c r="Q5" s="5" t="s">
        <v>42</v>
      </c>
      <c r="R5" s="5" t="s">
        <v>43</v>
      </c>
      <c r="S5" s="5" t="s">
        <v>44</v>
      </c>
      <c r="T5" s="5" t="s">
        <v>42</v>
      </c>
      <c r="U5" s="5" t="s">
        <v>43</v>
      </c>
      <c r="V5" s="5" t="s">
        <v>44</v>
      </c>
      <c r="W5" s="5" t="s">
        <v>42</v>
      </c>
      <c r="X5" s="5" t="s">
        <v>43</v>
      </c>
      <c r="Y5" s="5" t="s">
        <v>44</v>
      </c>
      <c r="Z5" s="5" t="s">
        <v>42</v>
      </c>
      <c r="AA5" s="5" t="s">
        <v>43</v>
      </c>
      <c r="AB5" s="5" t="s">
        <v>44</v>
      </c>
      <c r="AC5" s="5" t="s">
        <v>42</v>
      </c>
      <c r="AD5" s="5" t="s">
        <v>43</v>
      </c>
      <c r="AE5" s="5" t="s">
        <v>44</v>
      </c>
      <c r="AF5" s="10" t="s">
        <v>14</v>
      </c>
      <c r="AG5" s="10" t="s">
        <v>15</v>
      </c>
    </row>
    <row r="6" spans="1:33" ht="15.75" customHeight="1" x14ac:dyDescent="0.15">
      <c r="A6" s="5" t="s">
        <v>45</v>
      </c>
      <c r="B6" s="4">
        <v>65</v>
      </c>
      <c r="C6" s="4">
        <v>0.27700000000000002</v>
      </c>
      <c r="D6" s="5">
        <f t="shared" ref="D6:D8" si="0">B6/C6</f>
        <v>234.65703971119132</v>
      </c>
      <c r="E6" s="4">
        <v>126</v>
      </c>
      <c r="F6" s="4">
        <v>0.27</v>
      </c>
      <c r="G6" s="5">
        <f t="shared" ref="G6:G8" si="1">E6/F6</f>
        <v>466.66666666666663</v>
      </c>
      <c r="H6" s="4">
        <v>107</v>
      </c>
      <c r="I6" s="4">
        <v>0.218</v>
      </c>
      <c r="J6" s="5">
        <f t="shared" ref="J6:J8" si="2">H6/I6</f>
        <v>490.82568807339447</v>
      </c>
      <c r="K6" s="4">
        <v>95</v>
      </c>
      <c r="L6" s="4">
        <v>0.26500000000000001</v>
      </c>
      <c r="M6" s="5">
        <f t="shared" ref="M6:M8" si="3">K6/L6</f>
        <v>358.49056603773585</v>
      </c>
      <c r="N6" s="4">
        <v>74</v>
      </c>
      <c r="O6" s="4">
        <v>0.22800000000000001</v>
      </c>
      <c r="P6" s="5">
        <f t="shared" ref="P6:P8" si="4">N6/O6</f>
        <v>324.56140350877195</v>
      </c>
      <c r="Q6" s="4">
        <v>78</v>
      </c>
      <c r="R6" s="4">
        <v>0.22500000000000001</v>
      </c>
      <c r="S6" s="5">
        <f t="shared" ref="S6:S8" si="5">Q6/R6</f>
        <v>346.66666666666669</v>
      </c>
      <c r="T6" s="4">
        <v>74</v>
      </c>
      <c r="U6" s="4">
        <v>0.26200000000000001</v>
      </c>
      <c r="V6" s="5">
        <f t="shared" ref="V6:V8" si="6">T6/U6</f>
        <v>282.44274809160305</v>
      </c>
      <c r="W6" s="4">
        <v>88</v>
      </c>
      <c r="X6" s="4">
        <v>0.26100000000000001</v>
      </c>
      <c r="Y6" s="5">
        <f t="shared" ref="Y6:Y8" si="7">W6/X6</f>
        <v>337.16475095785438</v>
      </c>
      <c r="Z6" s="4">
        <v>91</v>
      </c>
      <c r="AA6" s="4">
        <v>0.28199999999999997</v>
      </c>
      <c r="AB6" s="5">
        <f t="shared" ref="AB6:AB8" si="8">Z6/AA6</f>
        <v>322.69503546099293</v>
      </c>
      <c r="AC6" s="4">
        <v>62</v>
      </c>
      <c r="AD6" s="4">
        <v>0.21</v>
      </c>
      <c r="AE6" s="5">
        <f t="shared" ref="AE6:AE8" si="9">AC6/AD6</f>
        <v>295.23809523809524</v>
      </c>
      <c r="AF6" s="5">
        <f t="shared" ref="AF6:AF8" si="10">AVERAGE(D6,G6,J6,M6,P6,S6,V6,Y6,AB6,AE6)</f>
        <v>345.94086604129723</v>
      </c>
      <c r="AG6" s="5">
        <f t="shared" ref="AG6:AG8" si="11">STDEV(D6,G6,J6,M6,P6,S6,V6,Y6,AB6,AE6)</f>
        <v>78.729984796777615</v>
      </c>
    </row>
    <row r="7" spans="1:33" ht="15.75" customHeight="1" x14ac:dyDescent="0.15">
      <c r="A7" s="5" t="s">
        <v>48</v>
      </c>
      <c r="B7" s="4">
        <v>62</v>
      </c>
      <c r="C7" s="4">
        <v>0.20399999999999999</v>
      </c>
      <c r="D7" s="5">
        <f t="shared" si="0"/>
        <v>303.92156862745099</v>
      </c>
      <c r="E7" s="4">
        <v>71</v>
      </c>
      <c r="F7" s="4">
        <v>0.24</v>
      </c>
      <c r="G7" s="5">
        <f t="shared" si="1"/>
        <v>295.83333333333337</v>
      </c>
      <c r="H7" s="4">
        <v>55</v>
      </c>
      <c r="I7" s="4">
        <v>0.246</v>
      </c>
      <c r="J7" s="5">
        <f t="shared" si="2"/>
        <v>223.57723577235774</v>
      </c>
      <c r="K7" s="4">
        <v>44</v>
      </c>
      <c r="L7" s="4">
        <v>0.193</v>
      </c>
      <c r="M7" s="5">
        <f t="shared" si="3"/>
        <v>227.97927461139895</v>
      </c>
      <c r="N7" s="4">
        <v>56</v>
      </c>
      <c r="O7" s="4">
        <v>0.20300000000000001</v>
      </c>
      <c r="P7" s="5">
        <f t="shared" si="4"/>
        <v>275.86206896551721</v>
      </c>
      <c r="Q7" s="4">
        <v>55</v>
      </c>
      <c r="R7" s="4">
        <v>0.26300000000000001</v>
      </c>
      <c r="S7" s="5">
        <f t="shared" si="5"/>
        <v>209.12547528517109</v>
      </c>
      <c r="T7" s="4">
        <v>59</v>
      </c>
      <c r="U7" s="4">
        <v>0.252</v>
      </c>
      <c r="V7" s="5">
        <f t="shared" si="6"/>
        <v>234.12698412698413</v>
      </c>
      <c r="W7" s="4">
        <v>69</v>
      </c>
      <c r="X7" s="4">
        <v>0.23300000000000001</v>
      </c>
      <c r="Y7" s="5">
        <f t="shared" si="7"/>
        <v>296.13733905579397</v>
      </c>
      <c r="Z7" s="4">
        <v>48</v>
      </c>
      <c r="AA7" s="4">
        <v>0.22900000000000001</v>
      </c>
      <c r="AB7" s="5">
        <f t="shared" si="8"/>
        <v>209.60698689956331</v>
      </c>
      <c r="AC7" s="4">
        <v>41</v>
      </c>
      <c r="AD7" s="4">
        <v>0.3</v>
      </c>
      <c r="AE7" s="5">
        <f t="shared" si="9"/>
        <v>136.66666666666669</v>
      </c>
      <c r="AF7" s="5">
        <f t="shared" si="10"/>
        <v>241.2836933344237</v>
      </c>
      <c r="AG7" s="5">
        <f t="shared" si="11"/>
        <v>52.310807069696068</v>
      </c>
    </row>
    <row r="8" spans="1:33" ht="16" x14ac:dyDescent="0.2">
      <c r="A8" s="5" t="s">
        <v>46</v>
      </c>
      <c r="B8" s="4">
        <v>59</v>
      </c>
      <c r="C8" s="11">
        <v>0.21199999999999999</v>
      </c>
      <c r="D8" s="5">
        <f t="shared" si="0"/>
        <v>278.30188679245282</v>
      </c>
      <c r="E8" s="4">
        <v>79</v>
      </c>
      <c r="F8" s="11">
        <v>0.29399999999999998</v>
      </c>
      <c r="G8" s="5">
        <f t="shared" si="1"/>
        <v>268.70748299319729</v>
      </c>
      <c r="H8" s="4">
        <v>65</v>
      </c>
      <c r="I8" s="11">
        <v>0.20699999999999999</v>
      </c>
      <c r="J8" s="5">
        <f t="shared" si="2"/>
        <v>314.00966183574883</v>
      </c>
      <c r="K8" s="4">
        <v>60</v>
      </c>
      <c r="L8" s="11">
        <v>0.23899999999999999</v>
      </c>
      <c r="M8" s="5">
        <f t="shared" si="3"/>
        <v>251.04602510460253</v>
      </c>
      <c r="N8" s="4">
        <v>45</v>
      </c>
      <c r="O8" s="11">
        <v>0.27500000000000002</v>
      </c>
      <c r="P8" s="5">
        <f t="shared" si="4"/>
        <v>163.63636363636363</v>
      </c>
      <c r="Q8" s="4">
        <v>53</v>
      </c>
      <c r="R8" s="4">
        <v>0.249</v>
      </c>
      <c r="S8" s="5">
        <f t="shared" si="5"/>
        <v>212.85140562248995</v>
      </c>
      <c r="T8" s="4">
        <v>58</v>
      </c>
      <c r="U8" s="4">
        <v>0.24399999999999999</v>
      </c>
      <c r="V8" s="5">
        <f t="shared" si="6"/>
        <v>237.70491803278688</v>
      </c>
      <c r="W8" s="4">
        <v>41</v>
      </c>
      <c r="X8" s="4">
        <v>0.254</v>
      </c>
      <c r="Y8" s="5">
        <f t="shared" si="7"/>
        <v>161.41732283464566</v>
      </c>
      <c r="Z8" s="4">
        <v>84</v>
      </c>
      <c r="AA8" s="4">
        <v>0.23400000000000001</v>
      </c>
      <c r="AB8" s="5">
        <f t="shared" si="8"/>
        <v>358.97435897435895</v>
      </c>
      <c r="AC8" s="4">
        <v>47</v>
      </c>
      <c r="AD8" s="4">
        <v>0.27900000000000003</v>
      </c>
      <c r="AE8" s="5">
        <f t="shared" si="9"/>
        <v>168.45878136200716</v>
      </c>
      <c r="AF8" s="5">
        <f t="shared" si="10"/>
        <v>241.51082071886535</v>
      </c>
      <c r="AG8" s="5">
        <f t="shared" si="11"/>
        <v>66.574747280787122</v>
      </c>
    </row>
    <row r="9" spans="1:33" ht="15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5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5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5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5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5.7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4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4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4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4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4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4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4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4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4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4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4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4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4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4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4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4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4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4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4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4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4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4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4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4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4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4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4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4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4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4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4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4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4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4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4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4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4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4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4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4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4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4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4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4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4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4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4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4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4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4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4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4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4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4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4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4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4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4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4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4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4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4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4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4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4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4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4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4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4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4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4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4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4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4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4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4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4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4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4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4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4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4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4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4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4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4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4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4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4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4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4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4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4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4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4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4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4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4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4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4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4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4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4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4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4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4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4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4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4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4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4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4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4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4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4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4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4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4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4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4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4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4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4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4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4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4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4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4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4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4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4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4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4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4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4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4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4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4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4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4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4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4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4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4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4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4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4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4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4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4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4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4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4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4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4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4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4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4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4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4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4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4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4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4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4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4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4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4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4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4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4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4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4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4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4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4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4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4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4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4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4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4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4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4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4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4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4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4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4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4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4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4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4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4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4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4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4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4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4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4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4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4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4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4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4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4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4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4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4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4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4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4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4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4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4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4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4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4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4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4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4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4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4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4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4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4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4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4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4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4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4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4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4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4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4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4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4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4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4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4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4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4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4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4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4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4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4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4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4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4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4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4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4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4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4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4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4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4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4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4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4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4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4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4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4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4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4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4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4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4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4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4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4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4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4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4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4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4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4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4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4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4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4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4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4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4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4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4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4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4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4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4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4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4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4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4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4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4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4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4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4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4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4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4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4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4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4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4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4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4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4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4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4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4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4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4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4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4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4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4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4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4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4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4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4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4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4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4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4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4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4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4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4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4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4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4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4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4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4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4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4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4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4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4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4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4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4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4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4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4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4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4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4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4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4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4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4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4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4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4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4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4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4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4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4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4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4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4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4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4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4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4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4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4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4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4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4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4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4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4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4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4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4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4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4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4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4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4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4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4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4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4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4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4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4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4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4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4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4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4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4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4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4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4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4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4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4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4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4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4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4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4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4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4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4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4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4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4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4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4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4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4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4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4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4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4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4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4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4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4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4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4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4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4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4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4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4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4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4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4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4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4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4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4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4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4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4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4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4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4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4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4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4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4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4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4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4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4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4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4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4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4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4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4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4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4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4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4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4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4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4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4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4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4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4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4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4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4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4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4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4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4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4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4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4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4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4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4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4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4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4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4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4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4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4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4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4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4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4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4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4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4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4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4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4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4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4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4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4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4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4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4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4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4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4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4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4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4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4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4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4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4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4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4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4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4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4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4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4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4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4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4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4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4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4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4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4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4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4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4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4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4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4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4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4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4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4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4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4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4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4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4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4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4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4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4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4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4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4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4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4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4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4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4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4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4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4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4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4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4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4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4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4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4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4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4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4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4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4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4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4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4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4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4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4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4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4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4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4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4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4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4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4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4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4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4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4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4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4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4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4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4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4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4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4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4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4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4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4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4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4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4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4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4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4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4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4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4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4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4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4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4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4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4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4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4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4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4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4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4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4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4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4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4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4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4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4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4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4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4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4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4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4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4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4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4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4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4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4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4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4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4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4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4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4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4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4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4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4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4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4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4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4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4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4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4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4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4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4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4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4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4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4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4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4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4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4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4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4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4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4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4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4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4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4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4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4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4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4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4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4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4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4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4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4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4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4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4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4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4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4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4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4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4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4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4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4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4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4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4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4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4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4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4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4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4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4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4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4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4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4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4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4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4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4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4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4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4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4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4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4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4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4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4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4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4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4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4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4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4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4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4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4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4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4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4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4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4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4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4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4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4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4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4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4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4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4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4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4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4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4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4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4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4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4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4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4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4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4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4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4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4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4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4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4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4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4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4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4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4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4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4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4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4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4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4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4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4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4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4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4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4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4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4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4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4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4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4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4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4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4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4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4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4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4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4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4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4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4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4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4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4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4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4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4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4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4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4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4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4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4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4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4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4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4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4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4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4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4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4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4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4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4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4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4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4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4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4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4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4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4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4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4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4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4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4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4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4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4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4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4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4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4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4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4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4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4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4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4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4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4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4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4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4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4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4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4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4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4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4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4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4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4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4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4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4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4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4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4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4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4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4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4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4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4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4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4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4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4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4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4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4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4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4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4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4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4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4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4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4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4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4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4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4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4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4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4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4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4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4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4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4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4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4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4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4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4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4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4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4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4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4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4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4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4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4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4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4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4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4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4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4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4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4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4" x14ac:dyDescent="0.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5_S3A</vt:lpstr>
      <vt:lpstr>Figure 5_S3B</vt:lpstr>
      <vt:lpstr>Figure 5_S3C</vt:lpstr>
      <vt:lpstr>Figure 5_S3D</vt:lpstr>
      <vt:lpstr>Figure 5_S3E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2021-05-18T14:51:51Z</dcterms:created>
  <dcterms:modified xsi:type="dcterms:W3CDTF">2021-05-18T14:52:10Z</dcterms:modified>
</cp:coreProperties>
</file>