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3"/>
  </bookViews>
  <sheets>
    <sheet name="Arrb3" sheetId="3" r:id="rId1"/>
    <sheet name="Rgs9" sheetId="4" r:id="rId2"/>
    <sheet name="Recvrn" sheetId="2" r:id="rId3"/>
    <sheet name="Grk1&amp;Arrb1" sheetId="5" r:id="rId4"/>
  </sheets>
  <definedNames>
    <definedName name="_xlnm._FilterDatabase" localSheetId="2" hidden="1">Recvrn!$E$1:$G$59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5" l="1"/>
  <c r="F2" i="5"/>
  <c r="F3" i="5"/>
  <c r="S3" i="5" l="1"/>
  <c r="S7" i="5" s="1"/>
  <c r="S10" i="5" s="1"/>
  <c r="R3" i="5"/>
  <c r="R7" i="5" s="1"/>
  <c r="R10" i="5" s="1"/>
  <c r="Q3" i="5"/>
  <c r="Q7" i="5" s="1"/>
  <c r="Q10" i="5" s="1"/>
  <c r="P3" i="5"/>
  <c r="P7" i="5" s="1"/>
  <c r="P10" i="5" s="1"/>
  <c r="O3" i="5"/>
  <c r="O7" i="5" s="1"/>
  <c r="O10" i="5" s="1"/>
  <c r="N3" i="5"/>
  <c r="N7" i="5" s="1"/>
  <c r="N10" i="5" s="1"/>
  <c r="L3" i="5"/>
  <c r="L7" i="5" s="1"/>
  <c r="K3" i="5"/>
  <c r="K7" i="5" s="1"/>
  <c r="J3" i="5"/>
  <c r="J7" i="5" s="1"/>
  <c r="I3" i="5"/>
  <c r="I7" i="5" s="1"/>
  <c r="H3" i="5"/>
  <c r="H7" i="5" s="1"/>
  <c r="G3" i="5"/>
  <c r="G7" i="5" s="1"/>
  <c r="F7" i="5"/>
  <c r="S2" i="5"/>
  <c r="S6" i="5" s="1"/>
  <c r="R2" i="5"/>
  <c r="R6" i="5" s="1"/>
  <c r="R9" i="5" s="1"/>
  <c r="Q2" i="5"/>
  <c r="Q6" i="5" s="1"/>
  <c r="Q9" i="5" s="1"/>
  <c r="P2" i="5"/>
  <c r="P6" i="5" s="1"/>
  <c r="O2" i="5"/>
  <c r="O6" i="5" s="1"/>
  <c r="N6" i="5"/>
  <c r="L2" i="5"/>
  <c r="K2" i="5"/>
  <c r="J2" i="5"/>
  <c r="I2" i="5"/>
  <c r="H2" i="5"/>
  <c r="H6" i="5" s="1"/>
  <c r="G2" i="5"/>
  <c r="I6" i="5" l="1"/>
  <c r="J6" i="5"/>
  <c r="S9" i="5"/>
  <c r="L6" i="5"/>
  <c r="N9" i="5"/>
  <c r="O9" i="5"/>
  <c r="G6" i="5"/>
  <c r="F6" i="5"/>
  <c r="K6" i="5"/>
  <c r="P9" i="5"/>
  <c r="AC4" i="4"/>
  <c r="AC5" i="4"/>
  <c r="AC6" i="4"/>
  <c r="AC7" i="4"/>
  <c r="AC8" i="4"/>
  <c r="AC3" i="4"/>
  <c r="AB4" i="4"/>
  <c r="AB5" i="4"/>
  <c r="AB6" i="4"/>
  <c r="AB7" i="4"/>
  <c r="AB8" i="4"/>
  <c r="AB3" i="4"/>
  <c r="AA4" i="4"/>
  <c r="AA5" i="4"/>
  <c r="AA6" i="4"/>
  <c r="AA7" i="4"/>
  <c r="AA8" i="4"/>
  <c r="Z8" i="4"/>
  <c r="Z7" i="4"/>
  <c r="Z6" i="4"/>
  <c r="Z5" i="4"/>
  <c r="Z4" i="4"/>
  <c r="AA3" i="4"/>
  <c r="Z3" i="4"/>
  <c r="Y8" i="4"/>
  <c r="Y7" i="4"/>
  <c r="Y6" i="4"/>
  <c r="Y5" i="4"/>
  <c r="Y4" i="4"/>
  <c r="Y3" i="4"/>
  <c r="E6" i="3" l="1"/>
  <c r="E8" i="3" s="1"/>
  <c r="G6" i="3"/>
  <c r="G8" i="3" s="1"/>
  <c r="I6" i="3"/>
  <c r="J6" i="3"/>
  <c r="K6" i="3"/>
  <c r="L6" i="3"/>
  <c r="M6" i="3"/>
  <c r="N6" i="3"/>
  <c r="H5" i="3"/>
  <c r="H6" i="3" s="1"/>
  <c r="H8" i="3" s="1"/>
  <c r="G5" i="3"/>
  <c r="F5" i="3"/>
  <c r="F6" i="3" s="1"/>
  <c r="F8" i="3" s="1"/>
  <c r="E5" i="3"/>
  <c r="D5" i="3"/>
  <c r="D6" i="3" s="1"/>
  <c r="D8" i="3" s="1"/>
  <c r="C5" i="3"/>
  <c r="C6" i="3" s="1"/>
  <c r="C8" i="3" s="1"/>
  <c r="G4" i="3"/>
  <c r="H4" i="3"/>
  <c r="F4" i="3"/>
  <c r="F7" i="3" s="1"/>
  <c r="E4" i="3"/>
  <c r="D4" i="3"/>
  <c r="C4" i="3"/>
  <c r="C7" i="3" s="1"/>
  <c r="C6" i="4"/>
  <c r="D6" i="4"/>
  <c r="E6" i="4"/>
  <c r="F6" i="4"/>
  <c r="G6" i="4"/>
  <c r="H6" i="4"/>
  <c r="I6" i="4"/>
  <c r="J6" i="4"/>
  <c r="K6" i="4"/>
  <c r="L6" i="4"/>
  <c r="M6" i="4"/>
  <c r="B6" i="4"/>
  <c r="C3" i="4"/>
  <c r="D3" i="4"/>
  <c r="E3" i="4"/>
  <c r="F3" i="4"/>
  <c r="G3" i="4"/>
  <c r="H3" i="4"/>
  <c r="I3" i="4"/>
  <c r="J3" i="4"/>
  <c r="K3" i="4"/>
  <c r="L3" i="4"/>
  <c r="M3" i="4"/>
  <c r="B3" i="4"/>
  <c r="E2" i="4"/>
  <c r="F2" i="4"/>
  <c r="G2" i="4"/>
  <c r="D2" i="4"/>
  <c r="C2" i="4"/>
  <c r="B2" i="4"/>
  <c r="I10" i="4"/>
  <c r="D7" i="3" l="1"/>
  <c r="E7" i="3"/>
  <c r="H7" i="3"/>
  <c r="G7" i="3"/>
  <c r="C5" i="4"/>
  <c r="D5" i="4"/>
  <c r="E5" i="4"/>
  <c r="F5" i="4"/>
  <c r="G5" i="4"/>
  <c r="B5" i="4"/>
  <c r="C4" i="4"/>
  <c r="B4" i="4"/>
  <c r="K4" i="2"/>
  <c r="L4" i="2"/>
  <c r="M4" i="2"/>
  <c r="N4" i="2"/>
  <c r="O4" i="2"/>
  <c r="P4" i="2"/>
  <c r="J4" i="2"/>
  <c r="P2" i="2"/>
  <c r="O2" i="2"/>
  <c r="N2" i="2"/>
  <c r="N6" i="2" s="1"/>
  <c r="M2" i="2"/>
  <c r="M6" i="2" s="1"/>
  <c r="L2" i="2"/>
  <c r="K2" i="2"/>
  <c r="J2" i="2"/>
  <c r="P6" i="2" l="1"/>
  <c r="J6" i="2"/>
  <c r="P7" i="2"/>
  <c r="P8" i="2" s="1"/>
  <c r="J7" i="2"/>
  <c r="J8" i="2" s="1"/>
  <c r="L6" i="2"/>
  <c r="N7" i="2"/>
  <c r="N8" i="2" s="1"/>
  <c r="O6" i="2"/>
  <c r="O7" i="2"/>
  <c r="O8" i="2" s="1"/>
  <c r="M7" i="2"/>
  <c r="M8" i="2" s="1"/>
  <c r="L7" i="2"/>
  <c r="L8" i="2" s="1"/>
  <c r="K7" i="2"/>
  <c r="K8" i="2" s="1"/>
  <c r="K6" i="2"/>
</calcChain>
</file>

<file path=xl/sharedStrings.xml><?xml version="1.0" encoding="utf-8"?>
<sst xmlns="http://schemas.openxmlformats.org/spreadsheetml/2006/main" count="617" uniqueCount="56">
  <si>
    <t>Sample Name</t>
  </si>
  <si>
    <t>Target Name</t>
  </si>
  <si>
    <t>Actb</t>
  </si>
  <si>
    <t>Arr3</t>
  </si>
  <si>
    <t>rgs9</t>
  </si>
  <si>
    <t>EM4145 10ret</t>
  </si>
  <si>
    <t>EM4145 12ret</t>
  </si>
  <si>
    <t>EM4145 14ret</t>
  </si>
  <si>
    <t>EM4145 16ret</t>
  </si>
  <si>
    <t>EM4145 18ret</t>
  </si>
  <si>
    <t>EM4145 20ret</t>
  </si>
  <si>
    <t>EM4145 22ret</t>
  </si>
  <si>
    <t>EM4145 24ret</t>
  </si>
  <si>
    <t>EM4145 26ret</t>
  </si>
  <si>
    <t>EM4145 28ret</t>
  </si>
  <si>
    <t>EM4145 2ret</t>
  </si>
  <si>
    <t>EM4145 30ret</t>
  </si>
  <si>
    <t>EM4145 32ret</t>
  </si>
  <si>
    <t>EM4145 34ret</t>
  </si>
  <si>
    <t>EM4145 36ret</t>
  </si>
  <si>
    <t>EM4145 38ret</t>
  </si>
  <si>
    <t>EM4145 40ret</t>
  </si>
  <si>
    <t>EM4145 42ret</t>
  </si>
  <si>
    <t>EM4145 4ret</t>
  </si>
  <si>
    <t>EM4145 6ret</t>
  </si>
  <si>
    <t>EM4145 8ret</t>
  </si>
  <si>
    <t>NTC</t>
  </si>
  <si>
    <t>Rq</t>
  </si>
  <si>
    <t>-</t>
  </si>
  <si>
    <t>sd</t>
  </si>
  <si>
    <t>average</t>
  </si>
  <si>
    <t>normalized</t>
  </si>
  <si>
    <t>sem</t>
  </si>
  <si>
    <t>Opn mwl</t>
  </si>
  <si>
    <t>opn swl</t>
  </si>
  <si>
    <t>rcv1</t>
  </si>
  <si>
    <t>rho</t>
  </si>
  <si>
    <t>rcv</t>
  </si>
  <si>
    <t>ZT1</t>
  </si>
  <si>
    <t>ZT5</t>
  </si>
  <si>
    <t>ZT9</t>
  </si>
  <si>
    <t>ZT13</t>
  </si>
  <si>
    <t>ZT17</t>
  </si>
  <si>
    <t>ZT21</t>
  </si>
  <si>
    <t>zt5</t>
  </si>
  <si>
    <t>zt9</t>
  </si>
  <si>
    <t>zt13</t>
  </si>
  <si>
    <t>zt17</t>
  </si>
  <si>
    <t>zt21</t>
  </si>
  <si>
    <t>p</t>
  </si>
  <si>
    <t>normalized mean</t>
  </si>
  <si>
    <t>mean</t>
  </si>
  <si>
    <t>before</t>
  </si>
  <si>
    <t>Arr1</t>
  </si>
  <si>
    <t>Grk1</t>
  </si>
  <si>
    <t>normalized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</si>
</sst>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Arrb3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Arrb3!$C$8:$N$8</c:f>
                <c:numCache>
                  <c:formatCode>General</c:formatCode>
                  <c:ptCount val="12"/>
                  <c:pt idx="0">
                    <c:v>1.2868955126438091E-2</c:v>
                  </c:pt>
                  <c:pt idx="1">
                    <c:v>2.9682645820182051E-2</c:v>
                  </c:pt>
                  <c:pt idx="2">
                    <c:v>9.8828522748658193E-2</c:v>
                  </c:pt>
                  <c:pt idx="3">
                    <c:v>7.0153522283704792E-2</c:v>
                  </c:pt>
                  <c:pt idx="4">
                    <c:v>5.2078761328510033E-2</c:v>
                  </c:pt>
                  <c:pt idx="5">
                    <c:v>2.9954079973959862E-2</c:v>
                  </c:pt>
                </c:numCache>
              </c:numRef>
            </c:plus>
            <c:minus>
              <c:numRef>
                <c:f>Arrb3!$C$8:$N$8</c:f>
                <c:numCache>
                  <c:formatCode>General</c:formatCode>
                  <c:ptCount val="12"/>
                  <c:pt idx="0">
                    <c:v>1.2868955126438091E-2</c:v>
                  </c:pt>
                  <c:pt idx="1">
                    <c:v>2.9682645820182051E-2</c:v>
                  </c:pt>
                  <c:pt idx="2">
                    <c:v>9.8828522748658193E-2</c:v>
                  </c:pt>
                  <c:pt idx="3">
                    <c:v>7.0153522283704792E-2</c:v>
                  </c:pt>
                  <c:pt idx="4">
                    <c:v>5.2078761328510033E-2</c:v>
                  </c:pt>
                  <c:pt idx="5">
                    <c:v>2.9954079973959862E-2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Arrb3!$C$9:$N$9</c:f>
              <c:strCache>
                <c:ptCount val="6"/>
                <c:pt idx="0">
                  <c:v>ZT1</c:v>
                </c:pt>
                <c:pt idx="1">
                  <c:v>ZT5</c:v>
                </c:pt>
                <c:pt idx="2">
                  <c:v>ZT9</c:v>
                </c:pt>
                <c:pt idx="3">
                  <c:v>ZT13</c:v>
                </c:pt>
                <c:pt idx="4">
                  <c:v>ZT17</c:v>
                </c:pt>
                <c:pt idx="5">
                  <c:v>ZT21</c:v>
                </c:pt>
              </c:strCache>
            </c:strRef>
          </c:cat>
          <c:val>
            <c:numRef>
              <c:f>Arrb3!$C$7:$H$7</c:f>
              <c:numCache>
                <c:formatCode>General</c:formatCode>
                <c:ptCount val="6"/>
                <c:pt idx="0">
                  <c:v>0.3133698861239983</c:v>
                </c:pt>
                <c:pt idx="1">
                  <c:v>0.44664698439477019</c:v>
                </c:pt>
                <c:pt idx="2">
                  <c:v>0.70645297342893287</c:v>
                </c:pt>
                <c:pt idx="3">
                  <c:v>1</c:v>
                </c:pt>
                <c:pt idx="4">
                  <c:v>0.83593420497680293</c:v>
                </c:pt>
                <c:pt idx="5">
                  <c:v>0.59932517924926199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4A-44A6-A8A9-1A21FCC1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759551"/>
        <c:axId val="1853761215"/>
      </c:lineChart>
      <c:catAx>
        <c:axId val="185375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61215"/>
        <c:crosses val="autoZero"/>
        <c:auto val="1"/>
        <c:lblAlgn val="ctr"/>
        <c:lblOffset val="100"/>
        <c:noMultiLvlLbl val="0"/>
      </c:catAx>
      <c:valAx>
        <c:axId val="185376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75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 i="1">
                <a:solidFill>
                  <a:schemeClr val="tx1"/>
                </a:solidFill>
              </a:rPr>
              <a:t>Rgs9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'Rgs9'!$B$6:$M$6</c:f>
                <c:numCache>
                  <c:formatCode>General</c:formatCode>
                  <c:ptCount val="12"/>
                  <c:pt idx="0">
                    <c:v>2.6184953206505435E-2</c:v>
                  </c:pt>
                  <c:pt idx="1">
                    <c:v>5.1426227201866022E-2</c:v>
                  </c:pt>
                  <c:pt idx="2">
                    <c:v>6.7761694385183854E-2</c:v>
                  </c:pt>
                  <c:pt idx="3">
                    <c:v>3.65968886695675E-2</c:v>
                  </c:pt>
                  <c:pt idx="4">
                    <c:v>6.1880720997913148E-2</c:v>
                  </c:pt>
                  <c:pt idx="5">
                    <c:v>6.3893244052572018E-2</c:v>
                  </c:pt>
                  <c:pt idx="6">
                    <c:v>2.6184953206505435E-2</c:v>
                  </c:pt>
                  <c:pt idx="7">
                    <c:v>5.1426227201866022E-2</c:v>
                  </c:pt>
                  <c:pt idx="8">
                    <c:v>6.7761694385183854E-2</c:v>
                  </c:pt>
                  <c:pt idx="9">
                    <c:v>3.65968886695675E-2</c:v>
                  </c:pt>
                  <c:pt idx="10">
                    <c:v>6.1880720997913148E-2</c:v>
                  </c:pt>
                  <c:pt idx="11">
                    <c:v>6.3893244052572018E-2</c:v>
                  </c:pt>
                </c:numCache>
              </c:numRef>
            </c:plus>
            <c:minus>
              <c:numRef>
                <c:f>'Rgs9'!$B$6:$M$6</c:f>
                <c:numCache>
                  <c:formatCode>General</c:formatCode>
                  <c:ptCount val="12"/>
                  <c:pt idx="0">
                    <c:v>2.6184953206505435E-2</c:v>
                  </c:pt>
                  <c:pt idx="1">
                    <c:v>5.1426227201866022E-2</c:v>
                  </c:pt>
                  <c:pt idx="2">
                    <c:v>6.7761694385183854E-2</c:v>
                  </c:pt>
                  <c:pt idx="3">
                    <c:v>3.65968886695675E-2</c:v>
                  </c:pt>
                  <c:pt idx="4">
                    <c:v>6.1880720997913148E-2</c:v>
                  </c:pt>
                  <c:pt idx="5">
                    <c:v>6.3893244052572018E-2</c:v>
                  </c:pt>
                  <c:pt idx="6">
                    <c:v>2.6184953206505435E-2</c:v>
                  </c:pt>
                  <c:pt idx="7">
                    <c:v>5.1426227201866022E-2</c:v>
                  </c:pt>
                  <c:pt idx="8">
                    <c:v>6.7761694385183854E-2</c:v>
                  </c:pt>
                  <c:pt idx="9">
                    <c:v>3.65968886695675E-2</c:v>
                  </c:pt>
                  <c:pt idx="10">
                    <c:v>6.1880720997913148E-2</c:v>
                  </c:pt>
                  <c:pt idx="11">
                    <c:v>6.3893244052572018E-2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'Rgs9'!$B$7:$M$7</c:f>
              <c:strCache>
                <c:ptCount val="12"/>
                <c:pt idx="0">
                  <c:v>ZT1</c:v>
                </c:pt>
                <c:pt idx="1">
                  <c:v>ZT5</c:v>
                </c:pt>
                <c:pt idx="2">
                  <c:v>ZT9</c:v>
                </c:pt>
                <c:pt idx="3">
                  <c:v>ZT13</c:v>
                </c:pt>
                <c:pt idx="4">
                  <c:v>ZT17</c:v>
                </c:pt>
                <c:pt idx="5">
                  <c:v>ZT21</c:v>
                </c:pt>
                <c:pt idx="6">
                  <c:v>ZT1</c:v>
                </c:pt>
                <c:pt idx="7">
                  <c:v>ZT5</c:v>
                </c:pt>
                <c:pt idx="8">
                  <c:v>ZT9</c:v>
                </c:pt>
                <c:pt idx="9">
                  <c:v>ZT13</c:v>
                </c:pt>
                <c:pt idx="10">
                  <c:v>ZT17</c:v>
                </c:pt>
                <c:pt idx="11">
                  <c:v>ZT21</c:v>
                </c:pt>
              </c:strCache>
            </c:strRef>
          </c:cat>
          <c:val>
            <c:numRef>
              <c:f>'Rgs9'!$B$3:$M$3</c:f>
              <c:numCache>
                <c:formatCode>General</c:formatCode>
                <c:ptCount val="12"/>
                <c:pt idx="0">
                  <c:v>0.49187725631768958</c:v>
                </c:pt>
                <c:pt idx="1">
                  <c:v>0.58528880866426014</c:v>
                </c:pt>
                <c:pt idx="2">
                  <c:v>0.57942238267148016</c:v>
                </c:pt>
                <c:pt idx="3">
                  <c:v>0.88312274368231058</c:v>
                </c:pt>
                <c:pt idx="4">
                  <c:v>1</c:v>
                </c:pt>
                <c:pt idx="5">
                  <c:v>0.84386281588447654</c:v>
                </c:pt>
                <c:pt idx="6">
                  <c:v>0.49187725631768958</c:v>
                </c:pt>
                <c:pt idx="7">
                  <c:v>0.58528880866426014</c:v>
                </c:pt>
                <c:pt idx="8">
                  <c:v>0.57942238267148016</c:v>
                </c:pt>
                <c:pt idx="9">
                  <c:v>0.88312274368231058</c:v>
                </c:pt>
                <c:pt idx="10">
                  <c:v>1</c:v>
                </c:pt>
                <c:pt idx="11">
                  <c:v>0.84386281588447654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77-4345-9840-7562612CC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173455"/>
        <c:axId val="1723168047"/>
      </c:lineChart>
      <c:catAx>
        <c:axId val="17231734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168047"/>
        <c:crosses val="autoZero"/>
        <c:auto val="1"/>
        <c:lblAlgn val="ctr"/>
        <c:lblOffset val="100"/>
        <c:noMultiLvlLbl val="0"/>
      </c:catAx>
      <c:valAx>
        <c:axId val="172316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173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i="1"/>
              <a:t>Rgs9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'Rgs9'!$AC$3:$AC$8</c:f>
                <c:numCache>
                  <c:formatCode>General</c:formatCode>
                  <c:ptCount val="6"/>
                  <c:pt idx="0">
                    <c:v>2.9650412011045499E-2</c:v>
                  </c:pt>
                  <c:pt idx="1">
                    <c:v>4.5786759007353663E-2</c:v>
                  </c:pt>
                  <c:pt idx="2">
                    <c:v>7.6729644740708952E-2</c:v>
                  </c:pt>
                  <c:pt idx="3">
                    <c:v>4.1440319515463245E-2</c:v>
                  </c:pt>
                  <c:pt idx="4">
                    <c:v>7.0070351421244514E-2</c:v>
                  </c:pt>
                  <c:pt idx="5">
                    <c:v>7.2349222698262439E-2</c:v>
                  </c:pt>
                </c:numCache>
              </c:numRef>
            </c:plus>
            <c:minus>
              <c:numRef>
                <c:f>'Rgs9'!$AC$3:$AC$8</c:f>
                <c:numCache>
                  <c:formatCode>General</c:formatCode>
                  <c:ptCount val="6"/>
                  <c:pt idx="0">
                    <c:v>2.9650412011045499E-2</c:v>
                  </c:pt>
                  <c:pt idx="1">
                    <c:v>4.5786759007353663E-2</c:v>
                  </c:pt>
                  <c:pt idx="2">
                    <c:v>7.6729644740708952E-2</c:v>
                  </c:pt>
                  <c:pt idx="3">
                    <c:v>4.1440319515463245E-2</c:v>
                  </c:pt>
                  <c:pt idx="4">
                    <c:v>7.0070351421244514E-2</c:v>
                  </c:pt>
                  <c:pt idx="5">
                    <c:v>7.2349222698262439E-2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'Rgs9'!$AE$1:$AJ$1</c:f>
              <c:strCache>
                <c:ptCount val="6"/>
                <c:pt idx="0">
                  <c:v>ZT1</c:v>
                </c:pt>
                <c:pt idx="1">
                  <c:v>ZT5</c:v>
                </c:pt>
                <c:pt idx="2">
                  <c:v>ZT9</c:v>
                </c:pt>
                <c:pt idx="3">
                  <c:v>ZT13</c:v>
                </c:pt>
                <c:pt idx="4">
                  <c:v>ZT17</c:v>
                </c:pt>
                <c:pt idx="5">
                  <c:v>ZT21</c:v>
                </c:pt>
              </c:strCache>
            </c:strRef>
          </c:cat>
          <c:val>
            <c:numRef>
              <c:f>'Rgs9'!$AB$3:$AB$8</c:f>
              <c:numCache>
                <c:formatCode>General</c:formatCode>
                <c:ptCount val="6"/>
                <c:pt idx="0">
                  <c:v>0.55697496167603477</c:v>
                </c:pt>
                <c:pt idx="1">
                  <c:v>0.66274910577414425</c:v>
                </c:pt>
                <c:pt idx="2">
                  <c:v>0.65610628513030145</c:v>
                </c:pt>
                <c:pt idx="3">
                  <c:v>1</c:v>
                </c:pt>
                <c:pt idx="4">
                  <c:v>1.1558507920286152</c:v>
                </c:pt>
                <c:pt idx="5">
                  <c:v>0.95554420030659171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0-45EC-BE70-AD6850824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32895"/>
        <c:axId val="417542047"/>
      </c:lineChart>
      <c:catAx>
        <c:axId val="41753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542047"/>
        <c:crosses val="autoZero"/>
        <c:auto val="1"/>
        <c:lblAlgn val="ctr"/>
        <c:lblOffset val="100"/>
        <c:noMultiLvlLbl val="0"/>
      </c:catAx>
      <c:valAx>
        <c:axId val="41754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53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Recvrn1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Recvrn!$J$11:$U$11</c:f>
                <c:numCache>
                  <c:formatCode>General</c:formatCode>
                  <c:ptCount val="12"/>
                  <c:pt idx="0">
                    <c:v>4.0866234016380051E-2</c:v>
                  </c:pt>
                  <c:pt idx="1">
                    <c:v>2.9870264508175686E-2</c:v>
                  </c:pt>
                  <c:pt idx="2">
                    <c:v>6.1918549788921126E-2</c:v>
                  </c:pt>
                  <c:pt idx="3">
                    <c:v>2.3725015125933797E-2</c:v>
                  </c:pt>
                  <c:pt idx="4">
                    <c:v>7.98493232719171E-2</c:v>
                  </c:pt>
                  <c:pt idx="5">
                    <c:v>3.9801408656132374E-2</c:v>
                  </c:pt>
                </c:numCache>
              </c:numRef>
            </c:plus>
            <c:minus>
              <c:numRef>
                <c:f>Recvrn!$J$11:$U$11</c:f>
                <c:numCache>
                  <c:formatCode>General</c:formatCode>
                  <c:ptCount val="12"/>
                  <c:pt idx="0">
                    <c:v>4.0866234016380051E-2</c:v>
                  </c:pt>
                  <c:pt idx="1">
                    <c:v>2.9870264508175686E-2</c:v>
                  </c:pt>
                  <c:pt idx="2">
                    <c:v>6.1918549788921126E-2</c:v>
                  </c:pt>
                  <c:pt idx="3">
                    <c:v>2.3725015125933797E-2</c:v>
                  </c:pt>
                  <c:pt idx="4">
                    <c:v>7.98493232719171E-2</c:v>
                  </c:pt>
                  <c:pt idx="5">
                    <c:v>3.9801408656132374E-2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Recvrn!$J$12:$O$12</c:f>
              <c:strCache>
                <c:ptCount val="6"/>
                <c:pt idx="0">
                  <c:v>ZT1</c:v>
                </c:pt>
                <c:pt idx="1">
                  <c:v>ZT5</c:v>
                </c:pt>
                <c:pt idx="2">
                  <c:v>ZT9</c:v>
                </c:pt>
                <c:pt idx="3">
                  <c:v>ZT13</c:v>
                </c:pt>
                <c:pt idx="4">
                  <c:v>ZT17</c:v>
                </c:pt>
                <c:pt idx="5">
                  <c:v>ZT21</c:v>
                </c:pt>
              </c:strCache>
            </c:strRef>
          </c:cat>
          <c:val>
            <c:numRef>
              <c:f>Recvrn!$J$10:$O$10</c:f>
              <c:numCache>
                <c:formatCode>General</c:formatCode>
                <c:ptCount val="6"/>
                <c:pt idx="0">
                  <c:v>0.48288973384030415</c:v>
                </c:pt>
                <c:pt idx="1">
                  <c:v>0.39044676806083645</c:v>
                </c:pt>
                <c:pt idx="2">
                  <c:v>0.37096007604562736</c:v>
                </c:pt>
                <c:pt idx="3">
                  <c:v>0.60194866920152079</c:v>
                </c:pt>
                <c:pt idx="4">
                  <c:v>1</c:v>
                </c:pt>
                <c:pt idx="5">
                  <c:v>0.92989543726235735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E-4FD1-A344-54FAE8395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774831"/>
        <c:axId val="1975783151"/>
      </c:lineChart>
      <c:catAx>
        <c:axId val="197577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783151"/>
        <c:crosses val="autoZero"/>
        <c:auto val="1"/>
        <c:lblAlgn val="ctr"/>
        <c:lblOffset val="100"/>
        <c:noMultiLvlLbl val="0"/>
      </c:catAx>
      <c:valAx>
        <c:axId val="197578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77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Arrb1</a:t>
            </a:r>
          </a:p>
        </c:rich>
      </c:tx>
      <c:layout>
        <c:manualLayout>
          <c:xMode val="edge"/>
          <c:yMode val="edge"/>
          <c:x val="0.409493000874890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'Grk1&amp;Arrb1'!$N$9:$S$9</c:f>
                <c:numCache>
                  <c:formatCode>General</c:formatCode>
                  <c:ptCount val="6"/>
                  <c:pt idx="0">
                    <c:v>2.247192247357126E-2</c:v>
                  </c:pt>
                  <c:pt idx="1">
                    <c:v>6.8456154458209406E-2</c:v>
                  </c:pt>
                  <c:pt idx="2">
                    <c:v>7.2406678120286824E-2</c:v>
                  </c:pt>
                  <c:pt idx="3">
                    <c:v>0.1097041616595877</c:v>
                  </c:pt>
                  <c:pt idx="4">
                    <c:v>3.049197089257388E-2</c:v>
                  </c:pt>
                  <c:pt idx="5">
                    <c:v>2.3787046097054194E-2</c:v>
                  </c:pt>
                </c:numCache>
              </c:numRef>
            </c:plus>
            <c:minus>
              <c:numRef>
                <c:f>'Grk1&amp;Arrb1'!$N$9:$S$9</c:f>
                <c:numCache>
                  <c:formatCode>General</c:formatCode>
                  <c:ptCount val="6"/>
                  <c:pt idx="0">
                    <c:v>2.247192247357126E-2</c:v>
                  </c:pt>
                  <c:pt idx="1">
                    <c:v>6.8456154458209406E-2</c:v>
                  </c:pt>
                  <c:pt idx="2">
                    <c:v>7.2406678120286824E-2</c:v>
                  </c:pt>
                  <c:pt idx="3">
                    <c:v>0.1097041616595877</c:v>
                  </c:pt>
                  <c:pt idx="4">
                    <c:v>3.049197089257388E-2</c:v>
                  </c:pt>
                  <c:pt idx="5">
                    <c:v>2.3787046097054194E-2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'Grk1&amp;Arrb1'!$F$17:$K$17</c:f>
              <c:numCache>
                <c:formatCode>General</c:formatCode>
                <c:ptCount val="6"/>
                <c:pt idx="0">
                  <c:v>0.63739927757710502</c:v>
                </c:pt>
                <c:pt idx="1">
                  <c:v>0.70741872742428458</c:v>
                </c:pt>
                <c:pt idx="2">
                  <c:v>0.68935815504306752</c:v>
                </c:pt>
                <c:pt idx="3">
                  <c:v>1</c:v>
                </c:pt>
                <c:pt idx="4">
                  <c:v>0.87718810780772438</c:v>
                </c:pt>
                <c:pt idx="5">
                  <c:v>0.72436787996665752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3-40BD-A2FE-584F9BB8C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571712"/>
        <c:axId val="1948575040"/>
      </c:lineChart>
      <c:catAx>
        <c:axId val="1948571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575040"/>
        <c:crosses val="autoZero"/>
        <c:auto val="1"/>
        <c:lblAlgn val="ctr"/>
        <c:lblOffset val="100"/>
        <c:noMultiLvlLbl val="0"/>
      </c:catAx>
      <c:valAx>
        <c:axId val="19485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57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Grk7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'Grk1&amp;Arrb1'!$N$10:$S$10</c:f>
                <c:numCache>
                  <c:formatCode>General</c:formatCode>
                  <c:ptCount val="6"/>
                  <c:pt idx="0">
                    <c:v>3.6181346199305971E-2</c:v>
                  </c:pt>
                  <c:pt idx="1">
                    <c:v>6.3829787234042673E-2</c:v>
                  </c:pt>
                  <c:pt idx="2">
                    <c:v>2.4708304735758389E-2</c:v>
                  </c:pt>
                  <c:pt idx="3">
                    <c:v>6.0057848736674378E-2</c:v>
                  </c:pt>
                  <c:pt idx="4">
                    <c:v>2.4717835422606856E-2</c:v>
                  </c:pt>
                  <c:pt idx="5">
                    <c:v>6.6585767113987615E-2</c:v>
                  </c:pt>
                </c:numCache>
              </c:numRef>
            </c:plus>
            <c:minus>
              <c:numRef>
                <c:f>'Grk1&amp;Arrb1'!$N$10:$S$10</c:f>
                <c:numCache>
                  <c:formatCode>General</c:formatCode>
                  <c:ptCount val="6"/>
                  <c:pt idx="0">
                    <c:v>3.6181346199305971E-2</c:v>
                  </c:pt>
                  <c:pt idx="1">
                    <c:v>6.3829787234042673E-2</c:v>
                  </c:pt>
                  <c:pt idx="2">
                    <c:v>2.4708304735758389E-2</c:v>
                  </c:pt>
                  <c:pt idx="3">
                    <c:v>6.0057848736674378E-2</c:v>
                  </c:pt>
                  <c:pt idx="4">
                    <c:v>2.4717835422606856E-2</c:v>
                  </c:pt>
                  <c:pt idx="5">
                    <c:v>6.6585767113987615E-2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'Grk1&amp;Arrb1'!$F$18:$K$18</c:f>
              <c:numCache>
                <c:formatCode>General</c:formatCode>
                <c:ptCount val="6"/>
                <c:pt idx="0">
                  <c:v>0.73164035689773499</c:v>
                </c:pt>
                <c:pt idx="1">
                  <c:v>0.54770075497597792</c:v>
                </c:pt>
                <c:pt idx="2">
                  <c:v>0.53946465339739191</c:v>
                </c:pt>
                <c:pt idx="3">
                  <c:v>0.89910775566231982</c:v>
                </c:pt>
                <c:pt idx="4">
                  <c:v>1</c:v>
                </c:pt>
                <c:pt idx="5">
                  <c:v>0.88606726149622494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0-498C-A71E-109B751D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147872"/>
        <c:axId val="1950148288"/>
      </c:lineChart>
      <c:catAx>
        <c:axId val="1950147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148288"/>
        <c:crosses val="autoZero"/>
        <c:auto val="1"/>
        <c:lblAlgn val="ctr"/>
        <c:lblOffset val="100"/>
        <c:noMultiLvlLbl val="0"/>
      </c:catAx>
      <c:valAx>
        <c:axId val="195014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14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98425</xdr:colOff>
      <xdr:row>9</xdr:row>
      <xdr:rowOff>168275</xdr:rowOff>
    </xdr:from>
    <xdr:to>
      <xdr:col>9</xdr:col>
      <xdr:colOff>403225</xdr:colOff>
      <xdr:row>24</xdr:row>
      <xdr:rowOff>149225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11</xdr:row>
      <xdr:rowOff>123825</xdr:rowOff>
    </xdr:from>
    <xdr:to>
      <xdr:col>7</xdr:col>
      <xdr:colOff>419100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600075</xdr:colOff>
      <xdr:row>8</xdr:row>
      <xdr:rowOff>104775</xdr:rowOff>
    </xdr:from>
    <xdr:to>
      <xdr:col>31</xdr:col>
      <xdr:colOff>295275</xdr:colOff>
      <xdr:row>23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327025</xdr:colOff>
      <xdr:row>12</xdr:row>
      <xdr:rowOff>85725</xdr:rowOff>
    </xdr:from>
    <xdr:to>
      <xdr:col>17</xdr:col>
      <xdr:colOff>22225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19</xdr:row>
      <xdr:rowOff>60325</xdr:rowOff>
    </xdr:from>
    <xdr:to>
      <xdr:col>11</xdr:col>
      <xdr:colOff>466725</xdr:colOff>
      <xdr:row>34</xdr:row>
      <xdr:rowOff>41275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546100</xdr:colOff>
      <xdr:row>19</xdr:row>
      <xdr:rowOff>60325</xdr:rowOff>
    </xdr:from>
    <xdr:to>
      <xdr:col>18</xdr:col>
      <xdr:colOff>425450</xdr:colOff>
      <xdr:row>34</xdr:row>
      <xdr:rowOff>41275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"/>
  <sheetViews>
    <sheetView topLeftCell="A7" workbookViewId="0">
      <selection activeCell="K17" sqref="K17"/>
    </sheetView>
  </sheetViews>
  <sheetFormatPr defaultRowHeight="14.5" x14ac:dyDescent="0.35"/>
  <cols>
    <col min="16" max="16" width="14.7265625" customWidth="1"/>
    <col min="17" max="17" width="8.90625" customWidth="1"/>
  </cols>
  <sheetData>
    <row r="1" spans="2:21" x14ac:dyDescent="0.35">
      <c r="P1" t="s">
        <v>0</v>
      </c>
      <c r="Q1" t="s">
        <v>1</v>
      </c>
      <c r="R1" t="s">
        <v>27</v>
      </c>
      <c r="S1" t="s">
        <v>49</v>
      </c>
      <c r="T1" t="s">
        <v>44</v>
      </c>
      <c r="U1">
        <v>1.461769221318915E-2</v>
      </c>
    </row>
    <row r="2" spans="2:21" x14ac:dyDescent="0.35">
      <c r="P2" t="s">
        <v>15</v>
      </c>
      <c r="Q2" t="s">
        <v>3</v>
      </c>
      <c r="R2">
        <v>0.253</v>
      </c>
      <c r="T2" t="s">
        <v>45</v>
      </c>
      <c r="U2">
        <v>1.6901090958681551E-2</v>
      </c>
    </row>
    <row r="3" spans="2:21" x14ac:dyDescent="0.35">
      <c r="C3">
        <v>8</v>
      </c>
      <c r="D3">
        <v>12</v>
      </c>
      <c r="E3">
        <v>16</v>
      </c>
      <c r="F3">
        <v>20</v>
      </c>
      <c r="G3">
        <v>24</v>
      </c>
      <c r="H3">
        <v>4</v>
      </c>
      <c r="I3">
        <v>8</v>
      </c>
      <c r="J3">
        <v>12</v>
      </c>
      <c r="K3">
        <v>16</v>
      </c>
      <c r="L3">
        <v>20</v>
      </c>
      <c r="M3">
        <v>24</v>
      </c>
      <c r="N3">
        <v>4</v>
      </c>
      <c r="P3" t="s">
        <v>23</v>
      </c>
      <c r="Q3" t="s">
        <v>3</v>
      </c>
      <c r="R3">
        <v>0.22800000000000001</v>
      </c>
      <c r="T3" t="s">
        <v>46</v>
      </c>
      <c r="U3">
        <v>6.5101762691751697E-4</v>
      </c>
    </row>
    <row r="4" spans="2:21" x14ac:dyDescent="0.35">
      <c r="B4" t="s">
        <v>3</v>
      </c>
      <c r="C4">
        <f>AVERAGE(R2:R4)</f>
        <v>0.24766666666666667</v>
      </c>
      <c r="D4">
        <f>AVERAGE(R5:R7)</f>
        <v>0.35300000000000004</v>
      </c>
      <c r="E4">
        <f>AVERAGE(R8:R10)</f>
        <v>0.55833333333333324</v>
      </c>
      <c r="F4">
        <f>AVERAGE(R11:R13)</f>
        <v>0.79033333333333333</v>
      </c>
      <c r="G4">
        <f>AVERAGE(R14:R16)</f>
        <v>0.66066666666666662</v>
      </c>
      <c r="H4">
        <f>AVERAGE(R17:R19)</f>
        <v>0.47366666666666668</v>
      </c>
      <c r="I4">
        <v>0.24766666666666667</v>
      </c>
      <c r="J4">
        <v>0.35300000000000004</v>
      </c>
      <c r="K4">
        <v>0.55833333333333324</v>
      </c>
      <c r="L4">
        <v>0.79033333333333333</v>
      </c>
      <c r="M4">
        <v>0.66066666666666662</v>
      </c>
      <c r="N4">
        <v>0.47366666666666668</v>
      </c>
      <c r="P4" t="s">
        <v>24</v>
      </c>
      <c r="Q4" t="s">
        <v>3</v>
      </c>
      <c r="R4">
        <v>0.26200000000000001</v>
      </c>
      <c r="T4" t="s">
        <v>47</v>
      </c>
      <c r="U4">
        <v>6.2201835662684004E-4</v>
      </c>
    </row>
    <row r="5" spans="2:21" x14ac:dyDescent="0.35">
      <c r="B5" t="s">
        <v>29</v>
      </c>
      <c r="C5">
        <f>STDEV(R2:R4)</f>
        <v>1.7616280348965081E-2</v>
      </c>
      <c r="D5">
        <f>STDEV(R5:R7)</f>
        <v>4.0632499307820091E-2</v>
      </c>
      <c r="E5">
        <f>STDEV(R8:R10)</f>
        <v>0.13528611655795808</v>
      </c>
      <c r="F5">
        <f>STDEV(R11:R13)</f>
        <v>9.6032980445955859E-2</v>
      </c>
      <c r="G5">
        <f>STDEV(R14:R16)</f>
        <v>7.1290485573695841E-2</v>
      </c>
      <c r="H5">
        <f>STDEV(R17:R19)</f>
        <v>4.1004064839151422E-2</v>
      </c>
      <c r="I5">
        <v>1.7616280348965081E-2</v>
      </c>
      <c r="J5">
        <v>4.0632499307820091E-2</v>
      </c>
      <c r="K5">
        <v>0.13528611655795808</v>
      </c>
      <c r="L5">
        <v>9.6032980445955859E-2</v>
      </c>
      <c r="M5">
        <v>7.1290485573695841E-2</v>
      </c>
      <c r="N5">
        <v>4.1004064839151422E-2</v>
      </c>
      <c r="P5" t="s">
        <v>25</v>
      </c>
      <c r="Q5" t="s">
        <v>3</v>
      </c>
      <c r="R5">
        <v>0.36799999999999999</v>
      </c>
      <c r="T5" t="s">
        <v>48</v>
      </c>
      <c r="U5">
        <v>9.3149796125653866E-4</v>
      </c>
    </row>
    <row r="6" spans="2:21" x14ac:dyDescent="0.35">
      <c r="B6" t="s">
        <v>32</v>
      </c>
      <c r="C6">
        <f>C5/SQRT(3)</f>
        <v>1.0170764201594905E-2</v>
      </c>
      <c r="D6">
        <f t="shared" ref="D6:N6" si="0">D5/SQRT(3)</f>
        <v>2.3459184413217215E-2</v>
      </c>
      <c r="E6">
        <f t="shared" si="0"/>
        <v>7.8107475812356192E-2</v>
      </c>
      <c r="F6">
        <f t="shared" si="0"/>
        <v>5.5444667111554685E-2</v>
      </c>
      <c r="G6">
        <f t="shared" si="0"/>
        <v>4.1159581036632427E-2</v>
      </c>
      <c r="H6">
        <f t="shared" si="0"/>
        <v>2.3673707872752945E-2</v>
      </c>
      <c r="I6">
        <f t="shared" si="0"/>
        <v>1.0170764201594905E-2</v>
      </c>
      <c r="J6">
        <f t="shared" si="0"/>
        <v>2.3459184413217215E-2</v>
      </c>
      <c r="K6">
        <f t="shared" si="0"/>
        <v>7.8107475812356192E-2</v>
      </c>
      <c r="L6">
        <f t="shared" si="0"/>
        <v>5.5444667111554685E-2</v>
      </c>
      <c r="M6">
        <f t="shared" si="0"/>
        <v>4.1159581036632427E-2</v>
      </c>
      <c r="N6">
        <f t="shared" si="0"/>
        <v>2.3673707872752945E-2</v>
      </c>
      <c r="P6" t="s">
        <v>5</v>
      </c>
      <c r="Q6" t="s">
        <v>3</v>
      </c>
      <c r="R6">
        <v>0.307</v>
      </c>
    </row>
    <row r="7" spans="2:21" x14ac:dyDescent="0.35">
      <c r="B7" t="s">
        <v>31</v>
      </c>
      <c r="C7">
        <f>C4/$F$4</f>
        <v>0.3133698861239983</v>
      </c>
      <c r="D7">
        <f t="shared" ref="D7:H7" si="1">D4/$F$4</f>
        <v>0.44664698439477019</v>
      </c>
      <c r="E7">
        <f t="shared" si="1"/>
        <v>0.70645297342893287</v>
      </c>
      <c r="F7">
        <f t="shared" si="1"/>
        <v>1</v>
      </c>
      <c r="G7">
        <f t="shared" si="1"/>
        <v>0.83593420497680293</v>
      </c>
      <c r="H7">
        <f t="shared" si="1"/>
        <v>0.59932517924926199</v>
      </c>
      <c r="P7" t="s">
        <v>6</v>
      </c>
      <c r="Q7" t="s">
        <v>3</v>
      </c>
      <c r="R7">
        <v>0.38400000000000001</v>
      </c>
    </row>
    <row r="8" spans="2:21" x14ac:dyDescent="0.35">
      <c r="B8" t="s">
        <v>31</v>
      </c>
      <c r="C8">
        <f>C6/$F$4</f>
        <v>1.2868955126438091E-2</v>
      </c>
      <c r="D8">
        <f t="shared" ref="D8:H8" si="2">D6/$F$4</f>
        <v>2.9682645820182051E-2</v>
      </c>
      <c r="E8">
        <f t="shared" si="2"/>
        <v>9.8828522748658193E-2</v>
      </c>
      <c r="F8">
        <f t="shared" si="2"/>
        <v>7.0153522283704792E-2</v>
      </c>
      <c r="G8">
        <f t="shared" si="2"/>
        <v>5.2078761328510033E-2</v>
      </c>
      <c r="H8">
        <f t="shared" si="2"/>
        <v>2.9954079973959862E-2</v>
      </c>
      <c r="P8" t="s">
        <v>7</v>
      </c>
      <c r="Q8" t="s">
        <v>3</v>
      </c>
      <c r="R8">
        <v>0.46200000000000002</v>
      </c>
    </row>
    <row r="9" spans="2:21" x14ac:dyDescent="0.35">
      <c r="C9" t="s">
        <v>38</v>
      </c>
      <c r="D9" t="s">
        <v>39</v>
      </c>
      <c r="E9" t="s">
        <v>40</v>
      </c>
      <c r="F9" t="s">
        <v>41</v>
      </c>
      <c r="G9" t="s">
        <v>42</v>
      </c>
      <c r="H9" t="s">
        <v>43</v>
      </c>
      <c r="P9" t="s">
        <v>8</v>
      </c>
      <c r="Q9" t="s">
        <v>3</v>
      </c>
      <c r="R9">
        <v>0.5</v>
      </c>
    </row>
    <row r="10" spans="2:21" x14ac:dyDescent="0.35">
      <c r="P10" t="s">
        <v>9</v>
      </c>
      <c r="Q10" t="s">
        <v>3</v>
      </c>
      <c r="R10">
        <v>0.71299999999999997</v>
      </c>
    </row>
    <row r="11" spans="2:21" x14ac:dyDescent="0.35">
      <c r="P11" t="s">
        <v>10</v>
      </c>
      <c r="Q11" t="s">
        <v>3</v>
      </c>
      <c r="R11">
        <v>0.68899999999999995</v>
      </c>
    </row>
    <row r="12" spans="2:21" x14ac:dyDescent="0.35">
      <c r="P12" t="s">
        <v>11</v>
      </c>
      <c r="Q12" t="s">
        <v>3</v>
      </c>
      <c r="R12">
        <v>0.80200000000000005</v>
      </c>
    </row>
    <row r="13" spans="2:21" x14ac:dyDescent="0.35">
      <c r="P13" t="s">
        <v>12</v>
      </c>
      <c r="Q13" t="s">
        <v>3</v>
      </c>
      <c r="R13">
        <v>0.88</v>
      </c>
    </row>
    <row r="14" spans="2:21" x14ac:dyDescent="0.35">
      <c r="P14" t="s">
        <v>13</v>
      </c>
      <c r="Q14" t="s">
        <v>3</v>
      </c>
      <c r="R14">
        <v>0.58199999999999996</v>
      </c>
    </row>
    <row r="15" spans="2:21" x14ac:dyDescent="0.35">
      <c r="P15" t="s">
        <v>14</v>
      </c>
      <c r="Q15" t="s">
        <v>3</v>
      </c>
      <c r="R15">
        <v>0.72099999999999997</v>
      </c>
    </row>
    <row r="16" spans="2:21" x14ac:dyDescent="0.35">
      <c r="P16" t="s">
        <v>16</v>
      </c>
      <c r="Q16" t="s">
        <v>3</v>
      </c>
      <c r="R16">
        <v>0.67900000000000005</v>
      </c>
    </row>
    <row r="17" spans="16:18" x14ac:dyDescent="0.35">
      <c r="P17" t="s">
        <v>17</v>
      </c>
      <c r="Q17" t="s">
        <v>3</v>
      </c>
      <c r="R17">
        <v>0.44900000000000001</v>
      </c>
    </row>
    <row r="18" spans="16:18" x14ac:dyDescent="0.35">
      <c r="P18" t="s">
        <v>18</v>
      </c>
      <c r="Q18" t="s">
        <v>3</v>
      </c>
      <c r="R18">
        <v>0.52100000000000002</v>
      </c>
    </row>
    <row r="19" spans="16:18" x14ac:dyDescent="0.35">
      <c r="P19" t="s">
        <v>19</v>
      </c>
      <c r="Q19" t="s">
        <v>3</v>
      </c>
      <c r="R19">
        <v>0.45100000000000001</v>
      </c>
    </row>
    <row r="20" spans="16:18" x14ac:dyDescent="0.35">
      <c r="P20" t="s">
        <v>20</v>
      </c>
      <c r="Q20" t="s">
        <v>3</v>
      </c>
      <c r="R20">
        <v>0.28799999999999998</v>
      </c>
    </row>
    <row r="21" spans="16:18" x14ac:dyDescent="0.35">
      <c r="P21" t="s">
        <v>21</v>
      </c>
      <c r="Q21" t="s">
        <v>3</v>
      </c>
      <c r="R21">
        <v>0.35399999999999998</v>
      </c>
    </row>
    <row r="22" spans="16:18" x14ac:dyDescent="0.35">
      <c r="P22" t="s">
        <v>22</v>
      </c>
      <c r="Q22" t="s">
        <v>3</v>
      </c>
      <c r="R22">
        <v>0.40500000000000003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V7" workbookViewId="0">
      <selection activeCell="AG21" sqref="AG21"/>
    </sheetView>
  </sheetViews>
  <sheetFormatPr defaultRowHeight="14.5" x14ac:dyDescent="0.35"/>
  <cols>
    <col min="1" max="1" width="13.453125" customWidth="1"/>
    <col min="16" max="16" width="17.453125" customWidth="1"/>
    <col min="21" max="21" width="12.1796875" customWidth="1"/>
  </cols>
  <sheetData>
    <row r="1" spans="1:36" x14ac:dyDescent="0.35">
      <c r="B1">
        <v>8</v>
      </c>
      <c r="C1">
        <v>12</v>
      </c>
      <c r="D1">
        <v>16</v>
      </c>
      <c r="E1">
        <v>20</v>
      </c>
      <c r="F1">
        <v>24</v>
      </c>
      <c r="G1">
        <v>4</v>
      </c>
      <c r="H1">
        <v>8</v>
      </c>
      <c r="I1">
        <v>12</v>
      </c>
      <c r="J1">
        <v>16</v>
      </c>
      <c r="K1">
        <v>20</v>
      </c>
      <c r="L1">
        <v>24</v>
      </c>
      <c r="M1">
        <v>4</v>
      </c>
      <c r="U1" t="s">
        <v>0</v>
      </c>
      <c r="V1" t="s">
        <v>1</v>
      </c>
      <c r="W1" t="s">
        <v>27</v>
      </c>
      <c r="AE1" t="s">
        <v>38</v>
      </c>
      <c r="AF1" t="s">
        <v>39</v>
      </c>
      <c r="AG1" t="s">
        <v>40</v>
      </c>
      <c r="AH1" t="s">
        <v>41</v>
      </c>
      <c r="AI1" t="s">
        <v>42</v>
      </c>
      <c r="AJ1" t="s">
        <v>43</v>
      </c>
    </row>
    <row r="2" spans="1:36" x14ac:dyDescent="0.35">
      <c r="A2" t="s">
        <v>51</v>
      </c>
      <c r="B2">
        <f>AVERAGE(R4,S7,S8)</f>
        <v>0.36333333333333334</v>
      </c>
      <c r="C2">
        <f>AVERAGE(R5,S10,S11)</f>
        <v>0.4323333333333334</v>
      </c>
      <c r="D2">
        <f>AVERAGE(W9:W11)</f>
        <v>0.42799999999999999</v>
      </c>
      <c r="E2">
        <f>AVERAGE(W12:W14)</f>
        <v>0.65233333333333332</v>
      </c>
      <c r="F2">
        <f>AVERAGE(W14:W16)</f>
        <v>0.73866666666666658</v>
      </c>
      <c r="G2">
        <f>AVERAGE(W18:W20)</f>
        <v>0.62333333333333329</v>
      </c>
      <c r="H2">
        <v>0.36333333333333334</v>
      </c>
      <c r="I2">
        <v>0.4323333333333334</v>
      </c>
      <c r="J2">
        <v>0.42799999999999999</v>
      </c>
      <c r="K2">
        <v>0.65233333333333332</v>
      </c>
      <c r="L2">
        <v>0.73866666666666658</v>
      </c>
      <c r="M2">
        <v>0.62333333333333329</v>
      </c>
      <c r="Y2" t="s">
        <v>30</v>
      </c>
      <c r="Z2" t="s">
        <v>29</v>
      </c>
      <c r="AA2" t="s">
        <v>32</v>
      </c>
      <c r="AB2" t="s">
        <v>31</v>
      </c>
    </row>
    <row r="3" spans="1:36" x14ac:dyDescent="0.35">
      <c r="A3" t="s">
        <v>50</v>
      </c>
      <c r="B3">
        <f>B2/$F$2</f>
        <v>0.49187725631768958</v>
      </c>
      <c r="C3">
        <f t="shared" ref="C3:M3" si="0">C2/$F$2</f>
        <v>0.58528880866426014</v>
      </c>
      <c r="D3">
        <f t="shared" si="0"/>
        <v>0.57942238267148016</v>
      </c>
      <c r="E3">
        <f t="shared" si="0"/>
        <v>0.88312274368231058</v>
      </c>
      <c r="F3">
        <f t="shared" si="0"/>
        <v>1</v>
      </c>
      <c r="G3">
        <f t="shared" si="0"/>
        <v>0.84386281588447654</v>
      </c>
      <c r="H3">
        <f t="shared" si="0"/>
        <v>0.49187725631768958</v>
      </c>
      <c r="I3">
        <f t="shared" si="0"/>
        <v>0.58528880866426014</v>
      </c>
      <c r="J3">
        <f t="shared" si="0"/>
        <v>0.57942238267148016</v>
      </c>
      <c r="K3">
        <f t="shared" si="0"/>
        <v>0.88312274368231058</v>
      </c>
      <c r="L3">
        <f t="shared" si="0"/>
        <v>1</v>
      </c>
      <c r="M3">
        <f t="shared" si="0"/>
        <v>0.84386281588447654</v>
      </c>
      <c r="P3" t="s">
        <v>0</v>
      </c>
      <c r="Q3" t="s">
        <v>1</v>
      </c>
      <c r="R3" t="s">
        <v>27</v>
      </c>
      <c r="U3" t="s">
        <v>15</v>
      </c>
      <c r="V3" t="s">
        <v>4</v>
      </c>
      <c r="W3">
        <v>0.39700000000000002</v>
      </c>
      <c r="Y3">
        <f>AVERAGE(W3:W5)</f>
        <v>0.36333333333333334</v>
      </c>
      <c r="Z3">
        <f>STDEV(W3:W5)</f>
        <v>3.3501243758005964E-2</v>
      </c>
      <c r="AA3">
        <f>Z3/SQRT(3)</f>
        <v>1.9341952101872013E-2</v>
      </c>
      <c r="AB3">
        <f>Y3/$Y$6</f>
        <v>0.55697496167603477</v>
      </c>
      <c r="AC3">
        <f>AA3/$Y$6</f>
        <v>2.9650412011045499E-2</v>
      </c>
    </row>
    <row r="4" spans="1:36" x14ac:dyDescent="0.35">
      <c r="A4" t="s">
        <v>29</v>
      </c>
      <c r="B4">
        <f>STDEV(R4,S7,S8)</f>
        <v>3.3501243758005964E-2</v>
      </c>
      <c r="C4">
        <f>STDEV(R5,S8,S11)</f>
        <v>6.5795136598383708E-2</v>
      </c>
      <c r="D4">
        <v>8.6694867206772788E-2</v>
      </c>
      <c r="E4">
        <v>4.6822359331128667E-2</v>
      </c>
      <c r="F4">
        <v>7.9170701651557901E-2</v>
      </c>
      <c r="G4">
        <v>8.1745540143382409E-2</v>
      </c>
      <c r="H4">
        <v>3.3501243758005964E-2</v>
      </c>
      <c r="I4">
        <v>6.5795136598383708E-2</v>
      </c>
      <c r="J4">
        <v>8.6694867206772788E-2</v>
      </c>
      <c r="K4">
        <v>4.6822359331128667E-2</v>
      </c>
      <c r="L4">
        <v>7.9170701651557901E-2</v>
      </c>
      <c r="M4">
        <v>8.1745540143382409E-2</v>
      </c>
      <c r="P4" t="s">
        <v>15</v>
      </c>
      <c r="Q4" t="s">
        <v>4</v>
      </c>
      <c r="R4" s="1">
        <v>0.39700000000000002</v>
      </c>
      <c r="U4" t="s">
        <v>23</v>
      </c>
      <c r="V4" t="s">
        <v>4</v>
      </c>
      <c r="W4">
        <v>0.33</v>
      </c>
      <c r="Y4">
        <f>AVERAGE(W6:W8)</f>
        <v>0.4323333333333334</v>
      </c>
      <c r="Z4">
        <f>STDEV(W6:W8)</f>
        <v>5.1733290377989023E-2</v>
      </c>
      <c r="AA4">
        <f t="shared" ref="AA4:AA8" si="1">Z4/SQRT(3)</f>
        <v>2.9868229125797039E-2</v>
      </c>
      <c r="AB4">
        <f t="shared" ref="AB4:AB8" si="2">Y4/$Y$6</f>
        <v>0.66274910577414425</v>
      </c>
      <c r="AC4">
        <f t="shared" ref="AC4:AC8" si="3">AA4/$Y$6</f>
        <v>4.5786759007353663E-2</v>
      </c>
    </row>
    <row r="5" spans="1:36" x14ac:dyDescent="0.35">
      <c r="A5" t="s">
        <v>32</v>
      </c>
      <c r="B5">
        <f>B4/SQRT(3)</f>
        <v>1.9341952101872013E-2</v>
      </c>
      <c r="C5">
        <f t="shared" ref="C5:G5" si="4">C4/SQRT(3)</f>
        <v>3.7986839826445032E-2</v>
      </c>
      <c r="D5">
        <f t="shared" si="4"/>
        <v>5.0053304919189134E-2</v>
      </c>
      <c r="E5">
        <f t="shared" si="4"/>
        <v>2.7032901763920522E-2</v>
      </c>
      <c r="F5">
        <f t="shared" si="4"/>
        <v>4.5709225910458506E-2</v>
      </c>
      <c r="G5">
        <f t="shared" si="4"/>
        <v>4.7195809606833193E-2</v>
      </c>
      <c r="H5">
        <v>1.9341952101872013E-2</v>
      </c>
      <c r="I5">
        <v>3.7986839826445032E-2</v>
      </c>
      <c r="J5">
        <v>5.0053304919189134E-2</v>
      </c>
      <c r="K5">
        <v>2.7032901763920522E-2</v>
      </c>
      <c r="L5">
        <v>4.5709225910458506E-2</v>
      </c>
      <c r="M5">
        <v>4.7195809606833193E-2</v>
      </c>
      <c r="P5" t="s">
        <v>25</v>
      </c>
      <c r="Q5" t="s">
        <v>4</v>
      </c>
      <c r="R5" s="1">
        <v>0.49199999999999999</v>
      </c>
      <c r="U5" t="s">
        <v>24</v>
      </c>
      <c r="V5" t="s">
        <v>4</v>
      </c>
      <c r="W5">
        <v>0.36299999999999999</v>
      </c>
      <c r="Y5">
        <f>AVERAGE(W9:W11)</f>
        <v>0.42799999999999999</v>
      </c>
      <c r="Z5">
        <f>STDEV(W9:W11)</f>
        <v>8.6694867206772788E-2</v>
      </c>
      <c r="AA5">
        <f t="shared" si="1"/>
        <v>5.0053304919189134E-2</v>
      </c>
      <c r="AB5">
        <f t="shared" si="2"/>
        <v>0.65610628513030145</v>
      </c>
      <c r="AC5">
        <f t="shared" si="3"/>
        <v>7.6729644740708952E-2</v>
      </c>
    </row>
    <row r="6" spans="1:36" x14ac:dyDescent="0.35">
      <c r="A6" t="s">
        <v>31</v>
      </c>
      <c r="B6">
        <f>B5/$F$2</f>
        <v>2.6184953206505435E-2</v>
      </c>
      <c r="C6">
        <f t="shared" ref="C6:M6" si="5">C5/$F$2</f>
        <v>5.1426227201866022E-2</v>
      </c>
      <c r="D6">
        <f t="shared" si="5"/>
        <v>6.7761694385183854E-2</v>
      </c>
      <c r="E6">
        <f t="shared" si="5"/>
        <v>3.65968886695675E-2</v>
      </c>
      <c r="F6">
        <f t="shared" si="5"/>
        <v>6.1880720997913148E-2</v>
      </c>
      <c r="G6">
        <f t="shared" si="5"/>
        <v>6.3893244052572018E-2</v>
      </c>
      <c r="H6">
        <f t="shared" si="5"/>
        <v>2.6184953206505435E-2</v>
      </c>
      <c r="I6">
        <f t="shared" si="5"/>
        <v>5.1426227201866022E-2</v>
      </c>
      <c r="J6">
        <f t="shared" si="5"/>
        <v>6.7761694385183854E-2</v>
      </c>
      <c r="K6">
        <f t="shared" si="5"/>
        <v>3.65968886695675E-2</v>
      </c>
      <c r="L6">
        <f t="shared" si="5"/>
        <v>6.1880720997913148E-2</v>
      </c>
      <c r="M6">
        <f t="shared" si="5"/>
        <v>6.3893244052572018E-2</v>
      </c>
      <c r="U6" t="s">
        <v>25</v>
      </c>
      <c r="V6" t="s">
        <v>4</v>
      </c>
      <c r="W6">
        <v>0.49199999999999999</v>
      </c>
      <c r="Y6">
        <f>AVERAGE(W12:W14)</f>
        <v>0.65233333333333332</v>
      </c>
      <c r="Z6">
        <f>STDEV(W12:W14)</f>
        <v>4.6822359331128667E-2</v>
      </c>
      <c r="AA6">
        <f t="shared" si="1"/>
        <v>2.7032901763920522E-2</v>
      </c>
      <c r="AB6">
        <f t="shared" si="2"/>
        <v>1</v>
      </c>
      <c r="AC6">
        <f t="shared" si="3"/>
        <v>4.1440319515463245E-2</v>
      </c>
    </row>
    <row r="7" spans="1:36" x14ac:dyDescent="0.35"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38</v>
      </c>
      <c r="I7" t="s">
        <v>39</v>
      </c>
      <c r="J7" t="s">
        <v>40</v>
      </c>
      <c r="K7" t="s">
        <v>41</v>
      </c>
      <c r="L7" t="s">
        <v>42</v>
      </c>
      <c r="M7" t="s">
        <v>43</v>
      </c>
      <c r="P7" t="s">
        <v>23</v>
      </c>
      <c r="Q7" t="s">
        <v>4</v>
      </c>
      <c r="S7">
        <v>0.33</v>
      </c>
      <c r="U7" t="s">
        <v>5</v>
      </c>
      <c r="V7" t="s">
        <v>4</v>
      </c>
      <c r="W7">
        <v>0.4</v>
      </c>
      <c r="Y7">
        <f>AVERAGE(W15:W17)</f>
        <v>0.754</v>
      </c>
      <c r="Z7">
        <f>STDEV(W15:W17)</f>
        <v>7.9170701651557901E-2</v>
      </c>
      <c r="AA7">
        <f t="shared" si="1"/>
        <v>4.5709225910458506E-2</v>
      </c>
      <c r="AB7">
        <f t="shared" si="2"/>
        <v>1.1558507920286152</v>
      </c>
      <c r="AC7">
        <f t="shared" si="3"/>
        <v>7.0070351421244514E-2</v>
      </c>
    </row>
    <row r="8" spans="1:36" x14ac:dyDescent="0.35">
      <c r="P8" t="s">
        <v>24</v>
      </c>
      <c r="Q8" t="s">
        <v>4</v>
      </c>
      <c r="S8">
        <v>0.36299999999999999</v>
      </c>
      <c r="U8" t="s">
        <v>6</v>
      </c>
      <c r="V8" t="s">
        <v>4</v>
      </c>
      <c r="W8">
        <v>0.40500000000000003</v>
      </c>
      <c r="Y8">
        <f>AVERAGE(W18:W20)</f>
        <v>0.62333333333333329</v>
      </c>
      <c r="Z8">
        <f>STDEV(W18:W20)</f>
        <v>8.1745540143382409E-2</v>
      </c>
      <c r="AA8">
        <f t="shared" si="1"/>
        <v>4.7195809606833193E-2</v>
      </c>
      <c r="AB8">
        <f t="shared" si="2"/>
        <v>0.95554420030659171</v>
      </c>
      <c r="AC8">
        <f t="shared" si="3"/>
        <v>7.2349222698262439E-2</v>
      </c>
    </row>
    <row r="9" spans="1:36" x14ac:dyDescent="0.35">
      <c r="U9" t="s">
        <v>7</v>
      </c>
      <c r="V9" t="s">
        <v>4</v>
      </c>
      <c r="W9">
        <v>0.32800000000000001</v>
      </c>
    </row>
    <row r="10" spans="1:36" x14ac:dyDescent="0.35">
      <c r="I10">
        <f>AVERAGE(W9:W11)</f>
        <v>0.42799999999999999</v>
      </c>
      <c r="P10" t="s">
        <v>5</v>
      </c>
      <c r="Q10" t="s">
        <v>4</v>
      </c>
      <c r="S10">
        <v>0.4</v>
      </c>
      <c r="U10" t="s">
        <v>8</v>
      </c>
      <c r="V10" t="s">
        <v>4</v>
      </c>
      <c r="W10">
        <v>0.47399999999999998</v>
      </c>
    </row>
    <row r="11" spans="1:36" x14ac:dyDescent="0.35">
      <c r="P11" t="s">
        <v>6</v>
      </c>
      <c r="Q11" t="s">
        <v>4</v>
      </c>
      <c r="S11">
        <v>0.40500000000000003</v>
      </c>
      <c r="U11" t="s">
        <v>9</v>
      </c>
      <c r="V11" t="s">
        <v>4</v>
      </c>
      <c r="W11">
        <v>0.48199999999999998</v>
      </c>
    </row>
    <row r="12" spans="1:36" x14ac:dyDescent="0.35">
      <c r="U12" t="s">
        <v>10</v>
      </c>
      <c r="V12" t="s">
        <v>4</v>
      </c>
      <c r="W12">
        <v>0.64600000000000002</v>
      </c>
    </row>
    <row r="13" spans="1:36" x14ac:dyDescent="0.35">
      <c r="U13" t="s">
        <v>11</v>
      </c>
      <c r="V13" t="s">
        <v>4</v>
      </c>
      <c r="W13">
        <v>0.60899999999999999</v>
      </c>
    </row>
    <row r="14" spans="1:36" x14ac:dyDescent="0.35">
      <c r="M14" t="s">
        <v>46</v>
      </c>
      <c r="N14" t="s">
        <v>47</v>
      </c>
      <c r="O14" t="s">
        <v>48</v>
      </c>
      <c r="U14" t="s">
        <v>12</v>
      </c>
      <c r="V14" t="s">
        <v>4</v>
      </c>
      <c r="W14">
        <v>0.70199999999999996</v>
      </c>
    </row>
    <row r="15" spans="1:36" x14ac:dyDescent="0.35">
      <c r="L15" t="s">
        <v>49</v>
      </c>
      <c r="M15">
        <v>9.6346152467702479E-4</v>
      </c>
      <c r="N15">
        <v>1.40820513590473E-3</v>
      </c>
      <c r="O15">
        <v>6.9948025226086044E-3</v>
      </c>
      <c r="U15" t="s">
        <v>13</v>
      </c>
      <c r="V15" t="s">
        <v>4</v>
      </c>
      <c r="W15">
        <v>0.67800000000000005</v>
      </c>
    </row>
    <row r="16" spans="1:36" x14ac:dyDescent="0.35">
      <c r="U16" t="s">
        <v>14</v>
      </c>
      <c r="V16" t="s">
        <v>4</v>
      </c>
      <c r="W16">
        <v>0.83599999999999997</v>
      </c>
    </row>
    <row r="17" spans="21:23" x14ac:dyDescent="0.35">
      <c r="U17" t="s">
        <v>16</v>
      </c>
      <c r="V17" t="s">
        <v>4</v>
      </c>
      <c r="W17">
        <v>0.748</v>
      </c>
    </row>
    <row r="18" spans="21:23" x14ac:dyDescent="0.35">
      <c r="U18" t="s">
        <v>17</v>
      </c>
      <c r="V18" t="s">
        <v>4</v>
      </c>
      <c r="W18">
        <v>0.59699999999999998</v>
      </c>
    </row>
    <row r="19" spans="21:23" x14ac:dyDescent="0.35">
      <c r="U19" t="s">
        <v>18</v>
      </c>
      <c r="V19" t="s">
        <v>4</v>
      </c>
      <c r="W19">
        <v>0.71499999999999997</v>
      </c>
    </row>
    <row r="20" spans="21:23" x14ac:dyDescent="0.35">
      <c r="U20" t="s">
        <v>19</v>
      </c>
      <c r="V20" t="s">
        <v>4</v>
      </c>
      <c r="W20">
        <v>0.55800000000000005</v>
      </c>
    </row>
    <row r="21" spans="21:23" x14ac:dyDescent="0.35">
      <c r="U21" t="s">
        <v>20</v>
      </c>
      <c r="V21" t="s">
        <v>4</v>
      </c>
      <c r="W21">
        <v>0.52900000000000003</v>
      </c>
    </row>
    <row r="22" spans="21:23" x14ac:dyDescent="0.35">
      <c r="U22" t="s">
        <v>21</v>
      </c>
      <c r="V22" t="s">
        <v>4</v>
      </c>
      <c r="W22">
        <v>0.60799999999999998</v>
      </c>
    </row>
    <row r="23" spans="21:23" x14ac:dyDescent="0.35">
      <c r="U23" t="s">
        <v>22</v>
      </c>
      <c r="V23" t="s">
        <v>4</v>
      </c>
      <c r="W23">
        <v>0.51300000000000001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H10" workbookViewId="0">
      <selection activeCell="S16" sqref="S16"/>
    </sheetView>
  </sheetViews>
  <sheetFormatPr defaultRowHeight="14.5" x14ac:dyDescent="0.35"/>
  <cols>
    <col min="1" max="1" width="17.36328125" customWidth="1"/>
    <col min="5" max="5" width="16.08984375" customWidth="1"/>
    <col min="6" max="6" width="13" customWidth="1"/>
  </cols>
  <sheetData>
    <row r="1" spans="1:31" x14ac:dyDescent="0.35">
      <c r="A1" t="s">
        <v>0</v>
      </c>
      <c r="B1" t="s">
        <v>1</v>
      </c>
      <c r="C1" t="s">
        <v>27</v>
      </c>
      <c r="E1" t="s">
        <v>0</v>
      </c>
      <c r="F1" t="s">
        <v>1</v>
      </c>
      <c r="G1" t="s">
        <v>27</v>
      </c>
      <c r="I1" t="s">
        <v>30</v>
      </c>
      <c r="J1">
        <v>8</v>
      </c>
      <c r="K1">
        <v>12</v>
      </c>
      <c r="L1">
        <v>16</v>
      </c>
      <c r="M1">
        <v>20</v>
      </c>
      <c r="N1">
        <v>24</v>
      </c>
      <c r="O1">
        <v>4</v>
      </c>
      <c r="P1">
        <v>8</v>
      </c>
      <c r="Y1" t="s">
        <v>46</v>
      </c>
      <c r="Z1" t="s">
        <v>47</v>
      </c>
      <c r="AA1" t="s">
        <v>48</v>
      </c>
      <c r="AE1">
        <v>0.68600000000000005</v>
      </c>
    </row>
    <row r="2" spans="1:31" x14ac:dyDescent="0.35">
      <c r="A2" t="s">
        <v>5</v>
      </c>
      <c r="B2" t="s">
        <v>2</v>
      </c>
      <c r="C2" t="s">
        <v>28</v>
      </c>
      <c r="E2" t="s">
        <v>15</v>
      </c>
      <c r="F2" t="s">
        <v>2</v>
      </c>
      <c r="G2" t="s">
        <v>28</v>
      </c>
      <c r="I2" t="s">
        <v>37</v>
      </c>
      <c r="J2">
        <f>AVERAGE(G4,G10,G7)</f>
        <v>0.67733333333333334</v>
      </c>
      <c r="K2">
        <f>AVERAGE(G12,G17,G19)</f>
        <v>0.54766666666666663</v>
      </c>
      <c r="L2">
        <f>AVERAGE(G22,G25,G29)</f>
        <v>0.52033333333333331</v>
      </c>
      <c r="M2">
        <f>AVERAGE(G31,G33,G35)</f>
        <v>0.84433333333333327</v>
      </c>
      <c r="N2">
        <f>AVERAGE(G37,G39,G45)</f>
        <v>1.4026666666666667</v>
      </c>
      <c r="O2">
        <f>AVERAGE(G47,G50,G52)</f>
        <v>1.3043333333333333</v>
      </c>
      <c r="P2">
        <f>AVERAGE(G54,G56,G58)</f>
        <v>0.84066666666666678</v>
      </c>
      <c r="Z2">
        <v>0.68600000000000005</v>
      </c>
      <c r="AA2">
        <v>0.77200000000000002</v>
      </c>
      <c r="AE2">
        <v>0.77200000000000002</v>
      </c>
    </row>
    <row r="3" spans="1:31" x14ac:dyDescent="0.35">
      <c r="A3" t="s">
        <v>5</v>
      </c>
      <c r="B3" t="s">
        <v>34</v>
      </c>
      <c r="C3">
        <v>0.44400000000000001</v>
      </c>
      <c r="E3" t="s">
        <v>15</v>
      </c>
      <c r="F3" t="s">
        <v>33</v>
      </c>
      <c r="G3">
        <v>0.36099999999999999</v>
      </c>
      <c r="Z3">
        <v>0.77200000000000002</v>
      </c>
      <c r="AA3">
        <v>0.57399999999999995</v>
      </c>
      <c r="AE3">
        <v>0.57399999999999995</v>
      </c>
    </row>
    <row r="4" spans="1:31" x14ac:dyDescent="0.35">
      <c r="A4" t="s">
        <v>5</v>
      </c>
      <c r="B4" t="s">
        <v>35</v>
      </c>
      <c r="C4">
        <v>0.47699999999999998</v>
      </c>
      <c r="E4" t="s">
        <v>15</v>
      </c>
      <c r="F4" t="s">
        <v>35</v>
      </c>
      <c r="G4">
        <v>0.68600000000000005</v>
      </c>
      <c r="H4">
        <v>0.68600000000000005</v>
      </c>
      <c r="I4" t="s">
        <v>29</v>
      </c>
      <c r="J4">
        <f>STDEV(G4,G7,G10)</f>
        <v>9.9284104132198694E-2</v>
      </c>
      <c r="K4">
        <f>STDEV(G19,G12,G17)</f>
        <v>7.2569506911190823E-2</v>
      </c>
      <c r="L4">
        <f>STDEV(G22,G25,G29)</f>
        <v>0.15043049336266012</v>
      </c>
      <c r="M4">
        <f>STDEV(G31,G33,G35)</f>
        <v>5.7639685402796327E-2</v>
      </c>
      <c r="N4">
        <f>STDEV(G37,G39,G45)</f>
        <v>0.19399312702601854</v>
      </c>
      <c r="O4">
        <f>STDEV(G47,G50,G52)</f>
        <v>9.6697121639340133E-2</v>
      </c>
      <c r="P4">
        <f>STDEV(G58,G56,G54)</f>
        <v>0.13592031979558356</v>
      </c>
      <c r="X4" t="s">
        <v>49</v>
      </c>
      <c r="Y4">
        <v>1.3913102934510571E-2</v>
      </c>
      <c r="Z4">
        <v>2.2006152696908966E-2</v>
      </c>
      <c r="AA4">
        <v>1.1985653229280281E-4</v>
      </c>
      <c r="AE4">
        <v>0.622</v>
      </c>
    </row>
    <row r="5" spans="1:31" x14ac:dyDescent="0.35">
      <c r="A5" t="s">
        <v>6</v>
      </c>
      <c r="B5" t="s">
        <v>2</v>
      </c>
      <c r="C5" t="s">
        <v>28</v>
      </c>
      <c r="E5" t="s">
        <v>15</v>
      </c>
      <c r="F5" t="s">
        <v>4</v>
      </c>
      <c r="G5">
        <v>0.39700000000000002</v>
      </c>
      <c r="I5" t="s">
        <v>31</v>
      </c>
      <c r="Z5">
        <v>0.622</v>
      </c>
      <c r="AA5">
        <v>0.47699999999999998</v>
      </c>
      <c r="AE5">
        <v>0.47699999999999998</v>
      </c>
    </row>
    <row r="6" spans="1:31" x14ac:dyDescent="0.35">
      <c r="A6" t="s">
        <v>6</v>
      </c>
      <c r="B6" t="s">
        <v>35</v>
      </c>
      <c r="C6">
        <v>0.54400000000000004</v>
      </c>
      <c r="E6" t="s">
        <v>23</v>
      </c>
      <c r="F6" t="s">
        <v>2</v>
      </c>
      <c r="G6" t="s">
        <v>28</v>
      </c>
      <c r="J6">
        <f>J2/$N$2</f>
        <v>0.48288973384030415</v>
      </c>
      <c r="K6">
        <f t="shared" ref="K6:P6" si="0">K2/$N$2</f>
        <v>0.39044676806083645</v>
      </c>
      <c r="L6">
        <f t="shared" si="0"/>
        <v>0.37096007604562736</v>
      </c>
      <c r="M6">
        <f t="shared" si="0"/>
        <v>0.60194866920152079</v>
      </c>
      <c r="N6">
        <f t="shared" si="0"/>
        <v>1</v>
      </c>
      <c r="O6">
        <f t="shared" si="0"/>
        <v>0.92989543726235735</v>
      </c>
      <c r="P6">
        <f t="shared" si="0"/>
        <v>0.5993346007604563</v>
      </c>
      <c r="Z6">
        <v>0.47699999999999998</v>
      </c>
      <c r="AA6">
        <v>0.54400000000000004</v>
      </c>
      <c r="AE6">
        <v>0.54400000000000004</v>
      </c>
    </row>
    <row r="7" spans="1:31" x14ac:dyDescent="0.35">
      <c r="A7" t="s">
        <v>7</v>
      </c>
      <c r="B7" t="s">
        <v>2</v>
      </c>
      <c r="C7" t="s">
        <v>28</v>
      </c>
      <c r="E7" t="s">
        <v>23</v>
      </c>
      <c r="F7" t="s">
        <v>35</v>
      </c>
      <c r="G7">
        <v>0.77200000000000002</v>
      </c>
      <c r="H7">
        <v>0.77200000000000002</v>
      </c>
      <c r="J7">
        <f>J4/$N$2</f>
        <v>7.0782393630369783E-2</v>
      </c>
      <c r="K7">
        <f t="shared" ref="K7:P7" si="1">K4/$N$2</f>
        <v>5.1736815763681665E-2</v>
      </c>
      <c r="L7">
        <f t="shared" si="1"/>
        <v>0.10724607416539457</v>
      </c>
      <c r="M7">
        <f t="shared" si="1"/>
        <v>4.1092931608457457E-2</v>
      </c>
      <c r="N7">
        <f t="shared" si="1"/>
        <v>0.13830308485695236</v>
      </c>
      <c r="O7">
        <f t="shared" si="1"/>
        <v>6.8938062005232975E-2</v>
      </c>
      <c r="P7">
        <f t="shared" si="1"/>
        <v>9.6901368675558611E-2</v>
      </c>
      <c r="AE7">
        <v>0.46300000000000002</v>
      </c>
    </row>
    <row r="8" spans="1:31" x14ac:dyDescent="0.35">
      <c r="A8" t="s">
        <v>7</v>
      </c>
      <c r="B8" t="s">
        <v>33</v>
      </c>
      <c r="C8">
        <v>0.61299999999999999</v>
      </c>
      <c r="E8" t="s">
        <v>24</v>
      </c>
      <c r="F8" t="s">
        <v>2</v>
      </c>
      <c r="G8" t="s">
        <v>28</v>
      </c>
      <c r="J8">
        <f>J7/SQRT(3)</f>
        <v>4.0866234016380051E-2</v>
      </c>
      <c r="K8">
        <f t="shared" ref="K8:P8" si="2">K7/SQRT(3)</f>
        <v>2.9870264508175686E-2</v>
      </c>
      <c r="L8">
        <f t="shared" si="2"/>
        <v>6.1918549788921126E-2</v>
      </c>
      <c r="M8">
        <f t="shared" si="2"/>
        <v>2.3725015125933797E-2</v>
      </c>
      <c r="N8">
        <f t="shared" si="2"/>
        <v>7.98493232719171E-2</v>
      </c>
      <c r="O8">
        <f t="shared" si="2"/>
        <v>3.9801408656132374E-2</v>
      </c>
      <c r="P8">
        <f t="shared" si="2"/>
        <v>5.5946031289676935E-2</v>
      </c>
      <c r="Z8">
        <v>0.46300000000000002</v>
      </c>
      <c r="AA8">
        <v>0.40699999999999997</v>
      </c>
      <c r="AE8">
        <v>0.40699999999999997</v>
      </c>
    </row>
    <row r="9" spans="1:31" x14ac:dyDescent="0.35">
      <c r="A9" t="s">
        <v>7</v>
      </c>
      <c r="B9" t="s">
        <v>35</v>
      </c>
      <c r="C9">
        <v>0.46300000000000002</v>
      </c>
      <c r="E9" t="s">
        <v>24</v>
      </c>
      <c r="F9" t="s">
        <v>34</v>
      </c>
      <c r="G9">
        <v>0.497</v>
      </c>
      <c r="J9">
        <v>8</v>
      </c>
      <c r="K9">
        <v>12</v>
      </c>
      <c r="L9">
        <v>16</v>
      </c>
      <c r="M9">
        <v>20</v>
      </c>
      <c r="N9">
        <v>24</v>
      </c>
      <c r="O9">
        <v>4</v>
      </c>
      <c r="Z9">
        <v>0.40699999999999997</v>
      </c>
      <c r="AA9">
        <v>0.69099999999999995</v>
      </c>
      <c r="AE9">
        <v>0.69099999999999995</v>
      </c>
    </row>
    <row r="10" spans="1:31" x14ac:dyDescent="0.35">
      <c r="A10" t="s">
        <v>7</v>
      </c>
      <c r="B10" t="s">
        <v>36</v>
      </c>
      <c r="C10">
        <v>0.53400000000000003</v>
      </c>
      <c r="E10" t="s">
        <v>24</v>
      </c>
      <c r="F10" t="s">
        <v>35</v>
      </c>
      <c r="G10">
        <v>0.57399999999999995</v>
      </c>
      <c r="H10">
        <v>0.57399999999999995</v>
      </c>
      <c r="J10">
        <v>0.48288973384030415</v>
      </c>
      <c r="K10">
        <v>0.39044676806083645</v>
      </c>
      <c r="L10">
        <v>0.37096007604562736</v>
      </c>
      <c r="M10">
        <v>0.60194866920152079</v>
      </c>
      <c r="N10">
        <v>1</v>
      </c>
      <c r="O10">
        <v>0.92989543726235735</v>
      </c>
      <c r="AE10">
        <v>0.77900000000000003</v>
      </c>
    </row>
    <row r="11" spans="1:31" x14ac:dyDescent="0.35">
      <c r="A11" t="s">
        <v>8</v>
      </c>
      <c r="B11" t="s">
        <v>2</v>
      </c>
      <c r="C11" t="s">
        <v>28</v>
      </c>
      <c r="E11" t="s">
        <v>25</v>
      </c>
      <c r="F11" t="s">
        <v>2</v>
      </c>
      <c r="G11" t="s">
        <v>28</v>
      </c>
      <c r="H11">
        <v>0.622</v>
      </c>
      <c r="J11">
        <v>4.0866234016380051E-2</v>
      </c>
      <c r="K11">
        <v>2.9870264508175686E-2</v>
      </c>
      <c r="L11">
        <v>6.1918549788921126E-2</v>
      </c>
      <c r="M11">
        <v>2.3725015125933797E-2</v>
      </c>
      <c r="N11">
        <v>7.98493232719171E-2</v>
      </c>
      <c r="O11">
        <v>3.9801408656132374E-2</v>
      </c>
      <c r="Z11">
        <v>0.77900000000000003</v>
      </c>
      <c r="AA11">
        <v>0.86599999999999999</v>
      </c>
      <c r="AE11">
        <v>0.86599999999999999</v>
      </c>
    </row>
    <row r="12" spans="1:31" x14ac:dyDescent="0.35">
      <c r="A12" t="s">
        <v>8</v>
      </c>
      <c r="B12" t="s">
        <v>35</v>
      </c>
      <c r="C12">
        <v>0.40699999999999997</v>
      </c>
      <c r="E12" t="s">
        <v>25</v>
      </c>
      <c r="F12" t="s">
        <v>35</v>
      </c>
      <c r="G12">
        <v>0.622</v>
      </c>
      <c r="H12">
        <v>0.622</v>
      </c>
      <c r="J12" t="s">
        <v>38</v>
      </c>
      <c r="K12" t="s">
        <v>39</v>
      </c>
      <c r="L12" t="s">
        <v>40</v>
      </c>
      <c r="M12" t="s">
        <v>41</v>
      </c>
      <c r="N12" t="s">
        <v>42</v>
      </c>
      <c r="O12" t="s">
        <v>43</v>
      </c>
      <c r="AE12">
        <v>0.88800000000000001</v>
      </c>
    </row>
    <row r="13" spans="1:31" x14ac:dyDescent="0.35">
      <c r="A13" t="s">
        <v>8</v>
      </c>
      <c r="B13" t="s">
        <v>36</v>
      </c>
      <c r="C13">
        <v>0.54300000000000004</v>
      </c>
      <c r="E13" t="s">
        <v>25</v>
      </c>
      <c r="F13" t="s">
        <v>4</v>
      </c>
      <c r="G13">
        <v>0.49199999999999999</v>
      </c>
      <c r="Z13">
        <v>0.88800000000000001</v>
      </c>
      <c r="AA13">
        <v>1.306</v>
      </c>
      <c r="AE13">
        <v>1.306</v>
      </c>
    </row>
    <row r="14" spans="1:31" x14ac:dyDescent="0.35">
      <c r="A14" t="s">
        <v>9</v>
      </c>
      <c r="B14" t="s">
        <v>2</v>
      </c>
      <c r="C14" t="s">
        <v>28</v>
      </c>
      <c r="E14" t="s">
        <v>25</v>
      </c>
      <c r="F14" t="s">
        <v>36</v>
      </c>
      <c r="G14">
        <v>0.66300000000000003</v>
      </c>
      <c r="Z14">
        <v>1.306</v>
      </c>
      <c r="AA14">
        <v>1.6259999999999999</v>
      </c>
      <c r="AE14">
        <v>1.6259999999999999</v>
      </c>
    </row>
    <row r="15" spans="1:31" x14ac:dyDescent="0.35">
      <c r="A15" t="s">
        <v>9</v>
      </c>
      <c r="B15" t="s">
        <v>34</v>
      </c>
      <c r="C15">
        <v>0.36299999999999999</v>
      </c>
      <c r="E15" t="s">
        <v>5</v>
      </c>
      <c r="F15" t="s">
        <v>2</v>
      </c>
      <c r="G15" t="s">
        <v>28</v>
      </c>
      <c r="Z15">
        <v>1.6259999999999999</v>
      </c>
      <c r="AA15">
        <v>0.68600000000000005</v>
      </c>
      <c r="AE15">
        <v>0.68600000000000005</v>
      </c>
    </row>
    <row r="16" spans="1:31" x14ac:dyDescent="0.35">
      <c r="A16" t="s">
        <v>9</v>
      </c>
      <c r="B16" t="s">
        <v>35</v>
      </c>
      <c r="C16">
        <v>0.69099999999999995</v>
      </c>
      <c r="E16" t="s">
        <v>5</v>
      </c>
      <c r="F16" t="s">
        <v>34</v>
      </c>
      <c r="G16">
        <v>0.44400000000000001</v>
      </c>
      <c r="Z16">
        <v>0.68600000000000005</v>
      </c>
      <c r="AA16">
        <v>1.276</v>
      </c>
      <c r="AE16">
        <v>1.276</v>
      </c>
    </row>
    <row r="17" spans="1:31" x14ac:dyDescent="0.35">
      <c r="A17" t="s">
        <v>10</v>
      </c>
      <c r="B17" t="s">
        <v>2</v>
      </c>
      <c r="C17" t="s">
        <v>28</v>
      </c>
      <c r="E17" t="s">
        <v>5</v>
      </c>
      <c r="F17" t="s">
        <v>35</v>
      </c>
      <c r="G17">
        <v>0.47699999999999998</v>
      </c>
      <c r="H17">
        <v>0.47699999999999998</v>
      </c>
      <c r="AE17">
        <v>1.3280000000000001</v>
      </c>
    </row>
    <row r="18" spans="1:31" x14ac:dyDescent="0.35">
      <c r="A18" t="s">
        <v>10</v>
      </c>
      <c r="B18" t="s">
        <v>35</v>
      </c>
      <c r="C18">
        <v>0.77900000000000003</v>
      </c>
      <c r="E18" t="s">
        <v>6</v>
      </c>
      <c r="F18" t="s">
        <v>2</v>
      </c>
      <c r="G18" t="s">
        <v>28</v>
      </c>
      <c r="Z18">
        <v>1.3280000000000001</v>
      </c>
      <c r="AA18">
        <v>1.387</v>
      </c>
      <c r="AE18">
        <v>1.387</v>
      </c>
    </row>
    <row r="19" spans="1:31" x14ac:dyDescent="0.35">
      <c r="A19" t="s">
        <v>11</v>
      </c>
      <c r="B19" t="s">
        <v>2</v>
      </c>
      <c r="C19" t="s">
        <v>28</v>
      </c>
      <c r="E19" t="s">
        <v>6</v>
      </c>
      <c r="F19" t="s">
        <v>35</v>
      </c>
      <c r="G19">
        <v>0.54400000000000004</v>
      </c>
      <c r="H19">
        <v>0.54400000000000004</v>
      </c>
      <c r="AE19">
        <v>1.198</v>
      </c>
    </row>
    <row r="20" spans="1:31" x14ac:dyDescent="0.35">
      <c r="A20" t="s">
        <v>11</v>
      </c>
      <c r="B20" t="s">
        <v>35</v>
      </c>
      <c r="C20">
        <v>0.86599999999999999</v>
      </c>
      <c r="E20" t="s">
        <v>7</v>
      </c>
      <c r="F20" t="s">
        <v>2</v>
      </c>
      <c r="G20" t="s">
        <v>28</v>
      </c>
      <c r="AE20">
        <v>0.73499999999999999</v>
      </c>
    </row>
    <row r="21" spans="1:31" x14ac:dyDescent="0.35">
      <c r="A21" t="s">
        <v>12</v>
      </c>
      <c r="B21" t="s">
        <v>2</v>
      </c>
      <c r="C21" t="s">
        <v>28</v>
      </c>
      <c r="E21" t="s">
        <v>7</v>
      </c>
      <c r="F21" t="s">
        <v>33</v>
      </c>
      <c r="G21">
        <v>0.61299999999999999</v>
      </c>
      <c r="AE21">
        <v>0.99399999999999999</v>
      </c>
    </row>
    <row r="22" spans="1:31" x14ac:dyDescent="0.35">
      <c r="A22" t="s">
        <v>12</v>
      </c>
      <c r="B22" t="s">
        <v>35</v>
      </c>
      <c r="C22">
        <v>0.88800000000000001</v>
      </c>
      <c r="E22" t="s">
        <v>7</v>
      </c>
      <c r="F22" t="s">
        <v>35</v>
      </c>
      <c r="G22">
        <v>0.46300000000000002</v>
      </c>
      <c r="H22">
        <v>0.46300000000000002</v>
      </c>
      <c r="AE22">
        <v>0.79300000000000004</v>
      </c>
    </row>
    <row r="23" spans="1:31" x14ac:dyDescent="0.35">
      <c r="A23" t="s">
        <v>13</v>
      </c>
      <c r="B23" t="s">
        <v>2</v>
      </c>
      <c r="C23" t="s">
        <v>28</v>
      </c>
      <c r="E23" t="s">
        <v>7</v>
      </c>
      <c r="F23" t="s">
        <v>36</v>
      </c>
      <c r="G23">
        <v>0.53400000000000003</v>
      </c>
      <c r="H23">
        <v>0.40699999999999997</v>
      </c>
    </row>
    <row r="24" spans="1:31" x14ac:dyDescent="0.35">
      <c r="A24" t="s">
        <v>13</v>
      </c>
      <c r="B24" t="s">
        <v>35</v>
      </c>
      <c r="C24">
        <v>1.306</v>
      </c>
      <c r="E24" t="s">
        <v>8</v>
      </c>
      <c r="F24" t="s">
        <v>2</v>
      </c>
      <c r="G24" t="s">
        <v>28</v>
      </c>
      <c r="H24">
        <v>0.69099999999999995</v>
      </c>
    </row>
    <row r="25" spans="1:31" x14ac:dyDescent="0.35">
      <c r="A25" t="s">
        <v>14</v>
      </c>
      <c r="B25" t="s">
        <v>2</v>
      </c>
      <c r="C25" t="s">
        <v>28</v>
      </c>
      <c r="E25" t="s">
        <v>8</v>
      </c>
      <c r="F25" t="s">
        <v>35</v>
      </c>
      <c r="G25">
        <v>0.40699999999999997</v>
      </c>
      <c r="H25">
        <v>0.40699999999999997</v>
      </c>
    </row>
    <row r="26" spans="1:31" x14ac:dyDescent="0.35">
      <c r="A26" t="s">
        <v>14</v>
      </c>
      <c r="B26" t="s">
        <v>35</v>
      </c>
      <c r="C26">
        <v>1.6259999999999999</v>
      </c>
      <c r="E26" t="s">
        <v>8</v>
      </c>
      <c r="F26" t="s">
        <v>36</v>
      </c>
      <c r="G26">
        <v>0.54300000000000004</v>
      </c>
    </row>
    <row r="27" spans="1:31" x14ac:dyDescent="0.35">
      <c r="A27" t="s">
        <v>15</v>
      </c>
      <c r="B27" t="s">
        <v>2</v>
      </c>
      <c r="C27" t="s">
        <v>28</v>
      </c>
      <c r="E27" t="s">
        <v>9</v>
      </c>
      <c r="F27" t="s">
        <v>2</v>
      </c>
      <c r="G27" t="s">
        <v>28</v>
      </c>
    </row>
    <row r="28" spans="1:31" x14ac:dyDescent="0.35">
      <c r="A28" t="s">
        <v>15</v>
      </c>
      <c r="B28" t="s">
        <v>33</v>
      </c>
      <c r="C28">
        <v>0.36099999999999999</v>
      </c>
      <c r="E28" t="s">
        <v>9</v>
      </c>
      <c r="F28" t="s">
        <v>34</v>
      </c>
      <c r="G28">
        <v>0.36299999999999999</v>
      </c>
    </row>
    <row r="29" spans="1:31" x14ac:dyDescent="0.35">
      <c r="A29" t="s">
        <v>15</v>
      </c>
      <c r="B29" t="s">
        <v>35</v>
      </c>
      <c r="C29">
        <v>0.68600000000000005</v>
      </c>
      <c r="E29" t="s">
        <v>9</v>
      </c>
      <c r="F29" t="s">
        <v>35</v>
      </c>
      <c r="G29">
        <v>0.69099999999999995</v>
      </c>
      <c r="H29">
        <v>0.69099999999999995</v>
      </c>
    </row>
    <row r="30" spans="1:31" x14ac:dyDescent="0.35">
      <c r="A30" t="s">
        <v>15</v>
      </c>
      <c r="B30" t="s">
        <v>4</v>
      </c>
      <c r="C30">
        <v>0.39700000000000002</v>
      </c>
      <c r="E30" t="s">
        <v>10</v>
      </c>
      <c r="F30" t="s">
        <v>2</v>
      </c>
      <c r="G30" t="s">
        <v>28</v>
      </c>
    </row>
    <row r="31" spans="1:31" x14ac:dyDescent="0.35">
      <c r="A31" t="s">
        <v>16</v>
      </c>
      <c r="B31" t="s">
        <v>2</v>
      </c>
      <c r="C31" t="s">
        <v>28</v>
      </c>
      <c r="E31" t="s">
        <v>10</v>
      </c>
      <c r="F31" t="s">
        <v>35</v>
      </c>
      <c r="G31">
        <v>0.77900000000000003</v>
      </c>
      <c r="H31">
        <v>0.77900000000000003</v>
      </c>
    </row>
    <row r="32" spans="1:31" x14ac:dyDescent="0.35">
      <c r="A32" t="s">
        <v>16</v>
      </c>
      <c r="B32" t="s">
        <v>35</v>
      </c>
      <c r="C32">
        <v>1.276</v>
      </c>
      <c r="E32" t="s">
        <v>11</v>
      </c>
      <c r="F32" t="s">
        <v>2</v>
      </c>
      <c r="G32" t="s">
        <v>28</v>
      </c>
    </row>
    <row r="33" spans="1:8" x14ac:dyDescent="0.35">
      <c r="A33" t="s">
        <v>17</v>
      </c>
      <c r="B33" t="s">
        <v>2</v>
      </c>
      <c r="C33" t="s">
        <v>28</v>
      </c>
      <c r="E33" t="s">
        <v>11</v>
      </c>
      <c r="F33" t="s">
        <v>35</v>
      </c>
      <c r="G33">
        <v>0.86599999999999999</v>
      </c>
      <c r="H33">
        <v>0.86599999999999999</v>
      </c>
    </row>
    <row r="34" spans="1:8" x14ac:dyDescent="0.35">
      <c r="A34" t="s">
        <v>17</v>
      </c>
      <c r="B34" t="s">
        <v>35</v>
      </c>
      <c r="C34">
        <v>1.3280000000000001</v>
      </c>
      <c r="E34" t="s">
        <v>12</v>
      </c>
      <c r="F34" t="s">
        <v>2</v>
      </c>
      <c r="G34" t="s">
        <v>28</v>
      </c>
    </row>
    <row r="35" spans="1:8" x14ac:dyDescent="0.35">
      <c r="A35" t="s">
        <v>17</v>
      </c>
      <c r="B35" t="s">
        <v>36</v>
      </c>
      <c r="C35">
        <v>0.82399999999999995</v>
      </c>
      <c r="E35" t="s">
        <v>12</v>
      </c>
      <c r="F35" t="s">
        <v>35</v>
      </c>
      <c r="G35">
        <v>0.88800000000000001</v>
      </c>
      <c r="H35">
        <v>0.88800000000000001</v>
      </c>
    </row>
    <row r="36" spans="1:8" x14ac:dyDescent="0.35">
      <c r="A36" t="s">
        <v>18</v>
      </c>
      <c r="B36" t="s">
        <v>2</v>
      </c>
      <c r="C36" t="s">
        <v>28</v>
      </c>
      <c r="E36" t="s">
        <v>13</v>
      </c>
      <c r="F36" t="s">
        <v>2</v>
      </c>
      <c r="G36" t="s">
        <v>28</v>
      </c>
    </row>
    <row r="37" spans="1:8" x14ac:dyDescent="0.35">
      <c r="A37" t="s">
        <v>18</v>
      </c>
      <c r="B37" t="s">
        <v>35</v>
      </c>
      <c r="C37">
        <v>1.387</v>
      </c>
      <c r="E37" t="s">
        <v>13</v>
      </c>
      <c r="F37" t="s">
        <v>35</v>
      </c>
      <c r="G37">
        <v>1.306</v>
      </c>
      <c r="H37">
        <v>1.306</v>
      </c>
    </row>
    <row r="38" spans="1:8" x14ac:dyDescent="0.35">
      <c r="A38" t="s">
        <v>19</v>
      </c>
      <c r="B38" t="s">
        <v>2</v>
      </c>
      <c r="C38" t="s">
        <v>28</v>
      </c>
      <c r="E38" t="s">
        <v>14</v>
      </c>
      <c r="F38" t="s">
        <v>2</v>
      </c>
      <c r="G38" t="s">
        <v>28</v>
      </c>
    </row>
    <row r="39" spans="1:8" x14ac:dyDescent="0.35">
      <c r="A39" t="s">
        <v>19</v>
      </c>
      <c r="B39" t="s">
        <v>35</v>
      </c>
      <c r="C39">
        <v>1.198</v>
      </c>
      <c r="E39" t="s">
        <v>14</v>
      </c>
      <c r="F39" t="s">
        <v>35</v>
      </c>
      <c r="G39">
        <v>1.6259999999999999</v>
      </c>
      <c r="H39">
        <v>1.6259999999999999</v>
      </c>
    </row>
    <row r="40" spans="1:8" x14ac:dyDescent="0.35">
      <c r="A40" t="s">
        <v>20</v>
      </c>
      <c r="B40" t="s">
        <v>2</v>
      </c>
      <c r="C40" t="s">
        <v>28</v>
      </c>
      <c r="E40" t="s">
        <v>15</v>
      </c>
      <c r="F40" t="s">
        <v>2</v>
      </c>
      <c r="G40" t="s">
        <v>28</v>
      </c>
    </row>
    <row r="41" spans="1:8" x14ac:dyDescent="0.35">
      <c r="A41" t="s">
        <v>20</v>
      </c>
      <c r="B41" t="s">
        <v>35</v>
      </c>
      <c r="C41">
        <v>0.73499999999999999</v>
      </c>
      <c r="E41" t="s">
        <v>15</v>
      </c>
      <c r="F41" t="s">
        <v>33</v>
      </c>
      <c r="G41">
        <v>0.36099999999999999</v>
      </c>
    </row>
    <row r="42" spans="1:8" x14ac:dyDescent="0.35">
      <c r="A42" t="s">
        <v>21</v>
      </c>
      <c r="B42" t="s">
        <v>2</v>
      </c>
      <c r="C42" t="s">
        <v>28</v>
      </c>
      <c r="E42" t="s">
        <v>15</v>
      </c>
      <c r="F42" t="s">
        <v>35</v>
      </c>
      <c r="G42">
        <v>0.68600000000000005</v>
      </c>
      <c r="H42">
        <v>0.68600000000000005</v>
      </c>
    </row>
    <row r="43" spans="1:8" x14ac:dyDescent="0.35">
      <c r="A43" t="s">
        <v>21</v>
      </c>
      <c r="B43" t="s">
        <v>35</v>
      </c>
      <c r="C43">
        <v>0.99399999999999999</v>
      </c>
      <c r="E43" t="s">
        <v>15</v>
      </c>
      <c r="F43" t="s">
        <v>4</v>
      </c>
      <c r="G43">
        <v>0.39700000000000002</v>
      </c>
    </row>
    <row r="44" spans="1:8" x14ac:dyDescent="0.35">
      <c r="A44" t="s">
        <v>22</v>
      </c>
      <c r="B44" t="s">
        <v>2</v>
      </c>
      <c r="C44" t="s">
        <v>28</v>
      </c>
      <c r="E44" t="s">
        <v>16</v>
      </c>
      <c r="F44" t="s">
        <v>2</v>
      </c>
      <c r="G44" t="s">
        <v>28</v>
      </c>
    </row>
    <row r="45" spans="1:8" x14ac:dyDescent="0.35">
      <c r="A45" t="s">
        <v>22</v>
      </c>
      <c r="B45" t="s">
        <v>35</v>
      </c>
      <c r="C45">
        <v>0.79300000000000004</v>
      </c>
      <c r="E45" t="s">
        <v>16</v>
      </c>
      <c r="F45" t="s">
        <v>35</v>
      </c>
      <c r="G45">
        <v>1.276</v>
      </c>
      <c r="H45">
        <v>1.276</v>
      </c>
    </row>
    <row r="46" spans="1:8" x14ac:dyDescent="0.35">
      <c r="A46" t="s">
        <v>23</v>
      </c>
      <c r="B46" t="s">
        <v>2</v>
      </c>
      <c r="C46" t="s">
        <v>28</v>
      </c>
      <c r="E46" t="s">
        <v>17</v>
      </c>
      <c r="F46" t="s">
        <v>2</v>
      </c>
      <c r="G46" t="s">
        <v>28</v>
      </c>
    </row>
    <row r="47" spans="1:8" x14ac:dyDescent="0.35">
      <c r="A47" t="s">
        <v>23</v>
      </c>
      <c r="B47" t="s">
        <v>35</v>
      </c>
      <c r="C47">
        <v>0.77200000000000002</v>
      </c>
      <c r="E47" t="s">
        <v>17</v>
      </c>
      <c r="F47" t="s">
        <v>35</v>
      </c>
      <c r="G47">
        <v>1.3280000000000001</v>
      </c>
      <c r="H47">
        <v>1.3280000000000001</v>
      </c>
    </row>
    <row r="48" spans="1:8" x14ac:dyDescent="0.35">
      <c r="A48" t="s">
        <v>24</v>
      </c>
      <c r="B48" t="s">
        <v>2</v>
      </c>
      <c r="C48" t="s">
        <v>28</v>
      </c>
      <c r="E48" t="s">
        <v>17</v>
      </c>
      <c r="F48" t="s">
        <v>36</v>
      </c>
      <c r="G48">
        <v>0.82399999999999995</v>
      </c>
    </row>
    <row r="49" spans="1:8" x14ac:dyDescent="0.35">
      <c r="A49" t="s">
        <v>24</v>
      </c>
      <c r="B49" t="s">
        <v>34</v>
      </c>
      <c r="C49">
        <v>0.497</v>
      </c>
      <c r="E49" t="s">
        <v>18</v>
      </c>
      <c r="F49" t="s">
        <v>2</v>
      </c>
      <c r="G49" t="s">
        <v>28</v>
      </c>
    </row>
    <row r="50" spans="1:8" x14ac:dyDescent="0.35">
      <c r="A50" t="s">
        <v>24</v>
      </c>
      <c r="B50" t="s">
        <v>35</v>
      </c>
      <c r="C50">
        <v>0.57399999999999995</v>
      </c>
      <c r="E50" t="s">
        <v>18</v>
      </c>
      <c r="F50" t="s">
        <v>35</v>
      </c>
      <c r="G50">
        <v>1.387</v>
      </c>
      <c r="H50">
        <v>1.387</v>
      </c>
    </row>
    <row r="51" spans="1:8" x14ac:dyDescent="0.35">
      <c r="A51" t="s">
        <v>25</v>
      </c>
      <c r="B51" t="s">
        <v>2</v>
      </c>
      <c r="C51" t="s">
        <v>28</v>
      </c>
      <c r="E51" t="s">
        <v>19</v>
      </c>
      <c r="F51" t="s">
        <v>2</v>
      </c>
      <c r="G51" t="s">
        <v>28</v>
      </c>
    </row>
    <row r="52" spans="1:8" x14ac:dyDescent="0.35">
      <c r="A52" t="s">
        <v>25</v>
      </c>
      <c r="B52" t="s">
        <v>35</v>
      </c>
      <c r="C52">
        <v>0.622</v>
      </c>
      <c r="E52" t="s">
        <v>19</v>
      </c>
      <c r="F52" t="s">
        <v>35</v>
      </c>
      <c r="G52">
        <v>1.198</v>
      </c>
    </row>
    <row r="53" spans="1:8" x14ac:dyDescent="0.35">
      <c r="A53" t="s">
        <v>25</v>
      </c>
      <c r="B53" t="s">
        <v>4</v>
      </c>
      <c r="C53">
        <v>0.49199999999999999</v>
      </c>
      <c r="E53" t="s">
        <v>20</v>
      </c>
      <c r="F53" t="s">
        <v>2</v>
      </c>
      <c r="G53" t="s">
        <v>28</v>
      </c>
    </row>
    <row r="54" spans="1:8" x14ac:dyDescent="0.35">
      <c r="A54" t="s">
        <v>25</v>
      </c>
      <c r="B54" t="s">
        <v>36</v>
      </c>
      <c r="C54">
        <v>0.66300000000000003</v>
      </c>
      <c r="E54" t="s">
        <v>20</v>
      </c>
      <c r="F54" t="s">
        <v>35</v>
      </c>
      <c r="G54">
        <v>0.73499999999999999</v>
      </c>
    </row>
    <row r="55" spans="1:8" x14ac:dyDescent="0.35">
      <c r="A55" t="s">
        <v>26</v>
      </c>
      <c r="B55" t="s">
        <v>33</v>
      </c>
      <c r="C55" t="s">
        <v>28</v>
      </c>
      <c r="E55" t="s">
        <v>21</v>
      </c>
      <c r="F55" t="s">
        <v>2</v>
      </c>
      <c r="G55" t="s">
        <v>28</v>
      </c>
    </row>
    <row r="56" spans="1:8" x14ac:dyDescent="0.35">
      <c r="A56" t="s">
        <v>26</v>
      </c>
      <c r="B56" t="s">
        <v>34</v>
      </c>
      <c r="C56" t="s">
        <v>28</v>
      </c>
      <c r="E56" t="s">
        <v>21</v>
      </c>
      <c r="F56" t="s">
        <v>35</v>
      </c>
      <c r="G56">
        <v>0.99399999999999999</v>
      </c>
    </row>
    <row r="57" spans="1:8" x14ac:dyDescent="0.35">
      <c r="A57" t="s">
        <v>26</v>
      </c>
      <c r="B57" t="s">
        <v>35</v>
      </c>
      <c r="C57" t="s">
        <v>28</v>
      </c>
      <c r="E57" t="s">
        <v>22</v>
      </c>
      <c r="F57" t="s">
        <v>2</v>
      </c>
      <c r="G57" t="s">
        <v>28</v>
      </c>
    </row>
    <row r="58" spans="1:8" x14ac:dyDescent="0.35">
      <c r="A58" t="s">
        <v>26</v>
      </c>
      <c r="B58" t="s">
        <v>4</v>
      </c>
      <c r="C58" t="s">
        <v>28</v>
      </c>
      <c r="E58" t="s">
        <v>22</v>
      </c>
      <c r="F58" t="s">
        <v>35</v>
      </c>
      <c r="G58">
        <v>0.79300000000000004</v>
      </c>
    </row>
    <row r="59" spans="1:8" x14ac:dyDescent="0.35">
      <c r="A59" t="s">
        <v>26</v>
      </c>
      <c r="B59" t="s">
        <v>36</v>
      </c>
      <c r="C59" t="s">
        <v>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G12" workbookViewId="0">
      <selection activeCell="U20" sqref="U20"/>
    </sheetView>
  </sheetViews>
  <sheetFormatPr defaultRowHeight="14.5" x14ac:dyDescent="0.35"/>
  <cols>
    <col min="1" max="1" width="13" customWidth="1"/>
    <col min="13" max="13" width="14.81640625" customWidth="1"/>
  </cols>
  <sheetData>
    <row r="1" spans="1:19" x14ac:dyDescent="0.35">
      <c r="A1" t="s">
        <v>15</v>
      </c>
      <c r="B1" t="s">
        <v>2</v>
      </c>
      <c r="C1" t="s">
        <v>28</v>
      </c>
      <c r="D1" t="s">
        <v>52</v>
      </c>
      <c r="E1" t="s">
        <v>30</v>
      </c>
      <c r="F1">
        <v>8</v>
      </c>
      <c r="G1">
        <v>12</v>
      </c>
      <c r="H1">
        <v>16</v>
      </c>
      <c r="I1">
        <v>20</v>
      </c>
      <c r="J1">
        <v>24</v>
      </c>
      <c r="K1">
        <v>4</v>
      </c>
      <c r="L1">
        <v>8</v>
      </c>
      <c r="M1" t="s">
        <v>29</v>
      </c>
      <c r="N1">
        <v>8</v>
      </c>
      <c r="O1">
        <v>12</v>
      </c>
      <c r="P1">
        <v>16</v>
      </c>
      <c r="Q1">
        <v>20</v>
      </c>
      <c r="R1">
        <v>24</v>
      </c>
      <c r="S1">
        <v>4</v>
      </c>
    </row>
    <row r="2" spans="1:19" x14ac:dyDescent="0.35">
      <c r="A2" s="2" t="s">
        <v>15</v>
      </c>
      <c r="B2" s="2" t="s">
        <v>53</v>
      </c>
      <c r="C2">
        <v>0.96299999999999997</v>
      </c>
      <c r="D2">
        <v>0.69899999999999995</v>
      </c>
      <c r="E2" t="s">
        <v>53</v>
      </c>
      <c r="F2">
        <f>AVERAGE(D2,C5,C8)</f>
        <v>0.67666666666666675</v>
      </c>
      <c r="G2">
        <f>AVERAGE(C11,C14,C17)</f>
        <v>0.84866666666666679</v>
      </c>
      <c r="H2">
        <f>AVERAGE(C20,C23,C26)</f>
        <v>0.82699999999999996</v>
      </c>
      <c r="I2">
        <f>AVERAGE(C29,C32,C35)</f>
        <v>1.1996666666666667</v>
      </c>
      <c r="J2">
        <f>AVERAGE(C38,C41,C44)</f>
        <v>1.0523333333333333</v>
      </c>
      <c r="K2">
        <f>AVERAGE(C47,C50,C53)</f>
        <v>0.86900000000000011</v>
      </c>
      <c r="L2">
        <f>AVERAGE(C56,C59,C62)</f>
        <v>0.90566666666666673</v>
      </c>
      <c r="M2" t="s">
        <v>53</v>
      </c>
      <c r="N2">
        <f>STDEV(D2,C5,C8)</f>
        <v>4.6694039591079838E-2</v>
      </c>
      <c r="O2">
        <f>STDEV(C11,C14,C17)</f>
        <v>0.14224392195567753</v>
      </c>
      <c r="P2">
        <f>STDEV(C20,C23,C26)</f>
        <v>0.1504526503588432</v>
      </c>
      <c r="Q2">
        <f>STDEV(C29,C32,C35)</f>
        <v>0.22795248042812125</v>
      </c>
      <c r="R2">
        <f>STDEV(C38,C41,C44)</f>
        <v>6.3358766823016194E-2</v>
      </c>
      <c r="S2">
        <f>STDEV(C47,C50,C53)</f>
        <v>4.9426713425029627E-2</v>
      </c>
    </row>
    <row r="3" spans="1:19" x14ac:dyDescent="0.35">
      <c r="A3" s="1" t="s">
        <v>15</v>
      </c>
      <c r="B3" s="1" t="s">
        <v>54</v>
      </c>
      <c r="C3">
        <v>0.379</v>
      </c>
      <c r="E3" t="s">
        <v>54</v>
      </c>
      <c r="F3">
        <f>AVERAGE(C3,C6,C9)</f>
        <v>0.35533333333333333</v>
      </c>
      <c r="G3">
        <f>AVERAGE(C12,C15,C18)</f>
        <v>0.26599999999999996</v>
      </c>
      <c r="H3">
        <f>AVERAGE(C21,C24,C27)</f>
        <v>0.26200000000000001</v>
      </c>
      <c r="I3">
        <f>AVERAGE(C30,C33,C36)</f>
        <v>0.4366666666666667</v>
      </c>
      <c r="J3">
        <f>AVERAGE(C39,C42,C45)</f>
        <v>0.48566666666666669</v>
      </c>
      <c r="K3">
        <f>AVERAGE(C48,C51,C54)</f>
        <v>0.43033333333333329</v>
      </c>
      <c r="L3">
        <f>AVERAGE(C57,C60,C63)</f>
        <v>0.3666666666666667</v>
      </c>
      <c r="M3" t="s">
        <v>54</v>
      </c>
      <c r="N3">
        <f>STDEV(C3,C6,C9)</f>
        <v>3.0435724623102584E-2</v>
      </c>
      <c r="O3">
        <f>STDEV(C12,C15,C18)</f>
        <v>5.3693575034635295E-2</v>
      </c>
      <c r="P3">
        <f>STDEV(C21,C24,C27)</f>
        <v>2.0784609690826513E-2</v>
      </c>
      <c r="Q3">
        <f>STDEV(C30,C33,C36)</f>
        <v>5.0520622851795212E-2</v>
      </c>
      <c r="R3">
        <f>STDEV(C39,C42,C45)</f>
        <v>2.0792626898334245E-2</v>
      </c>
      <c r="S3">
        <f>STDEV(C48,C51,C54)</f>
        <v>5.6011903496787009E-2</v>
      </c>
    </row>
    <row r="4" spans="1:19" x14ac:dyDescent="0.35">
      <c r="A4" t="s">
        <v>23</v>
      </c>
      <c r="B4" t="s">
        <v>2</v>
      </c>
      <c r="C4" t="s">
        <v>28</v>
      </c>
    </row>
    <row r="5" spans="1:19" x14ac:dyDescent="0.35">
      <c r="A5" t="s">
        <v>23</v>
      </c>
      <c r="B5" t="s">
        <v>53</v>
      </c>
      <c r="C5">
        <v>0.70799999999999996</v>
      </c>
      <c r="E5" t="s">
        <v>31</v>
      </c>
      <c r="M5" t="s">
        <v>32</v>
      </c>
    </row>
    <row r="6" spans="1:19" x14ac:dyDescent="0.35">
      <c r="A6" s="1" t="s">
        <v>23</v>
      </c>
      <c r="B6" s="1" t="s">
        <v>54</v>
      </c>
      <c r="C6">
        <v>0.36599999999999999</v>
      </c>
      <c r="E6" t="s">
        <v>53</v>
      </c>
      <c r="F6">
        <f>F2/$I$2</f>
        <v>0.56404556821339269</v>
      </c>
      <c r="G6">
        <f t="shared" ref="G6:L6" si="0">G2/$I$2</f>
        <v>0.70741872742428458</v>
      </c>
      <c r="H6">
        <f t="shared" si="0"/>
        <v>0.68935815504306752</v>
      </c>
      <c r="I6">
        <f t="shared" si="0"/>
        <v>1</v>
      </c>
      <c r="J6">
        <f t="shared" si="0"/>
        <v>0.87718810780772438</v>
      </c>
      <c r="K6">
        <f t="shared" si="0"/>
        <v>0.72436787996665752</v>
      </c>
      <c r="L6">
        <f t="shared" si="0"/>
        <v>0.75493192553487087</v>
      </c>
      <c r="M6" t="s">
        <v>53</v>
      </c>
      <c r="N6">
        <f>N2/SQRT(3)</f>
        <v>2.6958816327460989E-2</v>
      </c>
      <c r="O6">
        <f t="shared" ref="O6:S7" si="1">O2/SQRT(3)</f>
        <v>8.2124566631698551E-2</v>
      </c>
      <c r="P6">
        <f t="shared" si="1"/>
        <v>8.6863878184970766E-2</v>
      </c>
      <c r="Q6">
        <f t="shared" si="1"/>
        <v>0.13160842593761871</v>
      </c>
      <c r="R6">
        <f t="shared" si="1"/>
        <v>3.658020108079113E-2</v>
      </c>
      <c r="S6">
        <f t="shared" si="1"/>
        <v>2.8536526301099346E-2</v>
      </c>
    </row>
    <row r="7" spans="1:19" x14ac:dyDescent="0.35">
      <c r="A7" t="s">
        <v>24</v>
      </c>
      <c r="B7" t="s">
        <v>2</v>
      </c>
      <c r="C7" t="s">
        <v>28</v>
      </c>
      <c r="E7" t="s">
        <v>54</v>
      </c>
      <c r="F7">
        <f>F3/$J$3</f>
        <v>0.73164035689773499</v>
      </c>
      <c r="G7">
        <f t="shared" ref="G7:L7" si="2">G3/$J$3</f>
        <v>0.54770075497597792</v>
      </c>
      <c r="H7">
        <f t="shared" si="2"/>
        <v>0.53946465339739191</v>
      </c>
      <c r="I7">
        <f t="shared" si="2"/>
        <v>0.89910775566231982</v>
      </c>
      <c r="J7">
        <f t="shared" si="2"/>
        <v>1</v>
      </c>
      <c r="K7">
        <f t="shared" si="2"/>
        <v>0.88606726149622494</v>
      </c>
      <c r="L7">
        <f t="shared" si="2"/>
        <v>0.75497597803706251</v>
      </c>
      <c r="M7" t="s">
        <v>54</v>
      </c>
      <c r="N7">
        <f>N3/SQRT(3)</f>
        <v>1.75720738041296E-2</v>
      </c>
      <c r="O7">
        <f t="shared" si="1"/>
        <v>3.1000000000000059E-2</v>
      </c>
      <c r="P7">
        <f t="shared" si="1"/>
        <v>1.1999999999999992E-2</v>
      </c>
      <c r="Q7">
        <f t="shared" si="1"/>
        <v>2.9168095203111526E-2</v>
      </c>
      <c r="R7">
        <f t="shared" si="1"/>
        <v>1.200462873691273E-2</v>
      </c>
      <c r="S7">
        <f t="shared" si="1"/>
        <v>3.2338487561693323E-2</v>
      </c>
    </row>
    <row r="8" spans="1:19" x14ac:dyDescent="0.35">
      <c r="A8" t="s">
        <v>24</v>
      </c>
      <c r="B8" t="s">
        <v>53</v>
      </c>
      <c r="C8">
        <v>0.623</v>
      </c>
      <c r="M8" t="s">
        <v>55</v>
      </c>
    </row>
    <row r="9" spans="1:19" x14ac:dyDescent="0.35">
      <c r="A9" s="1" t="s">
        <v>24</v>
      </c>
      <c r="B9" s="1" t="s">
        <v>54</v>
      </c>
      <c r="C9">
        <v>0.32100000000000001</v>
      </c>
      <c r="M9" t="s">
        <v>53</v>
      </c>
      <c r="N9">
        <f>N6/$I$2</f>
        <v>2.247192247357126E-2</v>
      </c>
      <c r="O9">
        <f t="shared" ref="O9:S9" si="3">O6/$I$2</f>
        <v>6.8456154458209406E-2</v>
      </c>
      <c r="P9">
        <f t="shared" si="3"/>
        <v>7.2406678120286824E-2</v>
      </c>
      <c r="Q9">
        <f t="shared" si="3"/>
        <v>0.1097041616595877</v>
      </c>
      <c r="R9">
        <f t="shared" si="3"/>
        <v>3.049197089257388E-2</v>
      </c>
      <c r="S9">
        <f t="shared" si="3"/>
        <v>2.3787046097054194E-2</v>
      </c>
    </row>
    <row r="10" spans="1:19" x14ac:dyDescent="0.35">
      <c r="A10" t="s">
        <v>25</v>
      </c>
      <c r="B10" t="s">
        <v>2</v>
      </c>
      <c r="C10" t="s">
        <v>28</v>
      </c>
      <c r="M10" t="s">
        <v>54</v>
      </c>
      <c r="N10">
        <f>N7/$J$3</f>
        <v>3.6181346199305971E-2</v>
      </c>
      <c r="O10">
        <f t="shared" ref="O10:S10" si="4">O7/$J$3</f>
        <v>6.3829787234042673E-2</v>
      </c>
      <c r="P10">
        <f t="shared" si="4"/>
        <v>2.4708304735758389E-2</v>
      </c>
      <c r="Q10">
        <f t="shared" si="4"/>
        <v>6.0057848736674378E-2</v>
      </c>
      <c r="R10">
        <f t="shared" si="4"/>
        <v>2.4717835422606856E-2</v>
      </c>
      <c r="S10">
        <f t="shared" si="4"/>
        <v>6.6585767113987615E-2</v>
      </c>
    </row>
    <row r="11" spans="1:19" x14ac:dyDescent="0.35">
      <c r="A11" t="s">
        <v>25</v>
      </c>
      <c r="B11" t="s">
        <v>53</v>
      </c>
      <c r="C11">
        <v>1.012</v>
      </c>
    </row>
    <row r="12" spans="1:19" x14ac:dyDescent="0.35">
      <c r="A12" t="s">
        <v>25</v>
      </c>
      <c r="B12" t="s">
        <v>54</v>
      </c>
      <c r="C12">
        <v>0.32800000000000001</v>
      </c>
    </row>
    <row r="13" spans="1:19" x14ac:dyDescent="0.35">
      <c r="A13" t="s">
        <v>5</v>
      </c>
      <c r="B13" t="s">
        <v>2</v>
      </c>
      <c r="C13" t="s">
        <v>28</v>
      </c>
    </row>
    <row r="14" spans="1:19" x14ac:dyDescent="0.35">
      <c r="A14" t="s">
        <v>5</v>
      </c>
      <c r="B14" t="s">
        <v>53</v>
      </c>
      <c r="C14">
        <v>0.78200000000000003</v>
      </c>
    </row>
    <row r="15" spans="1:19" x14ac:dyDescent="0.35">
      <c r="A15" t="s">
        <v>5</v>
      </c>
      <c r="B15" t="s">
        <v>54</v>
      </c>
      <c r="C15">
        <v>0.23499999999999999</v>
      </c>
    </row>
    <row r="16" spans="1:19" x14ac:dyDescent="0.35">
      <c r="A16" t="s">
        <v>6</v>
      </c>
      <c r="B16" t="s">
        <v>2</v>
      </c>
      <c r="C16" t="s">
        <v>28</v>
      </c>
      <c r="E16" t="s">
        <v>31</v>
      </c>
      <c r="F16">
        <v>8</v>
      </c>
      <c r="G16">
        <v>12</v>
      </c>
      <c r="H16">
        <v>16</v>
      </c>
      <c r="I16">
        <v>20</v>
      </c>
      <c r="J16">
        <v>24</v>
      </c>
      <c r="K16">
        <v>4</v>
      </c>
      <c r="L16">
        <v>8</v>
      </c>
      <c r="M16">
        <v>12</v>
      </c>
      <c r="N16">
        <v>16</v>
      </c>
      <c r="O16">
        <v>20</v>
      </c>
      <c r="P16">
        <v>24</v>
      </c>
      <c r="Q16">
        <v>4</v>
      </c>
    </row>
    <row r="17" spans="1:17" x14ac:dyDescent="0.35">
      <c r="A17" t="s">
        <v>6</v>
      </c>
      <c r="B17" t="s">
        <v>53</v>
      </c>
      <c r="C17">
        <v>0.752</v>
      </c>
      <c r="E17" t="s">
        <v>53</v>
      </c>
      <c r="F17">
        <v>0.63739927757710502</v>
      </c>
      <c r="G17">
        <v>0.70741872742428458</v>
      </c>
      <c r="H17">
        <v>0.68935815504306752</v>
      </c>
      <c r="I17">
        <v>1</v>
      </c>
      <c r="J17">
        <v>0.87718810780772438</v>
      </c>
      <c r="K17">
        <v>0.72436787996665752</v>
      </c>
      <c r="L17">
        <v>0.63739927757710457</v>
      </c>
      <c r="M17">
        <v>0.70741872742428458</v>
      </c>
      <c r="N17">
        <v>0.68935815504306752</v>
      </c>
      <c r="O17">
        <v>1</v>
      </c>
      <c r="P17">
        <v>0.87718810780772438</v>
      </c>
      <c r="Q17">
        <v>0.72436787996665752</v>
      </c>
    </row>
    <row r="18" spans="1:17" x14ac:dyDescent="0.35">
      <c r="A18" t="s">
        <v>6</v>
      </c>
      <c r="B18" t="s">
        <v>54</v>
      </c>
      <c r="C18">
        <v>0.23499999999999999</v>
      </c>
      <c r="E18" t="s">
        <v>54</v>
      </c>
      <c r="F18">
        <v>0.73164035689773499</v>
      </c>
      <c r="G18">
        <v>0.54770075497597792</v>
      </c>
      <c r="H18">
        <v>0.53946465339739191</v>
      </c>
      <c r="I18">
        <v>0.89910775566231982</v>
      </c>
      <c r="J18">
        <v>1</v>
      </c>
      <c r="K18">
        <v>0.88606726149622494</v>
      </c>
      <c r="L18">
        <v>0.73164035689773499</v>
      </c>
      <c r="M18">
        <v>0.54770075497597792</v>
      </c>
      <c r="N18">
        <v>0.53946465339739191</v>
      </c>
      <c r="O18">
        <v>0.89910775566231982</v>
      </c>
      <c r="P18">
        <v>1</v>
      </c>
      <c r="Q18">
        <v>0.88606726149622494</v>
      </c>
    </row>
    <row r="19" spans="1:17" x14ac:dyDescent="0.35">
      <c r="A19" t="s">
        <v>7</v>
      </c>
      <c r="B19" t="s">
        <v>2</v>
      </c>
      <c r="C19" t="s">
        <v>28</v>
      </c>
    </row>
    <row r="20" spans="1:17" x14ac:dyDescent="0.35">
      <c r="A20" t="s">
        <v>7</v>
      </c>
      <c r="B20" t="s">
        <v>53</v>
      </c>
      <c r="C20">
        <v>0.94299999999999995</v>
      </c>
    </row>
    <row r="21" spans="1:17" x14ac:dyDescent="0.35">
      <c r="A21" t="s">
        <v>7</v>
      </c>
      <c r="B21" t="s">
        <v>54</v>
      </c>
      <c r="C21">
        <v>0.25</v>
      </c>
    </row>
    <row r="22" spans="1:17" x14ac:dyDescent="0.35">
      <c r="A22" t="s">
        <v>8</v>
      </c>
      <c r="B22" t="s">
        <v>2</v>
      </c>
      <c r="C22" t="s">
        <v>28</v>
      </c>
    </row>
    <row r="23" spans="1:17" x14ac:dyDescent="0.35">
      <c r="A23" t="s">
        <v>8</v>
      </c>
      <c r="B23" t="s">
        <v>53</v>
      </c>
      <c r="C23">
        <v>0.65700000000000003</v>
      </c>
    </row>
    <row r="24" spans="1:17" x14ac:dyDescent="0.35">
      <c r="A24" t="s">
        <v>8</v>
      </c>
      <c r="B24" t="s">
        <v>54</v>
      </c>
      <c r="C24">
        <v>0.25</v>
      </c>
    </row>
    <row r="25" spans="1:17" x14ac:dyDescent="0.35">
      <c r="A25" t="s">
        <v>9</v>
      </c>
      <c r="B25" t="s">
        <v>2</v>
      </c>
      <c r="C25" t="s">
        <v>28</v>
      </c>
    </row>
    <row r="26" spans="1:17" x14ac:dyDescent="0.35">
      <c r="A26" t="s">
        <v>9</v>
      </c>
      <c r="B26" t="s">
        <v>53</v>
      </c>
      <c r="C26">
        <v>0.88100000000000001</v>
      </c>
    </row>
    <row r="27" spans="1:17" x14ac:dyDescent="0.35">
      <c r="A27" t="s">
        <v>9</v>
      </c>
      <c r="B27" t="s">
        <v>54</v>
      </c>
      <c r="C27">
        <v>0.28599999999999998</v>
      </c>
    </row>
    <row r="28" spans="1:17" x14ac:dyDescent="0.35">
      <c r="A28" t="s">
        <v>10</v>
      </c>
      <c r="B28" t="s">
        <v>2</v>
      </c>
      <c r="C28" t="s">
        <v>28</v>
      </c>
    </row>
    <row r="29" spans="1:17" x14ac:dyDescent="0.35">
      <c r="A29" t="s">
        <v>10</v>
      </c>
      <c r="B29" t="s">
        <v>53</v>
      </c>
      <c r="C29">
        <v>0.98799999999999999</v>
      </c>
    </row>
    <row r="30" spans="1:17" x14ac:dyDescent="0.35">
      <c r="A30" t="s">
        <v>10</v>
      </c>
      <c r="B30" t="s">
        <v>54</v>
      </c>
      <c r="C30">
        <v>0.42499999999999999</v>
      </c>
    </row>
    <row r="31" spans="1:17" x14ac:dyDescent="0.35">
      <c r="A31" t="s">
        <v>11</v>
      </c>
      <c r="B31" t="s">
        <v>2</v>
      </c>
      <c r="C31" t="s">
        <v>28</v>
      </c>
    </row>
    <row r="32" spans="1:17" x14ac:dyDescent="0.35">
      <c r="A32" t="s">
        <v>11</v>
      </c>
      <c r="B32" t="s">
        <v>53</v>
      </c>
      <c r="C32">
        <v>1.17</v>
      </c>
    </row>
    <row r="33" spans="1:3" x14ac:dyDescent="0.35">
      <c r="A33" t="s">
        <v>11</v>
      </c>
      <c r="B33" t="s">
        <v>54</v>
      </c>
      <c r="C33">
        <v>0.39300000000000002</v>
      </c>
    </row>
    <row r="34" spans="1:3" x14ac:dyDescent="0.35">
      <c r="A34" t="s">
        <v>12</v>
      </c>
      <c r="B34" t="s">
        <v>2</v>
      </c>
      <c r="C34" t="s">
        <v>28</v>
      </c>
    </row>
    <row r="35" spans="1:3" x14ac:dyDescent="0.35">
      <c r="A35" t="s">
        <v>12</v>
      </c>
      <c r="B35" t="s">
        <v>53</v>
      </c>
      <c r="C35">
        <v>1.4410000000000001</v>
      </c>
    </row>
    <row r="36" spans="1:3" x14ac:dyDescent="0.35">
      <c r="A36" t="s">
        <v>12</v>
      </c>
      <c r="B36" t="s">
        <v>54</v>
      </c>
      <c r="C36">
        <v>0.49199999999999999</v>
      </c>
    </row>
    <row r="37" spans="1:3" x14ac:dyDescent="0.35">
      <c r="A37" t="s">
        <v>13</v>
      </c>
      <c r="B37" t="s">
        <v>2</v>
      </c>
      <c r="C37" t="s">
        <v>28</v>
      </c>
    </row>
    <row r="38" spans="1:3" x14ac:dyDescent="0.35">
      <c r="A38" t="s">
        <v>13</v>
      </c>
      <c r="B38" t="s">
        <v>53</v>
      </c>
      <c r="C38">
        <v>0.98</v>
      </c>
    </row>
    <row r="39" spans="1:3" x14ac:dyDescent="0.35">
      <c r="A39" t="s">
        <v>13</v>
      </c>
      <c r="B39" t="s">
        <v>54</v>
      </c>
      <c r="C39">
        <v>0.46200000000000002</v>
      </c>
    </row>
    <row r="40" spans="1:3" x14ac:dyDescent="0.35">
      <c r="A40" t="s">
        <v>14</v>
      </c>
      <c r="B40" t="s">
        <v>2</v>
      </c>
      <c r="C40" t="s">
        <v>28</v>
      </c>
    </row>
    <row r="41" spans="1:3" x14ac:dyDescent="0.35">
      <c r="A41" s="1" t="s">
        <v>14</v>
      </c>
      <c r="B41" s="1" t="s">
        <v>53</v>
      </c>
      <c r="C41">
        <v>1.079</v>
      </c>
    </row>
    <row r="42" spans="1:3" x14ac:dyDescent="0.35">
      <c r="A42" t="s">
        <v>14</v>
      </c>
      <c r="B42" t="s">
        <v>54</v>
      </c>
      <c r="C42">
        <v>0.501</v>
      </c>
    </row>
    <row r="43" spans="1:3" x14ac:dyDescent="0.35">
      <c r="A43" t="s">
        <v>16</v>
      </c>
      <c r="B43" t="s">
        <v>2</v>
      </c>
      <c r="C43" t="s">
        <v>28</v>
      </c>
    </row>
    <row r="44" spans="1:3" x14ac:dyDescent="0.35">
      <c r="A44" s="1" t="s">
        <v>16</v>
      </c>
      <c r="B44" s="1" t="s">
        <v>53</v>
      </c>
      <c r="C44">
        <v>1.0980000000000001</v>
      </c>
    </row>
    <row r="45" spans="1:3" x14ac:dyDescent="0.35">
      <c r="A45" t="s">
        <v>16</v>
      </c>
      <c r="B45" t="s">
        <v>54</v>
      </c>
      <c r="C45">
        <v>0.49399999999999999</v>
      </c>
    </row>
    <row r="46" spans="1:3" x14ac:dyDescent="0.35">
      <c r="A46" t="s">
        <v>17</v>
      </c>
      <c r="B46" t="s">
        <v>2</v>
      </c>
      <c r="C46" t="s">
        <v>28</v>
      </c>
    </row>
    <row r="47" spans="1:3" x14ac:dyDescent="0.35">
      <c r="A47" t="s">
        <v>17</v>
      </c>
      <c r="B47" t="s">
        <v>53</v>
      </c>
      <c r="C47">
        <v>0.88</v>
      </c>
    </row>
    <row r="48" spans="1:3" x14ac:dyDescent="0.35">
      <c r="A48" t="s">
        <v>17</v>
      </c>
      <c r="B48" t="s">
        <v>54</v>
      </c>
      <c r="C48">
        <v>0.39700000000000002</v>
      </c>
    </row>
    <row r="49" spans="1:3" x14ac:dyDescent="0.35">
      <c r="A49" t="s">
        <v>18</v>
      </c>
      <c r="B49" t="s">
        <v>2</v>
      </c>
      <c r="C49" t="s">
        <v>28</v>
      </c>
    </row>
    <row r="50" spans="1:3" x14ac:dyDescent="0.35">
      <c r="A50" t="s">
        <v>18</v>
      </c>
      <c r="B50" t="s">
        <v>53</v>
      </c>
      <c r="C50">
        <v>0.91200000000000003</v>
      </c>
    </row>
    <row r="51" spans="1:3" x14ac:dyDescent="0.35">
      <c r="A51" t="s">
        <v>18</v>
      </c>
      <c r="B51" t="s">
        <v>54</v>
      </c>
      <c r="C51">
        <v>0.495</v>
      </c>
    </row>
    <row r="52" spans="1:3" x14ac:dyDescent="0.35">
      <c r="A52" t="s">
        <v>19</v>
      </c>
      <c r="B52" t="s">
        <v>2</v>
      </c>
      <c r="C52" t="s">
        <v>28</v>
      </c>
    </row>
    <row r="53" spans="1:3" x14ac:dyDescent="0.35">
      <c r="A53" t="s">
        <v>19</v>
      </c>
      <c r="B53" t="s">
        <v>53</v>
      </c>
      <c r="C53">
        <v>0.81499999999999995</v>
      </c>
    </row>
    <row r="54" spans="1:3" x14ac:dyDescent="0.35">
      <c r="A54" t="s">
        <v>19</v>
      </c>
      <c r="B54" t="s">
        <v>54</v>
      </c>
      <c r="C54">
        <v>0.39900000000000002</v>
      </c>
    </row>
    <row r="55" spans="1:3" x14ac:dyDescent="0.35">
      <c r="A55" t="s">
        <v>20</v>
      </c>
      <c r="B55" t="s">
        <v>2</v>
      </c>
      <c r="C55" t="s">
        <v>28</v>
      </c>
    </row>
    <row r="56" spans="1:3" x14ac:dyDescent="0.35">
      <c r="A56" t="s">
        <v>20</v>
      </c>
      <c r="B56" t="s">
        <v>53</v>
      </c>
      <c r="C56">
        <v>0.89200000000000002</v>
      </c>
    </row>
    <row r="57" spans="1:3" x14ac:dyDescent="0.35">
      <c r="A57" t="s">
        <v>20</v>
      </c>
      <c r="B57" t="s">
        <v>54</v>
      </c>
      <c r="C57">
        <v>0.32200000000000001</v>
      </c>
    </row>
    <row r="58" spans="1:3" x14ac:dyDescent="0.35">
      <c r="A58" t="s">
        <v>21</v>
      </c>
      <c r="B58" t="s">
        <v>2</v>
      </c>
      <c r="C58" t="s">
        <v>28</v>
      </c>
    </row>
    <row r="59" spans="1:3" x14ac:dyDescent="0.35">
      <c r="A59" t="s">
        <v>21</v>
      </c>
      <c r="B59" t="s">
        <v>53</v>
      </c>
      <c r="C59">
        <v>0.98499999999999999</v>
      </c>
    </row>
    <row r="60" spans="1:3" x14ac:dyDescent="0.35">
      <c r="A60" t="s">
        <v>21</v>
      </c>
      <c r="B60" t="s">
        <v>54</v>
      </c>
      <c r="C60">
        <v>0.41299999999999998</v>
      </c>
    </row>
    <row r="61" spans="1:3" x14ac:dyDescent="0.35">
      <c r="A61" t="s">
        <v>22</v>
      </c>
      <c r="B61" t="s">
        <v>2</v>
      </c>
      <c r="C61" t="s">
        <v>28</v>
      </c>
    </row>
    <row r="62" spans="1:3" x14ac:dyDescent="0.35">
      <c r="A62" t="s">
        <v>22</v>
      </c>
      <c r="B62" t="s">
        <v>53</v>
      </c>
      <c r="C62">
        <v>0.84</v>
      </c>
    </row>
    <row r="63" spans="1:3" x14ac:dyDescent="0.35">
      <c r="A63" t="s">
        <v>22</v>
      </c>
      <c r="B63" t="s">
        <v>54</v>
      </c>
      <c r="C63">
        <v>0.36499999999999999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Arrb3</vt:lpstr>
      <vt:lpstr>Rgs9</vt:lpstr>
      <vt:lpstr>Recvrn</vt:lpstr>
      <vt:lpstr>Grk1&amp;Arrb1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2021-08-04T20:11:30Z</dcterms:modified>
</cp:coreProperties>
</file>