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ine\Documents\These_Transparency-mimicry\Article\articleM2_mimetisme-transparence\eLife_submission\eLife_ReSubmission_sept21\"/>
    </mc:Choice>
  </mc:AlternateContent>
  <xr:revisionPtr revIDLastSave="0" documentId="13_ncr:1_{2E408FB2-B807-426A-9969-F9E8221FA532}" xr6:coauthVersionLast="36" xr6:coauthVersionMax="36" xr10:uidLastSave="{00000000-0000-0000-0000-000000000000}"/>
  <bookViews>
    <workbookView xWindow="0" yWindow="0" windowWidth="19200" windowHeight="6930" firstSheet="4" activeTab="7" xr2:uid="{0E0371F5-6F69-4EB8-B893-2F83012D3370}"/>
  </bookViews>
  <sheets>
    <sheet name="Supplementary file 3a" sheetId="1" r:id="rId1"/>
    <sheet name="Supplementary file 3b" sheetId="2" r:id="rId2"/>
    <sheet name="Supplementary file 3c" sheetId="3" r:id="rId3"/>
    <sheet name="Supplementary file 3d" sheetId="4" r:id="rId4"/>
    <sheet name="Supplementary file 3e" sheetId="5" r:id="rId5"/>
    <sheet name="Supplementary file 3f" sheetId="6" r:id="rId6"/>
    <sheet name="Supplementary file 3g" sheetId="7" r:id="rId7"/>
    <sheet name="Supplementary file 3h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C4" i="3"/>
  <c r="C3" i="3"/>
  <c r="C5" i="3"/>
  <c r="C6" i="3"/>
  <c r="B5" i="3"/>
  <c r="B4" i="3"/>
  <c r="B3" i="3"/>
</calcChain>
</file>

<file path=xl/sharedStrings.xml><?xml version="1.0" encoding="utf-8"?>
<sst xmlns="http://schemas.openxmlformats.org/spreadsheetml/2006/main" count="108" uniqueCount="48">
  <si>
    <t>Value</t>
  </si>
  <si>
    <t>Standard error</t>
  </si>
  <si>
    <t>Degree of freedom</t>
  </si>
  <si>
    <t>t-value</t>
  </si>
  <si>
    <t>p-value</t>
  </si>
  <si>
    <t>(Intercept)</t>
  </si>
  <si>
    <t>x</t>
  </si>
  <si>
    <t>&lt; 0.001 ***</t>
  </si>
  <si>
    <t>y</t>
  </si>
  <si>
    <t>z</t>
  </si>
  <si>
    <t>Luminance</t>
  </si>
  <si>
    <t>χ²</t>
  </si>
  <si>
    <t>Pr ( &gt; χ²)</t>
  </si>
  <si>
    <t>Pr(&gt;|t|)</t>
  </si>
  <si>
    <r>
      <t>8.11*10</t>
    </r>
    <r>
      <rPr>
        <vertAlign val="superscript"/>
        <sz val="12"/>
        <color theme="1"/>
        <rFont val="Garamond"/>
        <family val="1"/>
      </rPr>
      <t>-3</t>
    </r>
  </si>
  <si>
    <t>0.0256 *</t>
  </si>
  <si>
    <t>Sum of square</t>
  </si>
  <si>
    <t>Mean square</t>
  </si>
  <si>
    <t>F value</t>
  </si>
  <si>
    <t>Pr (&gt; F)</t>
  </si>
  <si>
    <t>Nanostructure type</t>
  </si>
  <si>
    <t>Residual</t>
  </si>
  <si>
    <t>Absence of nanostructures</t>
  </si>
  <si>
    <t>Maze</t>
  </si>
  <si>
    <t>Nipples</t>
  </si>
  <si>
    <t>Sponge</t>
  </si>
  <si>
    <t>pillar</t>
  </si>
  <si>
    <t>0 (p =1)</t>
  </si>
  <si>
    <t>1.419 (p = 1)</t>
  </si>
  <si>
    <t>2.977 (p = 0.10)</t>
  </si>
  <si>
    <t>0.219 (p = 1)</t>
  </si>
  <si>
    <t>5.206 (p = 0.03)</t>
  </si>
  <si>
    <t>2.167 (p = 0.57)</t>
  </si>
  <si>
    <t>3.802 (p = 0.85)</t>
  </si>
  <si>
    <t>8.345 (p =0.01)</t>
  </si>
  <si>
    <t>3.898 (p = 0.01)</t>
  </si>
  <si>
    <t>8.589 (p = 0.01)</t>
  </si>
  <si>
    <t>2.608 (p = 0.01)</t>
  </si>
  <si>
    <t>Variable</t>
  </si>
  <si>
    <t>Sum of squares</t>
  </si>
  <si>
    <t>F-value</t>
  </si>
  <si>
    <t>Intercept</t>
  </si>
  <si>
    <t>Species</t>
  </si>
  <si>
    <t>Scale type</t>
  </si>
  <si>
    <t>Wing side</t>
  </si>
  <si>
    <t>Interaction between side and scale type</t>
  </si>
  <si>
    <t>Residuals</t>
  </si>
  <si>
    <t>0.006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</si>
</sst>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vertAlign val="superscript"/>
      <sz val="12"/>
      <color theme="1"/>
      <name val="Garamond"/>
      <family val="1"/>
    </font>
    <font>
      <b/>
      <sz val="12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E5D5-AA2B-4C40-954C-9C841E6B7C68}">
  <dimension ref="A1:F6"/>
  <sheetViews>
    <sheetView workbookViewId="0">
      <selection sqref="A1:F6"/>
    </sheetView>
  </sheetViews>
  <sheetFormatPr baseColWidth="10" defaultRowHeight="14.5" x14ac:dyDescent="0.35"/>
  <sheetData>
    <row r="1" spans="1:6" ht="31.5" thickBot="1" x14ac:dyDescent="0.4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16" thickBot="1" x14ac:dyDescent="0.4">
      <c r="A2" s="3" t="s">
        <v>5</v>
      </c>
      <c r="B2" s="4">
        <v>0</v>
      </c>
      <c r="C2" s="4">
        <v>7.6E-3</v>
      </c>
      <c r="D2" s="4">
        <v>244</v>
      </c>
      <c r="E2" s="4">
        <v>0</v>
      </c>
      <c r="F2" s="4">
        <v>1</v>
      </c>
    </row>
    <row r="3" spans="1:6" ht="16" thickBot="1" x14ac:dyDescent="0.4">
      <c r="A3" s="3" t="s">
        <v>6</v>
      </c>
      <c r="B3" s="4">
        <v>5.8799999999999998E-2</v>
      </c>
      <c r="C3" s="4">
        <v>1.2800000000000001E-2</v>
      </c>
      <c r="D3" s="4">
        <v>244</v>
      </c>
      <c r="E3" s="4">
        <v>4.62</v>
      </c>
      <c r="F3" s="4" t="s">
        <v>7</v>
      </c>
    </row>
    <row r="4" spans="1:6" ht="16" thickBot="1" x14ac:dyDescent="0.4">
      <c r="A4" s="3" t="s">
        <v>8</v>
      </c>
      <c r="B4" s="4">
        <v>3.1E-2</v>
      </c>
      <c r="C4" s="4">
        <v>9.1699999999999993E-3</v>
      </c>
      <c r="D4" s="4">
        <v>244</v>
      </c>
      <c r="E4" s="4">
        <v>3.39</v>
      </c>
      <c r="F4" s="4" t="s">
        <v>7</v>
      </c>
    </row>
    <row r="5" spans="1:6" ht="16" thickBot="1" x14ac:dyDescent="0.4">
      <c r="A5" s="3" t="s">
        <v>9</v>
      </c>
      <c r="B5" s="4">
        <v>9.01E-2</v>
      </c>
      <c r="C5" s="4">
        <v>1.2800000000000001E-2</v>
      </c>
      <c r="D5" s="4">
        <v>244</v>
      </c>
      <c r="E5" s="4">
        <v>7.04</v>
      </c>
      <c r="F5" s="4" t="s">
        <v>7</v>
      </c>
    </row>
    <row r="6" spans="1:6" ht="16" thickBot="1" x14ac:dyDescent="0.4">
      <c r="A6" s="3" t="s">
        <v>10</v>
      </c>
      <c r="B6" s="4">
        <v>1.01</v>
      </c>
      <c r="C6" s="4">
        <v>5.28E-3</v>
      </c>
      <c r="D6" s="4">
        <v>244</v>
      </c>
      <c r="E6" s="4">
        <v>191</v>
      </c>
      <c r="F6" s="4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AF5C-641B-4FD6-BC55-521EE508A742}">
  <dimension ref="A1:D5"/>
  <sheetViews>
    <sheetView workbookViewId="0">
      <selection sqref="A1:D5"/>
    </sheetView>
  </sheetViews>
  <sheetFormatPr baseColWidth="10" defaultRowHeight="14.5" x14ac:dyDescent="0.35"/>
  <sheetData>
    <row r="1" spans="1:4" ht="31.5" thickBot="1" x14ac:dyDescent="0.4">
      <c r="A1" s="1"/>
      <c r="B1" s="2" t="s">
        <v>11</v>
      </c>
      <c r="C1" s="2" t="s">
        <v>2</v>
      </c>
      <c r="D1" s="2" t="s">
        <v>12</v>
      </c>
    </row>
    <row r="2" spans="1:4" ht="16" thickBot="1" x14ac:dyDescent="0.4">
      <c r="A2" s="3" t="s">
        <v>6</v>
      </c>
      <c r="B2" s="4">
        <v>21.6</v>
      </c>
      <c r="C2" s="4">
        <v>1</v>
      </c>
      <c r="D2" s="4" t="s">
        <v>7</v>
      </c>
    </row>
    <row r="3" spans="1:4" ht="16" thickBot="1" x14ac:dyDescent="0.4">
      <c r="A3" s="3" t="s">
        <v>8</v>
      </c>
      <c r="B3" s="4">
        <v>11.7</v>
      </c>
      <c r="C3" s="4">
        <v>1</v>
      </c>
      <c r="D3" s="4" t="s">
        <v>7</v>
      </c>
    </row>
    <row r="4" spans="1:4" ht="16" thickBot="1" x14ac:dyDescent="0.4">
      <c r="A4" s="3" t="s">
        <v>9</v>
      </c>
      <c r="B4" s="4">
        <v>50.4</v>
      </c>
      <c r="C4" s="4">
        <v>1</v>
      </c>
      <c r="D4" s="4" t="s">
        <v>7</v>
      </c>
    </row>
    <row r="5" spans="1:4" ht="16" thickBot="1" x14ac:dyDescent="0.4">
      <c r="A5" s="3" t="s">
        <v>10</v>
      </c>
      <c r="B5" s="4">
        <v>37073</v>
      </c>
      <c r="C5" s="4">
        <v>1</v>
      </c>
      <c r="D5" s="4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9CBCE-267A-4226-8688-DF485391F9E9}">
  <dimension ref="A1:E6"/>
  <sheetViews>
    <sheetView workbookViewId="0">
      <selection activeCell="B3" sqref="B3"/>
    </sheetView>
  </sheetViews>
  <sheetFormatPr baseColWidth="10" defaultRowHeight="14.5" x14ac:dyDescent="0.35"/>
  <sheetData>
    <row r="1" spans="1:5" ht="31.5" thickBot="1" x14ac:dyDescent="0.4">
      <c r="A1" s="1"/>
      <c r="B1" s="2" t="s">
        <v>0</v>
      </c>
      <c r="C1" s="2" t="s">
        <v>1</v>
      </c>
      <c r="D1" s="2" t="s">
        <v>3</v>
      </c>
      <c r="E1" s="2" t="s">
        <v>13</v>
      </c>
    </row>
    <row r="2" spans="1:5" ht="18.5" thickBot="1" x14ac:dyDescent="0.4">
      <c r="A2" s="3" t="s">
        <v>5</v>
      </c>
      <c r="B2" s="4">
        <f>-8.64*10^-9</f>
        <v>-8.6400000000000016E-9</v>
      </c>
      <c r="C2" s="4" t="s">
        <v>14</v>
      </c>
      <c r="D2" s="4">
        <v>0</v>
      </c>
      <c r="E2" s="4">
        <v>1</v>
      </c>
    </row>
    <row r="3" spans="1:5" ht="18.5" thickBot="1" x14ac:dyDescent="0.4">
      <c r="A3" s="3" t="s">
        <v>6</v>
      </c>
      <c r="B3" s="4">
        <f>2.57*10^-2</f>
        <v>2.5700000000000001E-2</v>
      </c>
      <c r="C3" s="4">
        <f>3.03*10^-2</f>
        <v>3.0299999999999997E-2</v>
      </c>
      <c r="D3" s="4">
        <v>0.85</v>
      </c>
      <c r="E3" s="4">
        <v>0.39900000000000002</v>
      </c>
    </row>
    <row r="4" spans="1:5" ht="18.5" thickBot="1" x14ac:dyDescent="0.4">
      <c r="A4" s="3" t="s">
        <v>8</v>
      </c>
      <c r="B4" s="4">
        <f>1.78*10^-3</f>
        <v>1.7800000000000001E-3</v>
      </c>
      <c r="C4" s="4">
        <f>2.18*10^-2</f>
        <v>2.1800000000000003E-2</v>
      </c>
      <c r="D4" s="4">
        <v>8.1600000000000006E-2</v>
      </c>
      <c r="E4" s="4">
        <v>0.93500000000000005</v>
      </c>
    </row>
    <row r="5" spans="1:5" ht="18.5" thickBot="1" x14ac:dyDescent="0.4">
      <c r="A5" s="3" t="s">
        <v>9</v>
      </c>
      <c r="B5" s="4">
        <f>6.74*10^-2</f>
        <v>6.7400000000000002E-2</v>
      </c>
      <c r="C5" s="4">
        <f>2.94*10^-2</f>
        <v>2.9399999999999999E-2</v>
      </c>
      <c r="D5" s="4">
        <v>2.29</v>
      </c>
      <c r="E5" s="4" t="s">
        <v>15</v>
      </c>
    </row>
    <row r="6" spans="1:5" ht="18.5" thickBot="1" x14ac:dyDescent="0.4">
      <c r="A6" s="3" t="s">
        <v>10</v>
      </c>
      <c r="B6" s="4">
        <v>1</v>
      </c>
      <c r="C6" s="4">
        <f>1.04*10^-2</f>
        <v>1.0400000000000001E-2</v>
      </c>
      <c r="D6" s="4">
        <v>96</v>
      </c>
      <c r="E6" s="4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99A8-0585-4F84-B0AB-2BF989BC83F9}">
  <dimension ref="A1:E3"/>
  <sheetViews>
    <sheetView workbookViewId="0">
      <selection sqref="A1:E3"/>
    </sheetView>
  </sheetViews>
  <sheetFormatPr baseColWidth="10" defaultRowHeight="14.5" x14ac:dyDescent="0.35"/>
  <sheetData>
    <row r="1" spans="1:5" ht="31.5" thickBot="1" x14ac:dyDescent="0.4">
      <c r="A1" s="1"/>
      <c r="B1" s="2" t="s">
        <v>16</v>
      </c>
      <c r="C1" s="2" t="s">
        <v>17</v>
      </c>
      <c r="D1" s="2" t="s">
        <v>18</v>
      </c>
      <c r="E1" s="2" t="s">
        <v>19</v>
      </c>
    </row>
    <row r="2" spans="1:5" ht="31.5" thickBot="1" x14ac:dyDescent="0.4">
      <c r="A2" s="3" t="s">
        <v>20</v>
      </c>
      <c r="B2" s="4">
        <v>2341</v>
      </c>
      <c r="C2" s="4">
        <v>585.29999999999995</v>
      </c>
      <c r="D2" s="4">
        <v>26.27</v>
      </c>
      <c r="E2" s="4">
        <v>1E-3</v>
      </c>
    </row>
    <row r="3" spans="1:5" ht="16" thickBot="1" x14ac:dyDescent="0.4">
      <c r="A3" s="3" t="s">
        <v>21</v>
      </c>
      <c r="B3" s="4">
        <v>1270</v>
      </c>
      <c r="C3" s="4">
        <v>22.29</v>
      </c>
      <c r="D3" s="4"/>
      <c r="E3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FD887-3877-4B7F-BC62-0E44DAD2B1AD}">
  <dimension ref="A1:F6"/>
  <sheetViews>
    <sheetView workbookViewId="0">
      <selection sqref="A1:F6"/>
    </sheetView>
  </sheetViews>
  <sheetFormatPr baseColWidth="10" defaultRowHeight="14.5" x14ac:dyDescent="0.35"/>
  <sheetData>
    <row r="1" spans="1:6" ht="47" thickBot="1" x14ac:dyDescent="0.4">
      <c r="A1" s="5"/>
      <c r="B1" s="6" t="s">
        <v>22</v>
      </c>
      <c r="C1" s="6" t="s">
        <v>23</v>
      </c>
      <c r="D1" s="6" t="s">
        <v>24</v>
      </c>
      <c r="E1" s="6" t="s">
        <v>25</v>
      </c>
      <c r="F1" s="6" t="s">
        <v>26</v>
      </c>
    </row>
    <row r="2" spans="1:6" ht="47" thickBot="1" x14ac:dyDescent="0.4">
      <c r="A2" s="7" t="s">
        <v>22</v>
      </c>
      <c r="B2" s="8" t="s">
        <v>27</v>
      </c>
      <c r="C2" s="8"/>
      <c r="D2" s="8"/>
      <c r="E2" s="8"/>
      <c r="F2" s="8"/>
    </row>
    <row r="3" spans="1:6" ht="16" thickBot="1" x14ac:dyDescent="0.4">
      <c r="A3" s="9" t="s">
        <v>23</v>
      </c>
      <c r="B3" s="8" t="s">
        <v>28</v>
      </c>
      <c r="C3" s="8" t="s">
        <v>27</v>
      </c>
      <c r="D3" s="8"/>
      <c r="E3" s="8"/>
      <c r="F3" s="8"/>
    </row>
    <row r="4" spans="1:6" ht="26.5" thickBot="1" x14ac:dyDescent="0.4">
      <c r="A4" s="9" t="s">
        <v>24</v>
      </c>
      <c r="B4" s="8" t="s">
        <v>29</v>
      </c>
      <c r="C4" s="8" t="s">
        <v>30</v>
      </c>
      <c r="D4" s="8" t="s">
        <v>27</v>
      </c>
      <c r="E4" s="8"/>
      <c r="F4" s="8"/>
    </row>
    <row r="5" spans="1:6" ht="26.5" thickBot="1" x14ac:dyDescent="0.4">
      <c r="A5" s="9" t="s">
        <v>25</v>
      </c>
      <c r="B5" s="10" t="s">
        <v>31</v>
      </c>
      <c r="C5" s="8" t="s">
        <v>32</v>
      </c>
      <c r="D5" s="8" t="s">
        <v>33</v>
      </c>
      <c r="E5" s="8" t="s">
        <v>27</v>
      </c>
      <c r="F5" s="8"/>
    </row>
    <row r="6" spans="1:6" ht="26.5" thickBot="1" x14ac:dyDescent="0.4">
      <c r="A6" s="9" t="s">
        <v>26</v>
      </c>
      <c r="B6" s="10" t="s">
        <v>34</v>
      </c>
      <c r="C6" s="10" t="s">
        <v>35</v>
      </c>
      <c r="D6" s="10" t="s">
        <v>36</v>
      </c>
      <c r="E6" s="10" t="s">
        <v>37</v>
      </c>
      <c r="F6" s="8" t="s">
        <v>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195AF-7BA0-404B-96FE-51DE3C239F83}">
  <dimension ref="A1:E7"/>
  <sheetViews>
    <sheetView workbookViewId="0">
      <selection sqref="A1:E7"/>
    </sheetView>
  </sheetViews>
  <sheetFormatPr baseColWidth="10" defaultRowHeight="14.5" x14ac:dyDescent="0.35"/>
  <sheetData>
    <row r="1" spans="1:5" ht="30.5" thickBot="1" x14ac:dyDescent="0.4">
      <c r="A1" s="11" t="s">
        <v>38</v>
      </c>
      <c r="B1" s="12" t="s">
        <v>39</v>
      </c>
      <c r="C1" s="12" t="s">
        <v>2</v>
      </c>
      <c r="D1" s="12" t="s">
        <v>40</v>
      </c>
      <c r="E1" s="12" t="s">
        <v>4</v>
      </c>
    </row>
    <row r="2" spans="1:5" ht="30.5" thickBot="1" x14ac:dyDescent="0.4">
      <c r="A2" s="13" t="s">
        <v>41</v>
      </c>
      <c r="B2" s="14">
        <v>212930</v>
      </c>
      <c r="C2" s="14">
        <v>1</v>
      </c>
      <c r="D2" s="14">
        <v>91.2</v>
      </c>
      <c r="E2" s="14" t="s">
        <v>7</v>
      </c>
    </row>
    <row r="3" spans="1:5" ht="30.5" thickBot="1" x14ac:dyDescent="0.4">
      <c r="A3" s="13" t="s">
        <v>42</v>
      </c>
      <c r="B3" s="14">
        <v>283155</v>
      </c>
      <c r="C3" s="14">
        <v>10</v>
      </c>
      <c r="D3" s="14">
        <v>12.1</v>
      </c>
      <c r="E3" s="14" t="s">
        <v>7</v>
      </c>
    </row>
    <row r="4" spans="1:5" ht="15.5" thickBot="1" x14ac:dyDescent="0.4">
      <c r="A4" s="13" t="s">
        <v>43</v>
      </c>
      <c r="B4" s="14">
        <v>73</v>
      </c>
      <c r="C4" s="14">
        <v>1</v>
      </c>
      <c r="D4" s="14">
        <v>3.1E-2</v>
      </c>
      <c r="E4" s="14">
        <v>0.86399999999999999</v>
      </c>
    </row>
    <row r="5" spans="1:5" ht="15.5" thickBot="1" x14ac:dyDescent="0.4">
      <c r="A5" s="13" t="s">
        <v>44</v>
      </c>
      <c r="B5" s="14">
        <v>87</v>
      </c>
      <c r="C5" s="14">
        <v>1</v>
      </c>
      <c r="D5" s="14">
        <v>3.6999999999999998E-2</v>
      </c>
      <c r="E5" s="14">
        <v>0.85099999999999998</v>
      </c>
    </row>
    <row r="6" spans="1:5" ht="60.5" thickBot="1" x14ac:dyDescent="0.4">
      <c r="A6" s="13" t="s">
        <v>45</v>
      </c>
      <c r="B6" s="14">
        <v>1289</v>
      </c>
      <c r="C6" s="14">
        <v>1</v>
      </c>
      <c r="D6" s="14">
        <v>0.55000000000000004</v>
      </c>
      <c r="E6" s="14">
        <v>0.47899999999999998</v>
      </c>
    </row>
    <row r="7" spans="1:5" ht="15.5" thickBot="1" x14ac:dyDescent="0.4">
      <c r="A7" s="13" t="s">
        <v>46</v>
      </c>
      <c r="B7" s="14">
        <v>18673</v>
      </c>
      <c r="C7" s="14">
        <v>8</v>
      </c>
      <c r="D7" s="14"/>
      <c r="E7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8E0FA-80C8-4B6D-AFE4-FF3DEDAB7EB6}">
  <dimension ref="A1:E7"/>
  <sheetViews>
    <sheetView workbookViewId="0">
      <selection sqref="A1:E7"/>
    </sheetView>
  </sheetViews>
  <sheetFormatPr baseColWidth="10" defaultRowHeight="14.5" x14ac:dyDescent="0.35"/>
  <sheetData>
    <row r="1" spans="1:5" ht="30.5" thickBot="1" x14ac:dyDescent="0.4">
      <c r="A1" s="11" t="s">
        <v>38</v>
      </c>
      <c r="B1" s="15" t="s">
        <v>39</v>
      </c>
      <c r="C1" s="15" t="s">
        <v>2</v>
      </c>
      <c r="D1" s="15" t="s">
        <v>40</v>
      </c>
      <c r="E1" s="15" t="s">
        <v>4</v>
      </c>
    </row>
    <row r="2" spans="1:5" ht="30.5" thickBot="1" x14ac:dyDescent="0.4">
      <c r="A2" s="13" t="s">
        <v>41</v>
      </c>
      <c r="B2" s="16">
        <v>6729</v>
      </c>
      <c r="C2" s="16">
        <v>1</v>
      </c>
      <c r="D2" s="16">
        <v>28.5</v>
      </c>
      <c r="E2" s="16" t="s">
        <v>7</v>
      </c>
    </row>
    <row r="3" spans="1:5" ht="15.5" thickBot="1" x14ac:dyDescent="0.4">
      <c r="A3" s="13" t="s">
        <v>42</v>
      </c>
      <c r="B3" s="16">
        <v>8179</v>
      </c>
      <c r="C3" s="16">
        <v>10</v>
      </c>
      <c r="D3" s="16">
        <v>3.46</v>
      </c>
      <c r="E3" s="14" t="s">
        <v>47</v>
      </c>
    </row>
    <row r="4" spans="1:5" ht="30.5" thickBot="1" x14ac:dyDescent="0.4">
      <c r="A4" s="13" t="s">
        <v>43</v>
      </c>
      <c r="B4" s="16">
        <v>18299</v>
      </c>
      <c r="C4" s="16">
        <v>2</v>
      </c>
      <c r="D4" s="16">
        <v>38.799999999999997</v>
      </c>
      <c r="E4" s="16" t="s">
        <v>7</v>
      </c>
    </row>
    <row r="5" spans="1:5" ht="15.5" thickBot="1" x14ac:dyDescent="0.4">
      <c r="A5" s="13" t="s">
        <v>44</v>
      </c>
      <c r="B5" s="16">
        <v>59</v>
      </c>
      <c r="C5" s="16">
        <v>1</v>
      </c>
      <c r="D5" s="16">
        <v>0.25</v>
      </c>
      <c r="E5" s="16">
        <v>0.62</v>
      </c>
    </row>
    <row r="6" spans="1:5" ht="60.5" thickBot="1" x14ac:dyDescent="0.4">
      <c r="A6" s="13" t="s">
        <v>45</v>
      </c>
      <c r="B6" s="16">
        <v>174</v>
      </c>
      <c r="C6" s="16">
        <v>2</v>
      </c>
      <c r="D6" s="16">
        <v>0.37</v>
      </c>
      <c r="E6" s="16">
        <v>0.69499999999999995</v>
      </c>
    </row>
    <row r="7" spans="1:5" ht="15.5" thickBot="1" x14ac:dyDescent="0.4">
      <c r="A7" s="13" t="s">
        <v>46</v>
      </c>
      <c r="B7" s="16">
        <v>5665</v>
      </c>
      <c r="C7" s="16">
        <v>24</v>
      </c>
      <c r="D7" s="16"/>
      <c r="E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F642-2D18-4042-BAC4-A9337688CEA0}">
  <dimension ref="A1:E7"/>
  <sheetViews>
    <sheetView tabSelected="1" workbookViewId="0">
      <selection sqref="A1:E7"/>
    </sheetView>
  </sheetViews>
  <sheetFormatPr baseColWidth="10" defaultRowHeight="14.5" x14ac:dyDescent="0.35"/>
  <sheetData>
    <row r="1" spans="1:5" ht="30.5" thickBot="1" x14ac:dyDescent="0.4">
      <c r="A1" s="11" t="s">
        <v>38</v>
      </c>
      <c r="B1" s="15" t="s">
        <v>39</v>
      </c>
      <c r="C1" s="15" t="s">
        <v>2</v>
      </c>
      <c r="D1" s="15" t="s">
        <v>40</v>
      </c>
      <c r="E1" s="15" t="s">
        <v>4</v>
      </c>
    </row>
    <row r="2" spans="1:5" ht="30.5" thickBot="1" x14ac:dyDescent="0.4">
      <c r="A2" s="13" t="s">
        <v>41</v>
      </c>
      <c r="B2" s="16">
        <v>2572</v>
      </c>
      <c r="C2" s="16">
        <v>1</v>
      </c>
      <c r="D2" s="16">
        <v>464</v>
      </c>
      <c r="E2" s="16" t="s">
        <v>7</v>
      </c>
    </row>
    <row r="3" spans="1:5" ht="15.5" thickBot="1" x14ac:dyDescent="0.4">
      <c r="A3" s="13" t="s">
        <v>42</v>
      </c>
      <c r="B3" s="16">
        <v>93</v>
      </c>
      <c r="C3" s="16">
        <v>10</v>
      </c>
      <c r="D3" s="16">
        <v>1.68</v>
      </c>
      <c r="E3" s="16">
        <v>0.14299999999999999</v>
      </c>
    </row>
    <row r="4" spans="1:5" ht="30.5" thickBot="1" x14ac:dyDescent="0.4">
      <c r="A4" s="13" t="s">
        <v>43</v>
      </c>
      <c r="B4" s="16">
        <v>1802</v>
      </c>
      <c r="C4" s="16">
        <v>2</v>
      </c>
      <c r="D4" s="16">
        <v>162</v>
      </c>
      <c r="E4" s="16" t="s">
        <v>7</v>
      </c>
    </row>
    <row r="5" spans="1:5" ht="15.5" thickBot="1" x14ac:dyDescent="0.4">
      <c r="A5" s="13" t="s">
        <v>44</v>
      </c>
      <c r="B5" s="16">
        <v>17</v>
      </c>
      <c r="C5" s="16">
        <v>1</v>
      </c>
      <c r="D5" s="16">
        <v>3.08</v>
      </c>
      <c r="E5" s="16">
        <v>9.1999999999999998E-2</v>
      </c>
    </row>
    <row r="6" spans="1:5" ht="60.5" thickBot="1" x14ac:dyDescent="0.4">
      <c r="A6" s="13" t="s">
        <v>45</v>
      </c>
      <c r="B6" s="16">
        <v>13</v>
      </c>
      <c r="C6" s="16">
        <v>2</v>
      </c>
      <c r="D6" s="16">
        <v>1.17</v>
      </c>
      <c r="E6" s="16">
        <v>0.32600000000000001</v>
      </c>
    </row>
    <row r="7" spans="1:5" ht="15.5" thickBot="1" x14ac:dyDescent="0.4">
      <c r="A7" s="13" t="s">
        <v>46</v>
      </c>
      <c r="B7" s="16">
        <v>133</v>
      </c>
      <c r="C7" s="16">
        <v>24</v>
      </c>
      <c r="D7" s="16"/>
      <c r="E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Supplementary file 3a</vt:lpstr>
      <vt:lpstr>Supplementary file 3b</vt:lpstr>
      <vt:lpstr>Supplementary file 3c</vt:lpstr>
      <vt:lpstr>Supplementary file 3d</vt:lpstr>
      <vt:lpstr>Supplementary file 3e</vt:lpstr>
      <vt:lpstr>Supplementary file 3f</vt:lpstr>
      <vt:lpstr>Supplementary file 3g</vt:lpstr>
      <vt:lpstr>Supplementary file 3h</vt:lpstr>
    </vt:vector>
  </TitlesOfParts>
  <Company>Muséum National Histoire Naturelle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Charline</dc:creator>
  <cp:lastModifiedBy>Charline</cp:lastModifiedBy>
  <dcterms:created xsi:type="dcterms:W3CDTF">2021-10-10T18:49:32Z</dcterms:created>
  <dcterms:modified xsi:type="dcterms:W3CDTF">2021-10-10T20:37:39Z</dcterms:modified>
</cp:coreProperties>
</file>