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4"/>
  </bookViews>
  <sheets>
    <sheet name="6A" sheetId="1" r:id="rId1"/>
    <sheet name="6B" sheetId="8" r:id="rId2"/>
    <sheet name="6C" sheetId="2" r:id="rId3"/>
    <sheet name="6F" sheetId="4" r:id="rId4"/>
    <sheet name="S6A" sheetId="5" r:id="rId5"/>
    <sheet name="S6B" sheetId="10" r:id="rId6"/>
    <sheet name="S6C" sheetId="6" r:id="rId7"/>
  </sheets>
  <calcPr calcId="152511"/>
</workbook>
</file>

<file path=xl/calcChain.xml><?xml version="1.0" encoding="utf-8"?>
<calcChain xmlns="http://schemas.openxmlformats.org/spreadsheetml/2006/main">
  <c r="F34" i="5" l="1"/>
  <c r="G34" i="5"/>
  <c r="H34" i="5"/>
  <c r="I34" i="5"/>
  <c r="J34" i="5"/>
  <c r="D35" i="5"/>
  <c r="E35" i="5"/>
  <c r="F35" i="5"/>
  <c r="G35" i="5"/>
  <c r="H35" i="5"/>
  <c r="L35" i="5"/>
  <c r="C36" i="5"/>
  <c r="D36" i="5"/>
  <c r="E36" i="5"/>
  <c r="F36" i="5"/>
  <c r="J36" i="5"/>
  <c r="K36" i="5"/>
  <c r="L36" i="5"/>
  <c r="D33" i="5"/>
  <c r="E33" i="5"/>
  <c r="I33" i="5"/>
  <c r="J33" i="5"/>
  <c r="K33" i="5"/>
  <c r="L33" i="5"/>
  <c r="C33" i="5"/>
  <c r="C31" i="5"/>
  <c r="C34" i="5" s="1"/>
  <c r="H33" i="5" l="1"/>
  <c r="I36" i="5"/>
  <c r="K35" i="5"/>
  <c r="C35" i="5"/>
  <c r="E34" i="5"/>
  <c r="G33" i="5"/>
  <c r="H36" i="5"/>
  <c r="J35" i="5"/>
  <c r="L34" i="5"/>
  <c r="D34" i="5"/>
  <c r="F33" i="5"/>
  <c r="G36" i="5"/>
  <c r="I35" i="5"/>
  <c r="K34" i="5"/>
  <c r="C12" i="10" l="1"/>
  <c r="D12" i="10" s="1"/>
  <c r="E12" i="10" s="1"/>
  <c r="F12" i="10" s="1"/>
  <c r="G12" i="10" s="1"/>
  <c r="M5" i="10"/>
  <c r="C49" i="10"/>
  <c r="D49" i="10" s="1"/>
  <c r="E49" i="10" s="1"/>
  <c r="F49" i="10" s="1"/>
  <c r="G49" i="10" s="1"/>
  <c r="M42" i="10"/>
  <c r="V46" i="10" s="1"/>
  <c r="V54" i="10" s="1"/>
  <c r="C31" i="10"/>
  <c r="D31" i="10" s="1"/>
  <c r="E31" i="10" s="1"/>
  <c r="F31" i="10" s="1"/>
  <c r="G31" i="10" s="1"/>
  <c r="M24" i="10"/>
  <c r="U28" i="10" s="1"/>
  <c r="U36" i="10" s="1"/>
  <c r="N26" i="10" l="1"/>
  <c r="N34" i="10" s="1"/>
  <c r="Q44" i="10"/>
  <c r="Q52" i="10" s="1"/>
  <c r="T27" i="10"/>
  <c r="T35" i="10" s="1"/>
  <c r="N6" i="10"/>
  <c r="N14" i="10" s="1"/>
  <c r="V7" i="10"/>
  <c r="U10" i="10"/>
  <c r="U18" i="10" s="1"/>
  <c r="Q9" i="10"/>
  <c r="Q17" i="10" s="1"/>
  <c r="S10" i="10"/>
  <c r="S18" i="10" s="1"/>
  <c r="O6" i="10"/>
  <c r="O14" i="10" s="1"/>
  <c r="Q7" i="10"/>
  <c r="Q15" i="10" s="1"/>
  <c r="N5" i="10"/>
  <c r="T8" i="10"/>
  <c r="V10" i="10"/>
  <c r="V18" i="10" s="1"/>
  <c r="R9" i="10"/>
  <c r="R17" i="10" s="1"/>
  <c r="O8" i="10"/>
  <c r="O16" i="10" s="1"/>
  <c r="P6" i="10"/>
  <c r="P14" i="10" s="1"/>
  <c r="R7" i="10"/>
  <c r="R15" i="10" s="1"/>
  <c r="U8" i="10"/>
  <c r="U16" i="10" s="1"/>
  <c r="U5" i="10"/>
  <c r="S9" i="10"/>
  <c r="S17" i="10" s="1"/>
  <c r="P8" i="10"/>
  <c r="P16" i="10" s="1"/>
  <c r="Q6" i="10"/>
  <c r="Q14" i="10" s="1"/>
  <c r="S7" i="10"/>
  <c r="S15" i="10" s="1"/>
  <c r="T7" i="10"/>
  <c r="T15" i="10" s="1"/>
  <c r="Q10" i="10"/>
  <c r="Q18" i="10" s="1"/>
  <c r="R5" i="10"/>
  <c r="R13" i="10" s="1"/>
  <c r="T10" i="10"/>
  <c r="T18" i="10" s="1"/>
  <c r="R10" i="10"/>
  <c r="S5" i="10"/>
  <c r="S13" i="10" s="1"/>
  <c r="T6" i="10"/>
  <c r="T14" i="10" s="1"/>
  <c r="V8" i="10"/>
  <c r="V16" i="10" s="1"/>
  <c r="V5" i="10"/>
  <c r="N10" i="10"/>
  <c r="N18" i="10" s="1"/>
  <c r="Q8" i="10"/>
  <c r="R6" i="10"/>
  <c r="R14" i="10" s="1"/>
  <c r="O5" i="10"/>
  <c r="U6" i="10"/>
  <c r="U14" i="10" s="1"/>
  <c r="T9" i="10"/>
  <c r="T17" i="10" s="1"/>
  <c r="T5" i="10"/>
  <c r="T13" i="10" s="1"/>
  <c r="O10" i="10"/>
  <c r="O18" i="10" s="1"/>
  <c r="R8" i="10"/>
  <c r="S6" i="10"/>
  <c r="S14" i="10" s="1"/>
  <c r="P5" i="10"/>
  <c r="P13" i="10" s="1"/>
  <c r="V6" i="10"/>
  <c r="V14" i="10" s="1"/>
  <c r="U9" i="10"/>
  <c r="U17" i="10" s="1"/>
  <c r="N9" i="10"/>
  <c r="N17" i="10" s="1"/>
  <c r="P10" i="10"/>
  <c r="P18" i="10" s="1"/>
  <c r="S8" i="10"/>
  <c r="S16" i="10" s="1"/>
  <c r="N7" i="10"/>
  <c r="Q5" i="10"/>
  <c r="Q13" i="10" s="1"/>
  <c r="V9" i="10"/>
  <c r="V17" i="10" s="1"/>
  <c r="O9" i="10"/>
  <c r="O17" i="10" s="1"/>
  <c r="N8" i="10"/>
  <c r="N16" i="10" s="1"/>
  <c r="O7" i="10"/>
  <c r="O15" i="10" s="1"/>
  <c r="U7" i="10"/>
  <c r="U15" i="10" s="1"/>
  <c r="P9" i="10"/>
  <c r="P17" i="10" s="1"/>
  <c r="P7" i="10"/>
  <c r="P15" i="10" s="1"/>
  <c r="O29" i="10"/>
  <c r="O37" i="10" s="1"/>
  <c r="Q24" i="10"/>
  <c r="S24" i="10"/>
  <c r="R27" i="10"/>
  <c r="Q29" i="10"/>
  <c r="Q37" i="10" s="1"/>
  <c r="V25" i="10"/>
  <c r="V33" i="10" s="1"/>
  <c r="O44" i="10"/>
  <c r="O52" i="10" s="1"/>
  <c r="U13" i="10"/>
  <c r="O13" i="10"/>
  <c r="R18" i="10"/>
  <c r="X8" i="10"/>
  <c r="N15" i="10"/>
  <c r="V15" i="10"/>
  <c r="U24" i="10"/>
  <c r="U32" i="10" s="1"/>
  <c r="P26" i="10"/>
  <c r="P34" i="10" s="1"/>
  <c r="U27" i="10"/>
  <c r="U35" i="10" s="1"/>
  <c r="R29" i="10"/>
  <c r="R37" i="10" s="1"/>
  <c r="S45" i="10"/>
  <c r="S53" i="10" s="1"/>
  <c r="V24" i="10"/>
  <c r="V32" i="10" s="1"/>
  <c r="R26" i="10"/>
  <c r="R34" i="10" s="1"/>
  <c r="O28" i="10"/>
  <c r="O36" i="10" s="1"/>
  <c r="T29" i="10"/>
  <c r="T37" i="10" s="1"/>
  <c r="U45" i="10"/>
  <c r="U53" i="10" s="1"/>
  <c r="N25" i="10"/>
  <c r="N33" i="10" s="1"/>
  <c r="S26" i="10"/>
  <c r="S34" i="10" s="1"/>
  <c r="P28" i="10"/>
  <c r="P36" i="10" s="1"/>
  <c r="V29" i="10"/>
  <c r="V37" i="10" s="1"/>
  <c r="N46" i="10"/>
  <c r="N54" i="10" s="1"/>
  <c r="N24" i="10"/>
  <c r="Q25" i="10"/>
  <c r="Q33" i="10" s="1"/>
  <c r="V26" i="10"/>
  <c r="V34" i="10" s="1"/>
  <c r="S28" i="10"/>
  <c r="S36" i="10" s="1"/>
  <c r="Q42" i="10"/>
  <c r="Q50" i="10" s="1"/>
  <c r="R47" i="10"/>
  <c r="R55" i="10" s="1"/>
  <c r="O25" i="10"/>
  <c r="O33" i="10" s="1"/>
  <c r="U26" i="10"/>
  <c r="U34" i="10" s="1"/>
  <c r="R28" i="10"/>
  <c r="R36" i="10" s="1"/>
  <c r="O46" i="10"/>
  <c r="O54" i="10" s="1"/>
  <c r="P24" i="10"/>
  <c r="Z24" i="10" s="1"/>
  <c r="S25" i="10"/>
  <c r="S33" i="10" s="1"/>
  <c r="Q27" i="10"/>
  <c r="Q35" i="10" s="1"/>
  <c r="R42" i="10"/>
  <c r="R50" i="10" s="1"/>
  <c r="S47" i="10"/>
  <c r="S55" i="10" s="1"/>
  <c r="N32" i="10"/>
  <c r="R43" i="10"/>
  <c r="R51" i="10" s="1"/>
  <c r="V44" i="10"/>
  <c r="V52" i="10" s="1"/>
  <c r="T46" i="10"/>
  <c r="T54" i="10" s="1"/>
  <c r="R35" i="10"/>
  <c r="S43" i="10"/>
  <c r="S51" i="10" s="1"/>
  <c r="N45" i="10"/>
  <c r="Q32" i="10"/>
  <c r="O47" i="10"/>
  <c r="O55" i="10" s="1"/>
  <c r="P46" i="10"/>
  <c r="P54" i="10" s="1"/>
  <c r="R45" i="10"/>
  <c r="S44" i="10"/>
  <c r="S52" i="10" s="1"/>
  <c r="T43" i="10"/>
  <c r="T51" i="10" s="1"/>
  <c r="V42" i="10"/>
  <c r="N42" i="10"/>
  <c r="T47" i="10"/>
  <c r="T55" i="10" s="1"/>
  <c r="U46" i="10"/>
  <c r="U54" i="10" s="1"/>
  <c r="O45" i="10"/>
  <c r="P44" i="10"/>
  <c r="P52" i="10" s="1"/>
  <c r="Q43" i="10"/>
  <c r="Q51" i="10" s="1"/>
  <c r="S42" i="10"/>
  <c r="Q47" i="10"/>
  <c r="Q55" i="10" s="1"/>
  <c r="R46" i="10"/>
  <c r="R54" i="10" s="1"/>
  <c r="T45" i="10"/>
  <c r="U44" i="10"/>
  <c r="U52" i="10" s="1"/>
  <c r="V43" i="10"/>
  <c r="V51" i="10" s="1"/>
  <c r="N43" i="10"/>
  <c r="N51" i="10" s="1"/>
  <c r="P42" i="10"/>
  <c r="U43" i="10"/>
  <c r="U51" i="10" s="1"/>
  <c r="P45" i="10"/>
  <c r="N47" i="10"/>
  <c r="N55" i="10" s="1"/>
  <c r="S32" i="10"/>
  <c r="O42" i="10"/>
  <c r="N44" i="10"/>
  <c r="N52" i="10" s="1"/>
  <c r="Q45" i="10"/>
  <c r="P47" i="10"/>
  <c r="P55" i="10" s="1"/>
  <c r="T42" i="10"/>
  <c r="O43" i="10"/>
  <c r="O51" i="10" s="1"/>
  <c r="R44" i="10"/>
  <c r="R52" i="10" s="1"/>
  <c r="V45" i="10"/>
  <c r="Q46" i="10"/>
  <c r="Q54" i="10" s="1"/>
  <c r="U47" i="10"/>
  <c r="U55" i="10" s="1"/>
  <c r="S29" i="10"/>
  <c r="S37" i="10" s="1"/>
  <c r="T28" i="10"/>
  <c r="T36" i="10" s="1"/>
  <c r="V27" i="10"/>
  <c r="N27" i="10"/>
  <c r="O26" i="10"/>
  <c r="O34" i="10" s="1"/>
  <c r="P25" i="10"/>
  <c r="P33" i="10" s="1"/>
  <c r="R24" i="10"/>
  <c r="P29" i="10"/>
  <c r="P37" i="10" s="1"/>
  <c r="Q28" i="10"/>
  <c r="Q36" i="10" s="1"/>
  <c r="S27" i="10"/>
  <c r="T26" i="10"/>
  <c r="T34" i="10" s="1"/>
  <c r="U25" i="10"/>
  <c r="U33" i="10" s="1"/>
  <c r="O24" i="10"/>
  <c r="U29" i="10"/>
  <c r="U37" i="10" s="1"/>
  <c r="V28" i="10"/>
  <c r="V36" i="10" s="1"/>
  <c r="N28" i="10"/>
  <c r="N36" i="10" s="1"/>
  <c r="P27" i="10"/>
  <c r="Q26" i="10"/>
  <c r="Q34" i="10" s="1"/>
  <c r="R25" i="10"/>
  <c r="R33" i="10" s="1"/>
  <c r="T24" i="10"/>
  <c r="T25" i="10"/>
  <c r="T33" i="10" s="1"/>
  <c r="O27" i="10"/>
  <c r="N29" i="10"/>
  <c r="N37" i="10" s="1"/>
  <c r="U42" i="10"/>
  <c r="P43" i="10"/>
  <c r="P51" i="10" s="1"/>
  <c r="T44" i="10"/>
  <c r="T52" i="10" s="1"/>
  <c r="S46" i="10"/>
  <c r="S54" i="10" s="1"/>
  <c r="V47" i="10"/>
  <c r="V55" i="10" s="1"/>
  <c r="Y8" i="10" l="1"/>
  <c r="X24" i="10"/>
  <c r="AF8" i="10"/>
  <c r="AC24" i="10"/>
  <c r="AE5" i="10"/>
  <c r="AC8" i="10"/>
  <c r="AA8" i="10"/>
  <c r="Z8" i="10"/>
  <c r="Z5" i="10"/>
  <c r="V13" i="10"/>
  <c r="AF5" i="10"/>
  <c r="AD5" i="10"/>
  <c r="AC5" i="10"/>
  <c r="AA5" i="10"/>
  <c r="AE8" i="10"/>
  <c r="R16" i="10"/>
  <c r="AB8" i="10"/>
  <c r="AB5" i="10"/>
  <c r="Q16" i="10"/>
  <c r="T16" i="10"/>
  <c r="AD8" i="10"/>
  <c r="Y5" i="10"/>
  <c r="N13" i="10"/>
  <c r="X5" i="10"/>
  <c r="P32" i="10"/>
  <c r="AB27" i="10"/>
  <c r="AF24" i="10"/>
  <c r="AE27" i="10"/>
  <c r="AA24" i="10"/>
  <c r="Z27" i="10"/>
  <c r="P35" i="10"/>
  <c r="V53" i="10"/>
  <c r="AF45" i="10"/>
  <c r="V50" i="10"/>
  <c r="AF42" i="10"/>
  <c r="N53" i="10"/>
  <c r="X45" i="10"/>
  <c r="AE42" i="10"/>
  <c r="U50" i="10"/>
  <c r="AA42" i="10"/>
  <c r="S50" i="10"/>
  <c r="AC42" i="10"/>
  <c r="AB42" i="10"/>
  <c r="AD27" i="10"/>
  <c r="P50" i="10"/>
  <c r="Z42" i="10"/>
  <c r="O35" i="10"/>
  <c r="Y27" i="10"/>
  <c r="T50" i="10"/>
  <c r="AD42" i="10"/>
  <c r="AA45" i="10"/>
  <c r="Q53" i="10"/>
  <c r="R53" i="10"/>
  <c r="AB45" i="10"/>
  <c r="AC45" i="10"/>
  <c r="O32" i="10"/>
  <c r="Y24" i="10"/>
  <c r="Y45" i="10"/>
  <c r="O53" i="10"/>
  <c r="R32" i="10"/>
  <c r="AB24" i="10"/>
  <c r="T32" i="10"/>
  <c r="AD24" i="10"/>
  <c r="X27" i="10"/>
  <c r="N35" i="10"/>
  <c r="Y42" i="10"/>
  <c r="O50" i="10"/>
  <c r="AA27" i="10"/>
  <c r="V35" i="10"/>
  <c r="AF27" i="10"/>
  <c r="AD45" i="10"/>
  <c r="T53" i="10"/>
  <c r="AC27" i="10"/>
  <c r="S35" i="10"/>
  <c r="P53" i="10"/>
  <c r="Z45" i="10"/>
  <c r="N50" i="10"/>
  <c r="X42" i="10"/>
  <c r="AE24" i="10"/>
  <c r="AE45" i="10"/>
  <c r="K32" i="5" l="1"/>
  <c r="J32" i="5" s="1"/>
  <c r="I32" i="5" s="1"/>
  <c r="H32" i="5" s="1"/>
  <c r="G32" i="5" s="1"/>
  <c r="F32" i="5" s="1"/>
  <c r="E32" i="5" s="1"/>
  <c r="D32" i="5" s="1"/>
  <c r="K26" i="5"/>
  <c r="J26" i="5" s="1"/>
  <c r="I26" i="5" s="1"/>
  <c r="H26" i="5" s="1"/>
  <c r="G26" i="5" s="1"/>
  <c r="F26" i="5" s="1"/>
  <c r="E26" i="5" s="1"/>
  <c r="D26" i="5" s="1"/>
  <c r="C23" i="5"/>
  <c r="K23" i="5"/>
  <c r="I24" i="5"/>
  <c r="G22" i="5"/>
  <c r="F21" i="5"/>
  <c r="K20" i="5"/>
  <c r="J20" i="5" s="1"/>
  <c r="I20" i="5" s="1"/>
  <c r="H20" i="5" s="1"/>
  <c r="G20" i="5" s="1"/>
  <c r="F20" i="5" s="1"/>
  <c r="E20" i="5" s="1"/>
  <c r="D20" i="5" s="1"/>
  <c r="C19" i="5"/>
  <c r="D23" i="5" s="1"/>
  <c r="K14" i="5"/>
  <c r="J14" i="5" s="1"/>
  <c r="I14" i="5" s="1"/>
  <c r="H14" i="5" s="1"/>
  <c r="G14" i="5" s="1"/>
  <c r="F14" i="5" s="1"/>
  <c r="E14" i="5" s="1"/>
  <c r="D14" i="5" s="1"/>
  <c r="K10" i="5"/>
  <c r="I11" i="5"/>
  <c r="F9" i="5"/>
  <c r="K8" i="5"/>
  <c r="J8" i="5" s="1"/>
  <c r="I8" i="5" s="1"/>
  <c r="H8" i="5" s="1"/>
  <c r="G8" i="5" s="1"/>
  <c r="F8" i="5" s="1"/>
  <c r="E8" i="5" s="1"/>
  <c r="D8" i="5" s="1"/>
  <c r="C7" i="5"/>
  <c r="D10" i="5" s="1"/>
  <c r="K2" i="5"/>
  <c r="J2" i="5" s="1"/>
  <c r="I2" i="5" s="1"/>
  <c r="H2" i="5" s="1"/>
  <c r="G2" i="5" s="1"/>
  <c r="F2" i="5" s="1"/>
  <c r="E2" i="5" s="1"/>
  <c r="D2" i="5" s="1"/>
  <c r="C9" i="5" l="1"/>
  <c r="E9" i="5"/>
  <c r="F12" i="5"/>
  <c r="H11" i="5"/>
  <c r="J10" i="5"/>
  <c r="C21" i="5"/>
  <c r="E21" i="5"/>
  <c r="F22" i="5"/>
  <c r="H24" i="5"/>
  <c r="J23" i="5"/>
  <c r="L9" i="5"/>
  <c r="D9" i="5"/>
  <c r="E12" i="5"/>
  <c r="G11" i="5"/>
  <c r="I10" i="5"/>
  <c r="L21" i="5"/>
  <c r="D21" i="5"/>
  <c r="E22" i="5"/>
  <c r="G24" i="5"/>
  <c r="I23" i="5"/>
  <c r="C10" i="5"/>
  <c r="K9" i="5"/>
  <c r="L12" i="5"/>
  <c r="D12" i="5"/>
  <c r="F11" i="5"/>
  <c r="H10" i="5"/>
  <c r="K21" i="5"/>
  <c r="L22" i="5"/>
  <c r="D22" i="5"/>
  <c r="F24" i="5"/>
  <c r="H23" i="5"/>
  <c r="J9" i="5"/>
  <c r="K12" i="5"/>
  <c r="E11" i="5"/>
  <c r="J21" i="5"/>
  <c r="K22" i="5"/>
  <c r="C22" i="5"/>
  <c r="E24" i="5"/>
  <c r="G23" i="5"/>
  <c r="I9" i="5"/>
  <c r="J12" i="5"/>
  <c r="L11" i="5"/>
  <c r="D11" i="5"/>
  <c r="F10" i="5"/>
  <c r="I21" i="5"/>
  <c r="J22" i="5"/>
  <c r="L24" i="5"/>
  <c r="D24" i="5"/>
  <c r="F23" i="5"/>
  <c r="H9" i="5"/>
  <c r="I12" i="5"/>
  <c r="K11" i="5"/>
  <c r="C11" i="5"/>
  <c r="E10" i="5"/>
  <c r="H21" i="5"/>
  <c r="I22" i="5"/>
  <c r="K24" i="5"/>
  <c r="C24" i="5"/>
  <c r="E23" i="5"/>
  <c r="G12" i="5"/>
  <c r="C12" i="5"/>
  <c r="G10" i="5"/>
  <c r="G9" i="5"/>
  <c r="H12" i="5"/>
  <c r="J11" i="5"/>
  <c r="L10" i="5"/>
  <c r="G21" i="5"/>
  <c r="H22" i="5"/>
  <c r="J24" i="5"/>
  <c r="L23" i="5"/>
  <c r="M114" i="8"/>
  <c r="U115" i="8" s="1"/>
  <c r="U104" i="8"/>
  <c r="T107" i="8"/>
  <c r="S103" i="8"/>
  <c r="O105" i="8"/>
  <c r="Q106" i="8"/>
  <c r="S107" i="8"/>
  <c r="M102" i="8"/>
  <c r="T102" i="8" s="1"/>
  <c r="R91" i="8"/>
  <c r="Q92" i="8"/>
  <c r="P93" i="8"/>
  <c r="O94" i="8"/>
  <c r="N95" i="8"/>
  <c r="V95" i="8"/>
  <c r="S90" i="8"/>
  <c r="M90" i="8"/>
  <c r="S91" i="8" s="1"/>
  <c r="M66" i="8"/>
  <c r="V80" i="8"/>
  <c r="Q79" i="8"/>
  <c r="Q81" i="8"/>
  <c r="S83" i="8"/>
  <c r="M78" i="8"/>
  <c r="T81" i="8" s="1"/>
  <c r="C76" i="8"/>
  <c r="D76" i="8" s="1"/>
  <c r="E76" i="8" s="1"/>
  <c r="F76" i="8" s="1"/>
  <c r="G76" i="8" s="1"/>
  <c r="T66" i="8"/>
  <c r="V68" i="8"/>
  <c r="U71" i="8"/>
  <c r="N68" i="8"/>
  <c r="P69" i="8"/>
  <c r="R70" i="8"/>
  <c r="O66" i="8"/>
  <c r="Y66" i="8" s="1"/>
  <c r="U66" i="8"/>
  <c r="T69" i="8"/>
  <c r="V71" i="8"/>
  <c r="AF69" i="8" s="1"/>
  <c r="O68" i="8"/>
  <c r="Q69" i="8"/>
  <c r="S70" i="8"/>
  <c r="P66" i="8"/>
  <c r="S71" i="8"/>
  <c r="V66" i="8"/>
  <c r="AF66" i="8" s="1"/>
  <c r="U69" i="8"/>
  <c r="AE69" i="8" s="1"/>
  <c r="N67" i="8"/>
  <c r="P68" i="8"/>
  <c r="R69" i="8"/>
  <c r="AB69" i="8" s="1"/>
  <c r="N71" i="8"/>
  <c r="Q66" i="8"/>
  <c r="AA66" i="8" s="1"/>
  <c r="Q70" i="8"/>
  <c r="AA69" i="8" s="1"/>
  <c r="T67" i="8"/>
  <c r="V69" i="8"/>
  <c r="O67" i="8"/>
  <c r="Q68" i="8"/>
  <c r="S69" i="8"/>
  <c r="O71" i="8"/>
  <c r="R66" i="8"/>
  <c r="AB66" i="8" s="1"/>
  <c r="O69" i="8"/>
  <c r="U67" i="8"/>
  <c r="AE66" i="8" s="1"/>
  <c r="T70" i="8"/>
  <c r="P67" i="8"/>
  <c r="R68" i="8"/>
  <c r="N70" i="8"/>
  <c r="P71" i="8"/>
  <c r="S66" i="8"/>
  <c r="AC66" i="8" s="1"/>
  <c r="Q71" i="8"/>
  <c r="V67" i="8"/>
  <c r="U70" i="8"/>
  <c r="Q67" i="8"/>
  <c r="S68" i="8"/>
  <c r="O70" i="8"/>
  <c r="N66" i="8"/>
  <c r="X66" i="8"/>
  <c r="T68" i="8"/>
  <c r="V70" i="8"/>
  <c r="R67" i="8"/>
  <c r="N69" i="8"/>
  <c r="P70" i="8"/>
  <c r="R71" i="8"/>
  <c r="S67" i="8"/>
  <c r="U68" i="8"/>
  <c r="T71" i="8"/>
  <c r="Y69" i="8"/>
  <c r="R83" i="8"/>
  <c r="P82" i="8"/>
  <c r="N81" i="8"/>
  <c r="R79" i="8"/>
  <c r="V82" i="8"/>
  <c r="T80" i="8"/>
  <c r="R78" i="8"/>
  <c r="O83" i="8"/>
  <c r="S81" i="8"/>
  <c r="Q80" i="8"/>
  <c r="O79" i="8"/>
  <c r="V81" i="8"/>
  <c r="T79" i="8"/>
  <c r="Q78" i="8"/>
  <c r="AA78" i="8" s="1"/>
  <c r="N83" i="8"/>
  <c r="R81" i="8"/>
  <c r="P80" i="8"/>
  <c r="N79" i="8"/>
  <c r="U81" i="8"/>
  <c r="Z66" i="8"/>
  <c r="Z69" i="8"/>
  <c r="AC69" i="8"/>
  <c r="X69" i="8"/>
  <c r="AD69" i="8"/>
  <c r="AD66" i="8"/>
  <c r="U54" i="8"/>
  <c r="T55" i="8"/>
  <c r="S56" i="8"/>
  <c r="R57" i="8"/>
  <c r="Q58" i="8"/>
  <c r="P53" i="8"/>
  <c r="M53" i="8"/>
  <c r="N54" i="8" s="1"/>
  <c r="C39" i="8"/>
  <c r="D39" i="8"/>
  <c r="E39" i="8" s="1"/>
  <c r="F39" i="8" s="1"/>
  <c r="G39" i="8" s="1"/>
  <c r="U44" i="8"/>
  <c r="U41" i="8"/>
  <c r="S45" i="8"/>
  <c r="P44" i="8"/>
  <c r="Q42" i="8"/>
  <c r="S43" i="8"/>
  <c r="M41" i="8"/>
  <c r="T42" i="8" s="1"/>
  <c r="M29" i="8"/>
  <c r="U31" i="8" s="1"/>
  <c r="M17" i="8"/>
  <c r="S18" i="8"/>
  <c r="S30" i="8"/>
  <c r="O32" i="8"/>
  <c r="Q33" i="8"/>
  <c r="S34" i="8"/>
  <c r="V33" i="8"/>
  <c r="T29" i="8"/>
  <c r="AD29" i="8" s="1"/>
  <c r="V31" i="8"/>
  <c r="U34" i="8"/>
  <c r="N31" i="8"/>
  <c r="P32" i="8"/>
  <c r="Z32" i="8" s="1"/>
  <c r="R33" i="8"/>
  <c r="O29" i="8"/>
  <c r="R31" i="8"/>
  <c r="Q34" i="8"/>
  <c r="T31" i="8"/>
  <c r="R34" i="8"/>
  <c r="U29" i="8"/>
  <c r="AE29" i="8" s="1"/>
  <c r="T32" i="8"/>
  <c r="V34" i="8"/>
  <c r="O31" i="8"/>
  <c r="Q32" i="8"/>
  <c r="AA32" i="8" s="1"/>
  <c r="S33" i="8"/>
  <c r="AC32" i="8" s="1"/>
  <c r="P29" i="8"/>
  <c r="T33" i="8"/>
  <c r="N33" i="8"/>
  <c r="Q30" i="8"/>
  <c r="N29" i="8"/>
  <c r="X29" i="8" s="1"/>
  <c r="R30" i="8"/>
  <c r="AB29" i="8" s="1"/>
  <c r="V29" i="8"/>
  <c r="U32" i="8"/>
  <c r="N30" i="8"/>
  <c r="P31" i="8"/>
  <c r="R32" i="8"/>
  <c r="AB32" i="8" s="1"/>
  <c r="N34" i="8"/>
  <c r="X32" i="8" s="1"/>
  <c r="Q29" i="8"/>
  <c r="AA29" i="8"/>
  <c r="P30" i="8"/>
  <c r="T30" i="8"/>
  <c r="V32" i="8"/>
  <c r="O30" i="8"/>
  <c r="Y29" i="8" s="1"/>
  <c r="Q31" i="8"/>
  <c r="S32" i="8"/>
  <c r="O34" i="8"/>
  <c r="R29" i="8"/>
  <c r="S29" i="8"/>
  <c r="AC29" i="8" s="1"/>
  <c r="U33" i="8"/>
  <c r="S31" i="8"/>
  <c r="P33" i="8"/>
  <c r="U30" i="8"/>
  <c r="P34" i="8"/>
  <c r="V30" i="8"/>
  <c r="AF29" i="8" s="1"/>
  <c r="O33" i="8"/>
  <c r="Y32" i="8" s="1"/>
  <c r="N32" i="8"/>
  <c r="V21" i="8"/>
  <c r="U17" i="8"/>
  <c r="T19" i="8"/>
  <c r="S19" i="8"/>
  <c r="S17" i="8"/>
  <c r="AC17" i="8"/>
  <c r="V22" i="8"/>
  <c r="V20" i="8"/>
  <c r="V18" i="8"/>
  <c r="R19" i="8"/>
  <c r="U22" i="8"/>
  <c r="U20" i="8"/>
  <c r="U18" i="8"/>
  <c r="R21" i="8"/>
  <c r="AB20" i="8" s="1"/>
  <c r="V19" i="8"/>
  <c r="U21" i="8"/>
  <c r="T21" i="8"/>
  <c r="S21" i="8"/>
  <c r="R18" i="8"/>
  <c r="T22" i="8"/>
  <c r="T20" i="8"/>
  <c r="T18" i="8"/>
  <c r="V17" i="8"/>
  <c r="U19" i="8"/>
  <c r="T17" i="8"/>
  <c r="R22" i="8"/>
  <c r="S22" i="8"/>
  <c r="S20" i="8"/>
  <c r="O22" i="8"/>
  <c r="N17" i="8"/>
  <c r="X17" i="8" s="1"/>
  <c r="Q17" i="8"/>
  <c r="P20" i="8"/>
  <c r="Q21" i="8"/>
  <c r="N20" i="8"/>
  <c r="R20" i="8"/>
  <c r="R17" i="8"/>
  <c r="N19" i="8"/>
  <c r="Q20" i="8"/>
  <c r="P17" i="8"/>
  <c r="Q18" i="8"/>
  <c r="O20" i="8"/>
  <c r="P21" i="8"/>
  <c r="O19" i="8"/>
  <c r="P18" i="8"/>
  <c r="O21" i="8"/>
  <c r="O18" i="8"/>
  <c r="Y17" i="8" s="1"/>
  <c r="Q22" i="8"/>
  <c r="N21" i="8"/>
  <c r="P19" i="8"/>
  <c r="N22" i="8"/>
  <c r="O17" i="8"/>
  <c r="Q19" i="8"/>
  <c r="N18" i="8"/>
  <c r="P22" i="8"/>
  <c r="Z20" i="8" s="1"/>
  <c r="AC20" i="8"/>
  <c r="Y20" i="8"/>
  <c r="AF32" i="8"/>
  <c r="AE32" i="8"/>
  <c r="Z29" i="8"/>
  <c r="Z17" i="8"/>
  <c r="AA17" i="8"/>
  <c r="AA20" i="8"/>
  <c r="AB17" i="8"/>
  <c r="M5" i="8"/>
  <c r="T6" i="8"/>
  <c r="C3" i="8"/>
  <c r="D3" i="8"/>
  <c r="E3" i="8" s="1"/>
  <c r="F3" i="8" s="1"/>
  <c r="G3" i="8" s="1"/>
  <c r="C12" i="8"/>
  <c r="D12" i="8"/>
  <c r="E12" i="8"/>
  <c r="F12" i="8" s="1"/>
  <c r="G12" i="8" s="1"/>
  <c r="N5" i="8"/>
  <c r="T8" i="8"/>
  <c r="T10" i="8"/>
  <c r="AD8" i="8" s="1"/>
  <c r="V5" i="8"/>
  <c r="X20" i="8"/>
  <c r="P10" i="8"/>
  <c r="O10" i="8"/>
  <c r="N10" i="8"/>
  <c r="P8" i="8"/>
  <c r="O8" i="8"/>
  <c r="Y8" i="8" s="1"/>
  <c r="P6" i="8"/>
  <c r="S10" i="8"/>
  <c r="N8" i="8"/>
  <c r="Q9" i="8"/>
  <c r="Q7" i="8"/>
  <c r="Q5" i="8"/>
  <c r="U9" i="8"/>
  <c r="U7" i="8"/>
  <c r="U5" i="8"/>
  <c r="N7" i="8"/>
  <c r="P9" i="8"/>
  <c r="P7" i="8"/>
  <c r="P5" i="8"/>
  <c r="T9" i="8"/>
  <c r="T7" i="8"/>
  <c r="T5" i="8"/>
  <c r="AD5" i="8" s="1"/>
  <c r="N6" i="8"/>
  <c r="O9" i="8"/>
  <c r="O7" i="8"/>
  <c r="O5" i="8"/>
  <c r="S9" i="8"/>
  <c r="S7" i="8"/>
  <c r="S5" i="8"/>
  <c r="AC5" i="8" s="1"/>
  <c r="R10" i="8"/>
  <c r="R8" i="8"/>
  <c r="R6" i="8"/>
  <c r="V10" i="8"/>
  <c r="V8" i="8"/>
  <c r="V6" i="8"/>
  <c r="Q10" i="8"/>
  <c r="Q8" i="8"/>
  <c r="AA8" i="8" s="1"/>
  <c r="Q6" i="8"/>
  <c r="U10" i="8"/>
  <c r="U8" i="8"/>
  <c r="AE8" i="8" s="1"/>
  <c r="U6" i="8"/>
  <c r="O6" i="8"/>
  <c r="S8" i="8"/>
  <c r="S6" i="8"/>
  <c r="N9" i="8"/>
  <c r="R9" i="8"/>
  <c r="R7" i="8"/>
  <c r="AB5" i="8" s="1"/>
  <c r="R5" i="8"/>
  <c r="V9" i="8"/>
  <c r="V7" i="8"/>
  <c r="AE5" i="8"/>
  <c r="AA5" i="8"/>
  <c r="AF17" i="8"/>
  <c r="X5" i="8"/>
  <c r="AF20" i="8"/>
  <c r="AE17" i="8"/>
  <c r="AF5" i="8"/>
  <c r="AC8" i="8"/>
  <c r="AE20" i="8"/>
  <c r="AF8" i="8"/>
  <c r="Y5" i="8"/>
  <c r="AD20" i="8"/>
  <c r="Z8" i="8"/>
  <c r="X8" i="8"/>
  <c r="AD17" i="8"/>
  <c r="Z5" i="8"/>
  <c r="AB8" i="8"/>
  <c r="F16" i="6"/>
  <c r="F4" i="6"/>
  <c r="K12" i="6"/>
  <c r="J16" i="6"/>
  <c r="J20" i="6"/>
  <c r="J24" i="6"/>
  <c r="I23" i="6"/>
  <c r="K16" i="6"/>
  <c r="K20" i="6"/>
  <c r="K24" i="6"/>
  <c r="I24" i="6"/>
  <c r="J17" i="6"/>
  <c r="J21" i="6"/>
  <c r="I16" i="6"/>
  <c r="K21" i="6"/>
  <c r="J18" i="6"/>
  <c r="P16" i="6"/>
  <c r="J22" i="6"/>
  <c r="K18" i="6"/>
  <c r="K22" i="6"/>
  <c r="Q22" i="6"/>
  <c r="I20" i="6"/>
  <c r="J19" i="6"/>
  <c r="J23" i="6"/>
  <c r="I21" i="6"/>
  <c r="K19" i="6"/>
  <c r="K23" i="6"/>
  <c r="I22" i="6"/>
  <c r="I17" i="6"/>
  <c r="K17" i="6"/>
  <c r="I18" i="6"/>
  <c r="I19" i="6"/>
  <c r="Q19" i="6"/>
  <c r="I4" i="6"/>
  <c r="I5" i="6"/>
  <c r="I7" i="6"/>
  <c r="I8" i="6"/>
  <c r="I10" i="6"/>
  <c r="I11" i="6"/>
  <c r="J5" i="6"/>
  <c r="J10" i="6"/>
  <c r="J11" i="6"/>
  <c r="J4" i="6"/>
  <c r="J7" i="6"/>
  <c r="J8" i="6"/>
  <c r="K4" i="6"/>
  <c r="K5" i="6"/>
  <c r="K7" i="6"/>
  <c r="K8" i="6"/>
  <c r="K10" i="6"/>
  <c r="K11" i="6"/>
  <c r="I9" i="6"/>
  <c r="I12" i="6"/>
  <c r="J6" i="6"/>
  <c r="J9" i="6"/>
  <c r="J12" i="6"/>
  <c r="I6" i="6"/>
  <c r="K6" i="6"/>
  <c r="K9" i="6"/>
  <c r="Q10" i="6"/>
  <c r="P19" i="6"/>
  <c r="Q16" i="6"/>
  <c r="O22" i="6"/>
  <c r="P22" i="6"/>
  <c r="O19" i="6"/>
  <c r="O16" i="6"/>
  <c r="O10" i="6"/>
  <c r="Q4" i="6"/>
  <c r="O4" i="6"/>
  <c r="O7" i="6"/>
  <c r="P7" i="6"/>
  <c r="P4" i="6"/>
  <c r="P10" i="6"/>
  <c r="Q7" i="6"/>
  <c r="I55" i="4"/>
  <c r="H55" i="4"/>
  <c r="G55" i="4"/>
  <c r="F55" i="4"/>
  <c r="E55" i="4"/>
  <c r="D55" i="4"/>
  <c r="C55" i="4"/>
  <c r="B55" i="4"/>
  <c r="I54" i="4"/>
  <c r="H54" i="4"/>
  <c r="G54" i="4"/>
  <c r="F54" i="4"/>
  <c r="E54" i="4"/>
  <c r="D54" i="4"/>
  <c r="C54" i="4"/>
  <c r="B54" i="4"/>
  <c r="M64" i="2"/>
  <c r="K65" i="2"/>
  <c r="L65" i="2"/>
  <c r="M65" i="2"/>
  <c r="L66" i="2"/>
  <c r="L67" i="2"/>
  <c r="M67" i="2"/>
  <c r="K68" i="2"/>
  <c r="L68" i="2"/>
  <c r="K69" i="2"/>
  <c r="K70" i="2"/>
  <c r="L70" i="2"/>
  <c r="M70" i="2"/>
  <c r="K71" i="2"/>
  <c r="M71" i="2"/>
  <c r="M72" i="2"/>
  <c r="J65" i="2"/>
  <c r="J66" i="2"/>
  <c r="J67" i="2"/>
  <c r="J69" i="2"/>
  <c r="J72" i="2"/>
  <c r="J64" i="2"/>
  <c r="K52" i="2"/>
  <c r="L52" i="2"/>
  <c r="K53" i="2"/>
  <c r="K54" i="2"/>
  <c r="L54" i="2"/>
  <c r="M54" i="2"/>
  <c r="K55" i="2"/>
  <c r="M55" i="2"/>
  <c r="M56" i="2"/>
  <c r="K57" i="2"/>
  <c r="L57" i="2"/>
  <c r="M57" i="2"/>
  <c r="L58" i="2"/>
  <c r="L59" i="2"/>
  <c r="M59" i="2"/>
  <c r="K60" i="2"/>
  <c r="L60" i="2"/>
  <c r="J53" i="2"/>
  <c r="J56" i="2"/>
  <c r="J57" i="2"/>
  <c r="J58" i="2"/>
  <c r="J59" i="2"/>
  <c r="J52" i="2"/>
  <c r="K41" i="2"/>
  <c r="L41" i="2"/>
  <c r="M41" i="2"/>
  <c r="M43" i="2"/>
  <c r="K44" i="2"/>
  <c r="L44" i="2"/>
  <c r="K45" i="2"/>
  <c r="L46" i="2"/>
  <c r="M46" i="2"/>
  <c r="K47" i="2"/>
  <c r="M47" i="2"/>
  <c r="J41" i="2"/>
  <c r="J42" i="2"/>
  <c r="J43" i="2"/>
  <c r="J45" i="2"/>
  <c r="J40" i="2"/>
  <c r="K29" i="2"/>
  <c r="K31" i="2"/>
  <c r="L17" i="2"/>
  <c r="K20" i="2"/>
  <c r="M22" i="2"/>
  <c r="J18" i="2"/>
  <c r="G64" i="2"/>
  <c r="K64" i="2"/>
  <c r="G52" i="2"/>
  <c r="L53" i="2"/>
  <c r="G40" i="2"/>
  <c r="K40" i="2"/>
  <c r="G28" i="2"/>
  <c r="L29" i="2"/>
  <c r="G16" i="2"/>
  <c r="L18" i="2"/>
  <c r="L6" i="2"/>
  <c r="M11" i="2"/>
  <c r="G4" i="2"/>
  <c r="J9" i="2"/>
  <c r="J17" i="2"/>
  <c r="M19" i="2"/>
  <c r="T19" i="2"/>
  <c r="J24" i="2"/>
  <c r="L19" i="2"/>
  <c r="J20" i="2"/>
  <c r="L23" i="2"/>
  <c r="M20" i="2"/>
  <c r="K18" i="2"/>
  <c r="K35" i="2"/>
  <c r="L42" i="2"/>
  <c r="T70" i="2"/>
  <c r="K9" i="2"/>
  <c r="J19" i="2"/>
  <c r="K23" i="2"/>
  <c r="L20" i="2"/>
  <c r="M17" i="2"/>
  <c r="K33" i="2"/>
  <c r="J44" i="2"/>
  <c r="L47" i="2"/>
  <c r="M44" i="2"/>
  <c r="K42" i="2"/>
  <c r="J60" i="2"/>
  <c r="M60" i="2"/>
  <c r="K58" i="2"/>
  <c r="L55" i="2"/>
  <c r="M52" i="2"/>
  <c r="J68" i="2"/>
  <c r="Q67" i="2"/>
  <c r="L71" i="2"/>
  <c r="M68" i="2"/>
  <c r="K66" i="2"/>
  <c r="R64" i="2"/>
  <c r="J16" i="2"/>
  <c r="L22" i="2"/>
  <c r="M24" i="2"/>
  <c r="M16" i="2"/>
  <c r="J23" i="2"/>
  <c r="M21" i="2"/>
  <c r="L16" i="2"/>
  <c r="M48" i="2"/>
  <c r="K46" i="2"/>
  <c r="M40" i="2"/>
  <c r="J22" i="2"/>
  <c r="Q22" i="2"/>
  <c r="K24" i="2"/>
  <c r="L21" i="2"/>
  <c r="M18" i="2"/>
  <c r="K16" i="2"/>
  <c r="J47" i="2"/>
  <c r="L48" i="2"/>
  <c r="M45" i="2"/>
  <c r="K43" i="2"/>
  <c r="R43" i="2"/>
  <c r="L40" i="2"/>
  <c r="J55" i="2"/>
  <c r="K59" i="2"/>
  <c r="L56" i="2"/>
  <c r="M53" i="2"/>
  <c r="J71" i="2"/>
  <c r="L72" i="2"/>
  <c r="M69" i="2"/>
  <c r="T67" i="2"/>
  <c r="K67" i="2"/>
  <c r="R67" i="2"/>
  <c r="L64" i="2"/>
  <c r="S64" i="2"/>
  <c r="K17" i="2"/>
  <c r="K22" i="2"/>
  <c r="S70" i="2"/>
  <c r="L24" i="2"/>
  <c r="K19" i="2"/>
  <c r="J48" i="2"/>
  <c r="L43" i="2"/>
  <c r="J21" i="2"/>
  <c r="Q19" i="2"/>
  <c r="M23" i="2"/>
  <c r="K21" i="2"/>
  <c r="L28" i="2"/>
  <c r="S28" i="2"/>
  <c r="J46" i="2"/>
  <c r="K48" i="2"/>
  <c r="R46" i="2"/>
  <c r="L45" i="2"/>
  <c r="M42" i="2"/>
  <c r="J54" i="2"/>
  <c r="M58" i="2"/>
  <c r="K56" i="2"/>
  <c r="J70" i="2"/>
  <c r="Q70" i="2"/>
  <c r="K72" i="2"/>
  <c r="R70" i="2"/>
  <c r="L69" i="2"/>
  <c r="M66" i="2"/>
  <c r="T64" i="2"/>
  <c r="J33" i="2"/>
  <c r="M36" i="2"/>
  <c r="M34" i="2"/>
  <c r="M32" i="2"/>
  <c r="M30" i="2"/>
  <c r="L36" i="2"/>
  <c r="L34" i="2"/>
  <c r="L32" i="2"/>
  <c r="L30" i="2"/>
  <c r="K28" i="2"/>
  <c r="R28" i="2"/>
  <c r="K36" i="2"/>
  <c r="K34" i="2"/>
  <c r="K32" i="2"/>
  <c r="K30" i="2"/>
  <c r="J35" i="2"/>
  <c r="J36" i="2"/>
  <c r="J34" i="2"/>
  <c r="J32" i="2"/>
  <c r="J30" i="2"/>
  <c r="J31" i="2"/>
  <c r="J28" i="2"/>
  <c r="M35" i="2"/>
  <c r="M33" i="2"/>
  <c r="M31" i="2"/>
  <c r="T31" i="2"/>
  <c r="M29" i="2"/>
  <c r="J29" i="2"/>
  <c r="M28" i="2"/>
  <c r="L35" i="2"/>
  <c r="L33" i="2"/>
  <c r="L31" i="2"/>
  <c r="Q64" i="2"/>
  <c r="S67" i="2"/>
  <c r="J8" i="2"/>
  <c r="L11" i="2"/>
  <c r="M8" i="2"/>
  <c r="K6" i="2"/>
  <c r="J7" i="2"/>
  <c r="K11" i="2"/>
  <c r="L8" i="2"/>
  <c r="M5" i="2"/>
  <c r="J6" i="2"/>
  <c r="M10" i="2"/>
  <c r="T10" i="2"/>
  <c r="K8" i="2"/>
  <c r="L5" i="2"/>
  <c r="J4" i="2"/>
  <c r="J5" i="2"/>
  <c r="L10" i="2"/>
  <c r="M7" i="2"/>
  <c r="K5" i="2"/>
  <c r="T16" i="2"/>
  <c r="J12" i="2"/>
  <c r="M12" i="2"/>
  <c r="K10" i="2"/>
  <c r="L7" i="2"/>
  <c r="M4" i="2"/>
  <c r="R52" i="2"/>
  <c r="S55" i="2"/>
  <c r="T58" i="2"/>
  <c r="J11" i="2"/>
  <c r="L12" i="2"/>
  <c r="M9" i="2"/>
  <c r="K7" i="2"/>
  <c r="R7" i="2"/>
  <c r="L4" i="2"/>
  <c r="T28" i="2"/>
  <c r="J10" i="2"/>
  <c r="K12" i="2"/>
  <c r="L9" i="2"/>
  <c r="M6" i="2"/>
  <c r="K4" i="2"/>
  <c r="R4" i="2"/>
  <c r="S19" i="2"/>
  <c r="R40" i="2"/>
  <c r="Q34" i="2"/>
  <c r="S31" i="2"/>
  <c r="S52" i="2"/>
  <c r="R58" i="2"/>
  <c r="Q40" i="2"/>
  <c r="Q43" i="2"/>
  <c r="S46" i="2"/>
  <c r="T46" i="2"/>
  <c r="S43" i="2"/>
  <c r="Q16" i="2"/>
  <c r="R16" i="2"/>
  <c r="S34" i="2"/>
  <c r="T22" i="2"/>
  <c r="S4" i="2"/>
  <c r="S58" i="2"/>
  <c r="T34" i="2"/>
  <c r="Q55" i="2"/>
  <c r="Q31" i="2"/>
  <c r="T40" i="2"/>
  <c r="T4" i="2"/>
  <c r="R55" i="2"/>
  <c r="T7" i="2"/>
  <c r="T43" i="2"/>
  <c r="Q10" i="2"/>
  <c r="S22" i="2"/>
  <c r="Q28" i="2"/>
  <c r="S7" i="2"/>
  <c r="R31" i="2"/>
  <c r="S10" i="2"/>
  <c r="Q58" i="2"/>
  <c r="R34" i="2"/>
  <c r="T52" i="2"/>
  <c r="S16" i="2"/>
  <c r="Q46" i="2"/>
  <c r="R10" i="2"/>
  <c r="Q52" i="2"/>
  <c r="Q7" i="2"/>
  <c r="S40" i="2"/>
  <c r="T55" i="2"/>
  <c r="R19" i="2"/>
  <c r="R22" i="2"/>
  <c r="Q4" i="2"/>
  <c r="E14" i="1"/>
  <c r="F14" i="1"/>
  <c r="G14" i="1"/>
  <c r="H14" i="1"/>
  <c r="I14" i="1"/>
  <c r="E15" i="1"/>
  <c r="F15" i="1"/>
  <c r="G15" i="1"/>
  <c r="H15" i="1"/>
  <c r="I15" i="1"/>
  <c r="D15" i="1"/>
  <c r="D14" i="1"/>
  <c r="E12" i="1"/>
  <c r="F12" i="1"/>
  <c r="G12" i="1"/>
  <c r="H12" i="1"/>
  <c r="I12" i="1"/>
  <c r="E13" i="1"/>
  <c r="F13" i="1"/>
  <c r="G13" i="1"/>
  <c r="H13" i="1"/>
  <c r="I13" i="1"/>
  <c r="D13" i="1"/>
  <c r="D12" i="1"/>
  <c r="AA81" i="8" l="1"/>
  <c r="T115" i="8"/>
  <c r="R43" i="8"/>
  <c r="P42" i="8"/>
  <c r="O44" i="8"/>
  <c r="Y44" i="8" s="1"/>
  <c r="R45" i="8"/>
  <c r="V46" i="8"/>
  <c r="T44" i="8"/>
  <c r="O53" i="8"/>
  <c r="P58" i="8"/>
  <c r="Q57" i="8"/>
  <c r="R56" i="8"/>
  <c r="S55" i="8"/>
  <c r="T54" i="8"/>
  <c r="Q83" i="8"/>
  <c r="P81" i="8"/>
  <c r="P79" i="8"/>
  <c r="U80" i="8"/>
  <c r="R90" i="8"/>
  <c r="U95" i="8"/>
  <c r="V94" i="8"/>
  <c r="N94" i="8"/>
  <c r="O93" i="8"/>
  <c r="P92" i="8"/>
  <c r="Q91" i="8"/>
  <c r="R107" i="8"/>
  <c r="P106" i="8"/>
  <c r="N105" i="8"/>
  <c r="R103" i="8"/>
  <c r="V106" i="8"/>
  <c r="T104" i="8"/>
  <c r="Q114" i="8"/>
  <c r="N119" i="8"/>
  <c r="R117" i="8"/>
  <c r="P116" i="8"/>
  <c r="N115" i="8"/>
  <c r="U117" i="8"/>
  <c r="V114" i="8"/>
  <c r="O119" i="8"/>
  <c r="N41" i="8"/>
  <c r="Q43" i="8"/>
  <c r="O42" i="8"/>
  <c r="S46" i="8"/>
  <c r="Q45" i="8"/>
  <c r="U46" i="8"/>
  <c r="V43" i="8"/>
  <c r="N53" i="8"/>
  <c r="V53" i="8"/>
  <c r="O58" i="8"/>
  <c r="P57" i="8"/>
  <c r="Q56" i="8"/>
  <c r="AA56" i="8" s="1"/>
  <c r="R55" i="8"/>
  <c r="S54" i="8"/>
  <c r="V78" i="8"/>
  <c r="P83" i="8"/>
  <c r="O81" i="8"/>
  <c r="V83" i="8"/>
  <c r="AF81" i="8" s="1"/>
  <c r="V79" i="8"/>
  <c r="Q90" i="8"/>
  <c r="AA90" i="8" s="1"/>
  <c r="T95" i="8"/>
  <c r="U94" i="8"/>
  <c r="V93" i="8"/>
  <c r="N93" i="8"/>
  <c r="X93" i="8" s="1"/>
  <c r="O92" i="8"/>
  <c r="P91" i="8"/>
  <c r="N102" i="8"/>
  <c r="Q107" i="8"/>
  <c r="O106" i="8"/>
  <c r="Y105" i="8" s="1"/>
  <c r="S104" i="8"/>
  <c r="Q103" i="8"/>
  <c r="U106" i="8"/>
  <c r="V103" i="8"/>
  <c r="P114" i="8"/>
  <c r="S118" i="8"/>
  <c r="Q117" i="8"/>
  <c r="O116" i="8"/>
  <c r="V119" i="8"/>
  <c r="T117" i="8"/>
  <c r="U114" i="8"/>
  <c r="Q116" i="8"/>
  <c r="S41" i="8"/>
  <c r="P43" i="8"/>
  <c r="N42" i="8"/>
  <c r="R46" i="8"/>
  <c r="P45" i="8"/>
  <c r="T46" i="8"/>
  <c r="U43" i="8"/>
  <c r="U53" i="8"/>
  <c r="V58" i="8"/>
  <c r="N58" i="8"/>
  <c r="O57" i="8"/>
  <c r="P56" i="8"/>
  <c r="Z56" i="8" s="1"/>
  <c r="Q55" i="8"/>
  <c r="R54" i="8"/>
  <c r="S82" i="8"/>
  <c r="AC81" i="8" s="1"/>
  <c r="S80" i="8"/>
  <c r="U83" i="8"/>
  <c r="U79" i="8"/>
  <c r="P90" i="8"/>
  <c r="Z90" i="8" s="1"/>
  <c r="S95" i="8"/>
  <c r="T94" i="8"/>
  <c r="U93" i="8"/>
  <c r="V92" i="8"/>
  <c r="N92" i="8"/>
  <c r="O91" i="8"/>
  <c r="S102" i="8"/>
  <c r="P107" i="8"/>
  <c r="N106" i="8"/>
  <c r="R104" i="8"/>
  <c r="P103" i="8"/>
  <c r="T106" i="8"/>
  <c r="U103" i="8"/>
  <c r="O114" i="8"/>
  <c r="Y114" i="8" s="1"/>
  <c r="R118" i="8"/>
  <c r="P117" i="8"/>
  <c r="N116" i="8"/>
  <c r="U119" i="8"/>
  <c r="V116" i="8"/>
  <c r="T114" i="8"/>
  <c r="O115" i="8"/>
  <c r="T34" i="8"/>
  <c r="AD32" i="8" s="1"/>
  <c r="R41" i="8"/>
  <c r="O43" i="8"/>
  <c r="N44" i="8"/>
  <c r="Q46" i="8"/>
  <c r="O45" i="8"/>
  <c r="V45" i="8"/>
  <c r="T43" i="8"/>
  <c r="T53" i="8"/>
  <c r="AD53" i="8" s="1"/>
  <c r="U58" i="8"/>
  <c r="V57" i="8"/>
  <c r="N57" i="8"/>
  <c r="O56" i="8"/>
  <c r="Y56" i="8" s="1"/>
  <c r="P55" i="8"/>
  <c r="Q54" i="8"/>
  <c r="N78" i="8"/>
  <c r="R82" i="8"/>
  <c r="AB81" i="8" s="1"/>
  <c r="R80" i="8"/>
  <c r="AB78" i="8" s="1"/>
  <c r="T83" i="8"/>
  <c r="U78" i="8"/>
  <c r="AE78" i="8" s="1"/>
  <c r="O90" i="8"/>
  <c r="Y90" i="8" s="1"/>
  <c r="R95" i="8"/>
  <c r="S94" i="8"/>
  <c r="T93" i="8"/>
  <c r="U92" i="8"/>
  <c r="V91" i="8"/>
  <c r="N91" i="8"/>
  <c r="R102" i="8"/>
  <c r="O107" i="8"/>
  <c r="S105" i="8"/>
  <c r="Q104" i="8"/>
  <c r="O103" i="8"/>
  <c r="V105" i="8"/>
  <c r="T103" i="8"/>
  <c r="AD102" i="8" s="1"/>
  <c r="S119" i="8"/>
  <c r="Q118" i="8"/>
  <c r="O117" i="8"/>
  <c r="Y117" i="8" s="1"/>
  <c r="S115" i="8"/>
  <c r="T119" i="8"/>
  <c r="U116" i="8"/>
  <c r="R114" i="8"/>
  <c r="Q41" i="8"/>
  <c r="AA41" i="8" s="1"/>
  <c r="N43" i="8"/>
  <c r="S44" i="8"/>
  <c r="AC44" i="8" s="1"/>
  <c r="P46" i="8"/>
  <c r="N45" i="8"/>
  <c r="U45" i="8"/>
  <c r="AE44" i="8" s="1"/>
  <c r="V42" i="8"/>
  <c r="S53" i="8"/>
  <c r="T58" i="8"/>
  <c r="U57" i="8"/>
  <c r="V56" i="8"/>
  <c r="AF56" i="8" s="1"/>
  <c r="N56" i="8"/>
  <c r="X56" i="8" s="1"/>
  <c r="O55" i="8"/>
  <c r="P54" i="8"/>
  <c r="Z53" i="8" s="1"/>
  <c r="S78" i="8"/>
  <c r="AC78" i="8" s="1"/>
  <c r="Q82" i="8"/>
  <c r="O80" i="8"/>
  <c r="U82" i="8"/>
  <c r="AE81" i="8" s="1"/>
  <c r="T78" i="8"/>
  <c r="AD78" i="8" s="1"/>
  <c r="V90" i="8"/>
  <c r="AF90" i="8" s="1"/>
  <c r="Q95" i="8"/>
  <c r="R94" i="8"/>
  <c r="S93" i="8"/>
  <c r="AC93" i="8" s="1"/>
  <c r="T92" i="8"/>
  <c r="U91" i="8"/>
  <c r="Q102" i="8"/>
  <c r="AA102" i="8" s="1"/>
  <c r="N107" i="8"/>
  <c r="R105" i="8"/>
  <c r="AB105" i="8" s="1"/>
  <c r="P104" i="8"/>
  <c r="N103" i="8"/>
  <c r="U105" i="8"/>
  <c r="V102" i="8"/>
  <c r="R119" i="8"/>
  <c r="P118" i="8"/>
  <c r="N117" i="8"/>
  <c r="R115" i="8"/>
  <c r="V118" i="8"/>
  <c r="T116" i="8"/>
  <c r="V117" i="8"/>
  <c r="P41" i="8"/>
  <c r="Z41" i="8" s="1"/>
  <c r="S42" i="8"/>
  <c r="R44" i="8"/>
  <c r="AB44" i="8" s="1"/>
  <c r="O46" i="8"/>
  <c r="T41" i="8"/>
  <c r="AD41" i="8" s="1"/>
  <c r="T45" i="8"/>
  <c r="U42" i="8"/>
  <c r="AE41" i="8" s="1"/>
  <c r="R53" i="8"/>
  <c r="AB53" i="8" s="1"/>
  <c r="S58" i="8"/>
  <c r="T57" i="8"/>
  <c r="U56" i="8"/>
  <c r="AE56" i="8" s="1"/>
  <c r="V55" i="8"/>
  <c r="N55" i="8"/>
  <c r="O54" i="8"/>
  <c r="P78" i="8"/>
  <c r="Z78" i="8" s="1"/>
  <c r="O82" i="8"/>
  <c r="N80" i="8"/>
  <c r="T82" i="8"/>
  <c r="AD81" i="8" s="1"/>
  <c r="U90" i="8"/>
  <c r="AE90" i="8" s="1"/>
  <c r="P95" i="8"/>
  <c r="Q94" i="8"/>
  <c r="R93" i="8"/>
  <c r="S92" i="8"/>
  <c r="AC90" i="8" s="1"/>
  <c r="T91" i="8"/>
  <c r="P102" i="8"/>
  <c r="Z102" i="8" s="1"/>
  <c r="S106" i="8"/>
  <c r="Q105" i="8"/>
  <c r="AA105" i="8" s="1"/>
  <c r="O104" i="8"/>
  <c r="V107" i="8"/>
  <c r="T105" i="8"/>
  <c r="AD105" i="8" s="1"/>
  <c r="U102" i="8"/>
  <c r="AE102" i="8" s="1"/>
  <c r="N114" i="8"/>
  <c r="X114" i="8" s="1"/>
  <c r="Q119" i="8"/>
  <c r="O118" i="8"/>
  <c r="S116" i="8"/>
  <c r="Q115" i="8"/>
  <c r="U118" i="8"/>
  <c r="V115" i="8"/>
  <c r="S117" i="8"/>
  <c r="AC117" i="8" s="1"/>
  <c r="O41" i="8"/>
  <c r="Y41" i="8" s="1"/>
  <c r="R42" i="8"/>
  <c r="Q44" i="8"/>
  <c r="N46" i="8"/>
  <c r="V41" i="8"/>
  <c r="AF41" i="8" s="1"/>
  <c r="V44" i="8"/>
  <c r="AF44" i="8" s="1"/>
  <c r="Q53" i="8"/>
  <c r="R58" i="8"/>
  <c r="S57" i="8"/>
  <c r="AC56" i="8" s="1"/>
  <c r="T56" i="8"/>
  <c r="AD56" i="8" s="1"/>
  <c r="U55" i="8"/>
  <c r="V54" i="8"/>
  <c r="O78" i="8"/>
  <c r="Y78" i="8" s="1"/>
  <c r="N82" i="8"/>
  <c r="X81" i="8" s="1"/>
  <c r="S79" i="8"/>
  <c r="N90" i="8"/>
  <c r="X90" i="8" s="1"/>
  <c r="T90" i="8"/>
  <c r="AD90" i="8" s="1"/>
  <c r="O95" i="8"/>
  <c r="P94" i="8"/>
  <c r="Z93" i="8" s="1"/>
  <c r="Q93" i="8"/>
  <c r="R92" i="8"/>
  <c r="O102" i="8"/>
  <c r="Y102" i="8" s="1"/>
  <c r="R106" i="8"/>
  <c r="P105" i="8"/>
  <c r="Z105" i="8" s="1"/>
  <c r="N104" i="8"/>
  <c r="U107" i="8"/>
  <c r="V104" i="8"/>
  <c r="S114" i="8"/>
  <c r="AC114" i="8" s="1"/>
  <c r="P119" i="8"/>
  <c r="N118" i="8"/>
  <c r="R116" i="8"/>
  <c r="P115" i="8"/>
  <c r="T118" i="8"/>
  <c r="X117" i="8" l="1"/>
  <c r="AB102" i="8"/>
  <c r="X44" i="8"/>
  <c r="X105" i="8"/>
  <c r="AB56" i="8"/>
  <c r="Z117" i="8"/>
  <c r="AA117" i="8"/>
  <c r="AB90" i="8"/>
  <c r="AE117" i="8"/>
  <c r="AA93" i="8"/>
  <c r="AA44" i="8"/>
  <c r="AB41" i="8"/>
  <c r="AC102" i="8"/>
  <c r="X102" i="8"/>
  <c r="AB117" i="8"/>
  <c r="AF102" i="8"/>
  <c r="AC53" i="8"/>
  <c r="AB114" i="8"/>
  <c r="AF105" i="8"/>
  <c r="AC41" i="8"/>
  <c r="Z114" i="8"/>
  <c r="Y53" i="8"/>
  <c r="AF117" i="8"/>
  <c r="AE105" i="8"/>
  <c r="AD93" i="8"/>
  <c r="X78" i="8"/>
  <c r="AE53" i="8"/>
  <c r="Y81" i="8"/>
  <c r="AF53" i="8"/>
  <c r="X41" i="8"/>
  <c r="AA114" i="8"/>
  <c r="Z81" i="8"/>
  <c r="AD44" i="8"/>
  <c r="AD114" i="8"/>
  <c r="AE114" i="8"/>
  <c r="X53" i="8"/>
  <c r="Y93" i="8"/>
  <c r="Z44" i="8"/>
  <c r="AA53" i="8"/>
  <c r="AB93" i="8"/>
  <c r="AC105" i="8"/>
  <c r="AE93" i="8"/>
  <c r="AD117" i="8"/>
  <c r="AF93" i="8"/>
  <c r="AF78" i="8"/>
  <c r="AF114" i="8"/>
</calcChain>
</file>

<file path=xl/sharedStrings.xml><?xml version="1.0" encoding="utf-8"?>
<sst xmlns="http://schemas.openxmlformats.org/spreadsheetml/2006/main" count="478" uniqueCount="160">
  <si>
    <t>Capan-2</t>
  </si>
  <si>
    <t>HCC827</t>
  </si>
  <si>
    <t>HCT116</t>
    <phoneticPr fontId="1" type="noConversion"/>
  </si>
  <si>
    <t>PC9</t>
  </si>
  <si>
    <t>H522</t>
  </si>
  <si>
    <t>Cell lines</t>
    <phoneticPr fontId="1" type="noConversion"/>
  </si>
  <si>
    <t>PANC28</t>
    <phoneticPr fontId="1" type="noConversion"/>
  </si>
  <si>
    <t>HT-29</t>
    <phoneticPr fontId="1" type="noConversion"/>
  </si>
  <si>
    <t>Exp #1</t>
  </si>
  <si>
    <t>Exp #2</t>
    <phoneticPr fontId="1" type="noConversion"/>
  </si>
  <si>
    <t>H838</t>
    <phoneticPr fontId="1" type="noConversion"/>
  </si>
  <si>
    <t>BI3802</t>
    <phoneticPr fontId="1" type="noConversion"/>
  </si>
  <si>
    <t>Compound 7</t>
    <phoneticPr fontId="1" type="noConversion"/>
  </si>
  <si>
    <t>Treatment</t>
    <phoneticPr fontId="1" type="noConversion"/>
  </si>
  <si>
    <t>Figure 6A Source Data</t>
    <phoneticPr fontId="1" type="noConversion"/>
  </si>
  <si>
    <t>ETO (μM)</t>
    <phoneticPr fontId="1" type="noConversion"/>
  </si>
  <si>
    <t>BI3802 (μM)</t>
    <phoneticPr fontId="1" type="noConversion"/>
  </si>
  <si>
    <t>growth inhibition</t>
    <phoneticPr fontId="1" type="noConversion"/>
  </si>
  <si>
    <t>Mean growth inhibition</t>
    <phoneticPr fontId="1" type="noConversion"/>
  </si>
  <si>
    <t>PANC28</t>
    <phoneticPr fontId="1" type="noConversion"/>
  </si>
  <si>
    <t>PANC28</t>
    <phoneticPr fontId="1" type="noConversion"/>
  </si>
  <si>
    <t>PANC28</t>
    <phoneticPr fontId="1" type="noConversion"/>
  </si>
  <si>
    <t>HCT116</t>
    <phoneticPr fontId="1" type="noConversion"/>
  </si>
  <si>
    <t>HCT116</t>
    <phoneticPr fontId="1" type="noConversion"/>
  </si>
  <si>
    <t>HCT116</t>
    <phoneticPr fontId="1" type="noConversion"/>
  </si>
  <si>
    <t>HCT-8</t>
    <phoneticPr fontId="1" type="noConversion"/>
  </si>
  <si>
    <t>HCT-8</t>
    <phoneticPr fontId="1" type="noConversion"/>
  </si>
  <si>
    <t>OVCAR8</t>
    <phoneticPr fontId="1" type="noConversion"/>
  </si>
  <si>
    <t>OVCAR8</t>
    <phoneticPr fontId="1" type="noConversion"/>
  </si>
  <si>
    <t>H661</t>
    <phoneticPr fontId="1" type="noConversion"/>
  </si>
  <si>
    <t>Figure 6C Source Data</t>
    <phoneticPr fontId="1" type="noConversion"/>
  </si>
  <si>
    <t>HCT116</t>
    <phoneticPr fontId="1" type="noConversion"/>
  </si>
  <si>
    <t>ETO</t>
    <phoneticPr fontId="1" type="noConversion"/>
  </si>
  <si>
    <t>ETO+BI</t>
    <phoneticPr fontId="1" type="noConversion"/>
  </si>
  <si>
    <t>Mean</t>
    <phoneticPr fontId="1" type="noConversion"/>
  </si>
  <si>
    <t>STDEV</t>
    <phoneticPr fontId="1" type="noConversion"/>
  </si>
  <si>
    <t>Capan-2</t>
    <phoneticPr fontId="1" type="noConversion"/>
  </si>
  <si>
    <t>exp</t>
    <phoneticPr fontId="1" type="noConversion"/>
  </si>
  <si>
    <t>Figure 6F Source Data</t>
    <phoneticPr fontId="1" type="noConversion"/>
  </si>
  <si>
    <t>Tail moment</t>
    <phoneticPr fontId="1" type="noConversion"/>
  </si>
  <si>
    <t>raw data</t>
  </si>
  <si>
    <t>ADR (nM)</t>
    <phoneticPr fontId="1" type="noConversion"/>
  </si>
  <si>
    <t>OVCAR8</t>
    <phoneticPr fontId="1" type="noConversion"/>
  </si>
  <si>
    <t>OVCAR8</t>
    <phoneticPr fontId="1" type="noConversion"/>
  </si>
  <si>
    <t>30:30</t>
    <phoneticPr fontId="1" type="noConversion"/>
  </si>
  <si>
    <t>7.5:7.5</t>
    <phoneticPr fontId="1" type="noConversion"/>
  </si>
  <si>
    <t>BI3802 Dose (μM)</t>
  </si>
  <si>
    <t>BI3802 Dose (μM)</t>
    <phoneticPr fontId="1" type="noConversion"/>
  </si>
  <si>
    <t>ETO dose (μM)</t>
    <phoneticPr fontId="1" type="noConversion"/>
  </si>
  <si>
    <t>ETO+BI3802</t>
  </si>
  <si>
    <t>1.875:1.875</t>
    <phoneticPr fontId="1" type="noConversion"/>
  </si>
  <si>
    <t>0.9375:0.9375</t>
    <phoneticPr fontId="1" type="noConversion"/>
  </si>
  <si>
    <t>3.75:3.75</t>
    <phoneticPr fontId="1" type="noConversion"/>
  </si>
  <si>
    <t>PANC28 Raw data</t>
    <phoneticPr fontId="1" type="noConversion"/>
  </si>
  <si>
    <t>Relative cell growth inhibition</t>
    <phoneticPr fontId="1" type="noConversion"/>
  </si>
  <si>
    <t>Mean of relative cell growth inhibition</t>
    <phoneticPr fontId="1" type="noConversion"/>
  </si>
  <si>
    <t>ED50</t>
  </si>
  <si>
    <t>ED75</t>
  </si>
  <si>
    <t>ED90</t>
  </si>
  <si>
    <t>ETO dose</t>
    <phoneticPr fontId="1" type="noConversion"/>
  </si>
  <si>
    <t>BI3802 Dose</t>
    <phoneticPr fontId="1" type="noConversion"/>
  </si>
  <si>
    <t>Fa</t>
    <phoneticPr fontId="1" type="noConversion"/>
  </si>
  <si>
    <t>CI</t>
    <phoneticPr fontId="1" type="noConversion"/>
  </si>
  <si>
    <t>AsPC-1 Raw data</t>
    <phoneticPr fontId="1" type="noConversion"/>
  </si>
  <si>
    <t>90:25</t>
    <phoneticPr fontId="1" type="noConversion"/>
  </si>
  <si>
    <t>45:12.5</t>
    <phoneticPr fontId="1" type="noConversion"/>
  </si>
  <si>
    <t>5.625:1.5625</t>
    <phoneticPr fontId="1" type="noConversion"/>
  </si>
  <si>
    <t>2.8125:0.78125</t>
    <phoneticPr fontId="1" type="noConversion"/>
  </si>
  <si>
    <t>22.5:6.25</t>
    <phoneticPr fontId="1" type="noConversion"/>
  </si>
  <si>
    <t>11.25:3.125</t>
    <phoneticPr fontId="1" type="noConversion"/>
  </si>
  <si>
    <t>H838 Raw data</t>
    <phoneticPr fontId="1" type="noConversion"/>
  </si>
  <si>
    <t>100:30</t>
    <phoneticPr fontId="1" type="noConversion"/>
  </si>
  <si>
    <t>50:15</t>
    <phoneticPr fontId="1" type="noConversion"/>
  </si>
  <si>
    <t>25:7.5</t>
    <phoneticPr fontId="1" type="noConversion"/>
  </si>
  <si>
    <t>12.5:3.75</t>
    <phoneticPr fontId="1" type="noConversion"/>
  </si>
  <si>
    <t>6.25:1.875</t>
    <phoneticPr fontId="1" type="noConversion"/>
  </si>
  <si>
    <t>3.125:0.9375</t>
    <phoneticPr fontId="1" type="noConversion"/>
  </si>
  <si>
    <t>OVCAR8 Raw data</t>
    <phoneticPr fontId="1" type="noConversion"/>
  </si>
  <si>
    <t>40:30</t>
    <phoneticPr fontId="1" type="noConversion"/>
  </si>
  <si>
    <t>20:15</t>
    <phoneticPr fontId="1" type="noConversion"/>
  </si>
  <si>
    <t>10:7.5</t>
    <phoneticPr fontId="1" type="noConversion"/>
  </si>
  <si>
    <t>2.5:1.875</t>
    <phoneticPr fontId="1" type="noConversion"/>
  </si>
  <si>
    <t>1.25:0.9375</t>
    <phoneticPr fontId="1" type="noConversion"/>
  </si>
  <si>
    <t>HCT116 Raw data</t>
    <phoneticPr fontId="1" type="noConversion"/>
  </si>
  <si>
    <t>35:30</t>
    <phoneticPr fontId="1" type="noConversion"/>
  </si>
  <si>
    <t>17.5:15</t>
    <phoneticPr fontId="1" type="noConversion"/>
  </si>
  <si>
    <t>8.75:7.5</t>
    <phoneticPr fontId="1" type="noConversion"/>
  </si>
  <si>
    <t>5:3.75</t>
    <phoneticPr fontId="1" type="noConversion"/>
  </si>
  <si>
    <t>4.375:3.75</t>
    <phoneticPr fontId="1" type="noConversion"/>
  </si>
  <si>
    <t>2.1875:1.875</t>
    <phoneticPr fontId="1" type="noConversion"/>
  </si>
  <si>
    <t>1.09375:0.9375</t>
    <phoneticPr fontId="1" type="noConversion"/>
  </si>
  <si>
    <t>ETO+Compound 7</t>
    <phoneticPr fontId="1" type="noConversion"/>
  </si>
  <si>
    <t>Compound 7 Dose (μM)</t>
    <phoneticPr fontId="1" type="noConversion"/>
  </si>
  <si>
    <t>30:60</t>
    <phoneticPr fontId="1" type="noConversion"/>
  </si>
  <si>
    <t>15:30</t>
    <phoneticPr fontId="1" type="noConversion"/>
  </si>
  <si>
    <t>7.5:15</t>
    <phoneticPr fontId="1" type="noConversion"/>
  </si>
  <si>
    <t>3.75:7.5</t>
    <phoneticPr fontId="1" type="noConversion"/>
  </si>
  <si>
    <t>1.875:3.75</t>
    <phoneticPr fontId="1" type="noConversion"/>
  </si>
  <si>
    <t>0.9375:1.875</t>
    <phoneticPr fontId="1" type="noConversion"/>
  </si>
  <si>
    <t>Compound 7 Dose</t>
    <phoneticPr fontId="1" type="noConversion"/>
  </si>
  <si>
    <t>Capan-2 Raw data</t>
    <phoneticPr fontId="1" type="noConversion"/>
  </si>
  <si>
    <t>100:60</t>
    <phoneticPr fontId="1" type="noConversion"/>
  </si>
  <si>
    <t>50:30</t>
    <phoneticPr fontId="1" type="noConversion"/>
  </si>
  <si>
    <t>12.5:7.5</t>
    <phoneticPr fontId="1" type="noConversion"/>
  </si>
  <si>
    <t>25:15</t>
    <phoneticPr fontId="1" type="noConversion"/>
  </si>
  <si>
    <t>6.25:3.75</t>
    <phoneticPr fontId="1" type="noConversion"/>
  </si>
  <si>
    <t>3.125:1.875</t>
    <phoneticPr fontId="1" type="noConversion"/>
  </si>
  <si>
    <t>Compound 7 Dose (μM)</t>
    <phoneticPr fontId="1" type="noConversion"/>
  </si>
  <si>
    <t>90:60</t>
    <phoneticPr fontId="1" type="noConversion"/>
  </si>
  <si>
    <t>45:30</t>
    <phoneticPr fontId="1" type="noConversion"/>
  </si>
  <si>
    <t>22.5:15</t>
    <phoneticPr fontId="1" type="noConversion"/>
  </si>
  <si>
    <t>11.25:7.5</t>
    <phoneticPr fontId="1" type="noConversion"/>
  </si>
  <si>
    <t>5.625:3.75</t>
    <phoneticPr fontId="1" type="noConversion"/>
  </si>
  <si>
    <t>2.8125:1.875</t>
    <phoneticPr fontId="1" type="noConversion"/>
  </si>
  <si>
    <t>HCT116 Raw data</t>
    <phoneticPr fontId="1" type="noConversion"/>
  </si>
  <si>
    <t>35:60</t>
    <phoneticPr fontId="1" type="noConversion"/>
  </si>
  <si>
    <t>17.5:30</t>
    <phoneticPr fontId="1" type="noConversion"/>
  </si>
  <si>
    <t>8.75:15</t>
    <phoneticPr fontId="1" type="noConversion"/>
  </si>
  <si>
    <t>4.375:7.5</t>
    <phoneticPr fontId="1" type="noConversion"/>
  </si>
  <si>
    <t>2.1875:3.75</t>
    <phoneticPr fontId="1" type="noConversion"/>
  </si>
  <si>
    <t>1.09375:1.875</t>
    <phoneticPr fontId="1" type="noConversion"/>
  </si>
  <si>
    <t>Figure 6B Source Data</t>
    <phoneticPr fontId="1" type="noConversion"/>
  </si>
  <si>
    <t>ADR dose (μM)</t>
    <phoneticPr fontId="1" type="noConversion"/>
  </si>
  <si>
    <t>ADR+BI3802</t>
    <phoneticPr fontId="1" type="noConversion"/>
  </si>
  <si>
    <t>Relative cell vibility</t>
    <phoneticPr fontId="1" type="noConversion"/>
  </si>
  <si>
    <t>1.5:30</t>
    <phoneticPr fontId="1" type="noConversion"/>
  </si>
  <si>
    <t>0.75:15</t>
    <phoneticPr fontId="1" type="noConversion"/>
  </si>
  <si>
    <t>0.375:7.5</t>
    <phoneticPr fontId="1" type="noConversion"/>
  </si>
  <si>
    <t>0.1875:3.75</t>
    <phoneticPr fontId="1" type="noConversion"/>
  </si>
  <si>
    <t>0.09375:1.875</t>
    <phoneticPr fontId="1" type="noConversion"/>
  </si>
  <si>
    <t>0.046875:0.9375</t>
    <phoneticPr fontId="1" type="noConversion"/>
  </si>
  <si>
    <t>ADR dose</t>
    <phoneticPr fontId="1" type="noConversion"/>
  </si>
  <si>
    <t>Figure S6C Source Data</t>
    <phoneticPr fontId="1" type="noConversion"/>
  </si>
  <si>
    <t>Figure S6B Source Data</t>
    <phoneticPr fontId="1" type="noConversion"/>
  </si>
  <si>
    <t>Figure S6A Source Data</t>
    <phoneticPr fontId="1" type="noConversion"/>
  </si>
  <si>
    <t>AsPC-1</t>
  </si>
  <si>
    <t>H661</t>
    <phoneticPr fontId="1" type="noConversion"/>
  </si>
  <si>
    <t>H661</t>
    <phoneticPr fontId="1" type="noConversion"/>
  </si>
  <si>
    <t>Control mean</t>
  </si>
  <si>
    <t>Control</t>
  </si>
  <si>
    <t>Mean of Control</t>
  </si>
  <si>
    <t>H838</t>
    <phoneticPr fontId="1" type="noConversion"/>
  </si>
  <si>
    <t>H838 Raw data</t>
    <phoneticPr fontId="1" type="noConversion"/>
  </si>
  <si>
    <t>Exp #1</t>
    <phoneticPr fontId="1" type="noConversion"/>
  </si>
  <si>
    <t>Exp #2</t>
    <phoneticPr fontId="1" type="noConversion"/>
  </si>
  <si>
    <t>Control</t>
    <phoneticPr fontId="1" type="noConversion"/>
  </si>
  <si>
    <t>Relative cell viability</t>
    <phoneticPr fontId="1" type="noConversion"/>
  </si>
  <si>
    <t>BI3802 10 μM</t>
    <phoneticPr fontId="1" type="noConversion"/>
  </si>
  <si>
    <t>Capan-2 Raw data</t>
    <phoneticPr fontId="1" type="noConversion"/>
  </si>
  <si>
    <t>10:30</t>
    <phoneticPr fontId="1" type="noConversion"/>
  </si>
  <si>
    <t>5:15</t>
    <phoneticPr fontId="1" type="noConversion"/>
  </si>
  <si>
    <t>2.5:7.5</t>
    <phoneticPr fontId="1" type="noConversion"/>
  </si>
  <si>
    <t>1.25:3.75</t>
    <phoneticPr fontId="1" type="noConversion"/>
  </si>
  <si>
    <t>0.625:1.875</t>
    <phoneticPr fontId="1" type="noConversion"/>
  </si>
  <si>
    <t>0.3125:0.9375</t>
    <phoneticPr fontId="1" type="noConversion"/>
  </si>
  <si>
    <r>
      <t>ETO IC</t>
    </r>
    <r>
      <rPr>
        <vertAlign val="subscript"/>
        <sz val="10"/>
        <color rgb="FF000000"/>
        <rFont val="Arial"/>
        <family val="2"/>
      </rPr>
      <t xml:space="preserve">50 </t>
    </r>
    <r>
      <rPr>
        <sz val="10"/>
        <color rgb="FF000000"/>
        <rFont val="Arial"/>
        <family val="2"/>
      </rPr>
      <t>(μM)</t>
    </r>
    <phoneticPr fontId="1" type="noConversion"/>
  </si>
  <si>
    <r>
      <t>ETO IC</t>
    </r>
    <r>
      <rPr>
        <vertAlign val="subscript"/>
        <sz val="10"/>
        <color rgb="FF000000"/>
        <rFont val="Arial"/>
        <family val="2"/>
      </rPr>
      <t xml:space="preserve">50 </t>
    </r>
    <r>
      <rPr>
        <sz val="10"/>
        <color rgb="FF000000"/>
        <rFont val="Arial"/>
        <family val="2"/>
      </rPr>
      <t>(μM)</t>
    </r>
    <phoneticPr fontId="1" type="noConversion"/>
  </si>
  <si>
    <t>ADR dose (μM)</t>
    <phoneticPr fontId="1" type="noConversion"/>
  </si>
  <si>
    <t>ADR dose (μM)</t>
    <phoneticPr fontId="1" type="noConversion"/>
  </si>
  <si>
    <r>
      <t>Fold change in ETO IC</t>
    </r>
    <r>
      <rPr>
        <vertAlign val="subscript"/>
        <sz val="10"/>
        <color theme="1"/>
        <rFont val="Arial"/>
        <family val="2"/>
      </rPr>
      <t>50</t>
    </r>
    <r>
      <rPr>
        <sz val="10"/>
        <color theme="1"/>
        <rFont val="Arial"/>
        <family val="2"/>
      </rPr>
      <t xml:space="preserve"> between Control-treated and BI3802 or Compound 7 treated lines (log*10)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</si>
</sst>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1"/>
      <color theme="1"/>
      <name val="Arial"/>
      <family val="2"/>
    </font>
    <font>
      <sz val="10"/>
      <color theme="1"/>
      <name val="宋体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vertAlign val="subscript"/>
      <sz val="10"/>
      <color rgb="FF000000"/>
      <name val="Arial"/>
      <family val="2"/>
    </font>
    <font>
      <vertAlign val="subscript"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6" fillId="0" borderId="0"/>
  </cellStyleXfs>
  <cellXfs count="129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77" fontId="8" fillId="0" borderId="10" xfId="0" applyNumberFormat="1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0" xfId="0" applyFont="1" applyBorder="1" applyAlignment="1">
      <alignment horizontal="left"/>
    </xf>
    <xf numFmtId="0" fontId="8" fillId="2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2" borderId="9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2" borderId="7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4" borderId="17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20" fontId="8" fillId="0" borderId="0" xfId="0" applyNumberFormat="1" applyFont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8" fillId="4" borderId="15" xfId="0" applyFont="1" applyFill="1" applyBorder="1" applyAlignment="1">
      <alignment horizontal="left"/>
    </xf>
    <xf numFmtId="0" fontId="8" fillId="4" borderId="18" xfId="0" applyFont="1" applyFill="1" applyBorder="1" applyAlignment="1">
      <alignment horizontal="left"/>
    </xf>
    <xf numFmtId="0" fontId="8" fillId="7" borderId="0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/>
    </xf>
    <xf numFmtId="0" fontId="5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0" fontId="5" fillId="0" borderId="0" xfId="2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12" fillId="0" borderId="3" xfId="0" applyFont="1" applyBorder="1"/>
    <xf numFmtId="0" fontId="12" fillId="0" borderId="5" xfId="0" applyFont="1" applyBorder="1"/>
    <xf numFmtId="0" fontId="12" fillId="0" borderId="8" xfId="0" applyFont="1" applyBorder="1"/>
    <xf numFmtId="0" fontId="0" fillId="0" borderId="0" xfId="0" applyFont="1" applyFill="1"/>
    <xf numFmtId="0" fontId="8" fillId="0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176" fontId="5" fillId="0" borderId="6" xfId="0" applyNumberFormat="1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zoomScale="85" zoomScaleNormal="85" workbookViewId="0">
      <selection activeCell="G22" sqref="G22"/>
    </sheetView>
  </sheetViews>
  <sheetFormatPr defaultRowHeight="14.4" x14ac:dyDescent="0.25"/>
  <cols>
    <col min="1" max="2" width="14.5546875" style="1" customWidth="1"/>
    <col min="3" max="3" width="11.88671875" style="1" customWidth="1"/>
    <col min="4" max="8" width="8.88671875" style="1"/>
    <col min="9" max="9" width="11.6640625" style="1" customWidth="1"/>
    <col min="10" max="21" width="8.88671875" style="1"/>
    <col min="22" max="22" width="13.88671875" style="1" customWidth="1"/>
    <col min="23" max="16384" width="8.88671875" style="1"/>
  </cols>
  <sheetData>
    <row r="1" spans="1:27" s="3" customFormat="1" ht="15" customHeight="1" thickBot="1" x14ac:dyDescent="0.3">
      <c r="A1" s="24" t="s">
        <v>14</v>
      </c>
      <c r="B1" s="4"/>
      <c r="C1" s="5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7" s="2" customFormat="1" x14ac:dyDescent="0.2">
      <c r="A2" s="50"/>
      <c r="B2" s="46" t="s">
        <v>13</v>
      </c>
      <c r="C2" s="46" t="s">
        <v>5</v>
      </c>
      <c r="D2" s="46" t="s">
        <v>0</v>
      </c>
      <c r="E2" s="46" t="s">
        <v>6</v>
      </c>
      <c r="F2" s="46" t="s">
        <v>7</v>
      </c>
      <c r="G2" s="46" t="s">
        <v>2</v>
      </c>
      <c r="H2" s="46" t="s">
        <v>10</v>
      </c>
      <c r="I2" s="45" t="s">
        <v>1</v>
      </c>
      <c r="J2" s="9"/>
      <c r="L2" s="10"/>
      <c r="M2" s="9"/>
      <c r="N2" s="9"/>
      <c r="O2" s="9"/>
      <c r="P2" s="8"/>
      <c r="Q2" s="7"/>
      <c r="R2" s="8"/>
      <c r="S2" s="7"/>
      <c r="T2" s="7"/>
      <c r="U2" s="7"/>
      <c r="V2" s="7"/>
      <c r="W2" s="8"/>
      <c r="X2" s="7"/>
      <c r="Y2" s="7"/>
      <c r="Z2" s="7" t="s">
        <v>3</v>
      </c>
      <c r="AA2" s="8" t="s">
        <v>4</v>
      </c>
    </row>
    <row r="3" spans="1:27" s="2" customFormat="1" ht="17.399999999999999" customHeight="1" x14ac:dyDescent="0.25">
      <c r="A3" s="115" t="s">
        <v>156</v>
      </c>
      <c r="B3" s="113" t="s">
        <v>139</v>
      </c>
      <c r="C3" s="48" t="s">
        <v>8</v>
      </c>
      <c r="D3" s="47">
        <v>138.30000000000001</v>
      </c>
      <c r="E3" s="47">
        <v>16.989999999999998</v>
      </c>
      <c r="F3" s="47">
        <v>18.41</v>
      </c>
      <c r="G3" s="47">
        <v>25.31</v>
      </c>
      <c r="H3" s="47">
        <v>82.29</v>
      </c>
      <c r="I3" s="51">
        <v>28.4</v>
      </c>
      <c r="J3" s="9"/>
      <c r="K3" s="9"/>
      <c r="L3" s="11"/>
      <c r="M3" s="9"/>
      <c r="N3" s="9"/>
      <c r="O3" s="9"/>
      <c r="P3" s="6"/>
      <c r="Q3" s="6"/>
      <c r="R3" s="6"/>
      <c r="S3" s="6"/>
      <c r="T3" s="6"/>
      <c r="U3" s="6"/>
      <c r="V3" s="6"/>
      <c r="W3" s="6"/>
      <c r="X3" s="6"/>
      <c r="Y3" s="6"/>
      <c r="Z3" s="6">
        <v>16.12</v>
      </c>
      <c r="AA3" s="6">
        <v>0.63229999999999997</v>
      </c>
    </row>
    <row r="4" spans="1:27" s="2" customFormat="1" x14ac:dyDescent="0.25">
      <c r="A4" s="115"/>
      <c r="B4" s="113"/>
      <c r="C4" s="48" t="s">
        <v>9</v>
      </c>
      <c r="D4" s="47">
        <v>73.17</v>
      </c>
      <c r="E4" s="47">
        <v>26.37</v>
      </c>
      <c r="F4" s="47">
        <v>20.53</v>
      </c>
      <c r="G4" s="47">
        <v>21.86</v>
      </c>
      <c r="H4" s="47">
        <v>70.63</v>
      </c>
      <c r="I4" s="51">
        <v>25.73</v>
      </c>
      <c r="J4" s="9"/>
      <c r="K4" s="9"/>
      <c r="L4" s="17"/>
      <c r="M4" s="17"/>
      <c r="N4" s="17"/>
      <c r="O4" s="17"/>
      <c r="P4" s="17"/>
      <c r="Q4" s="17"/>
      <c r="R4" s="6"/>
      <c r="S4" s="6"/>
      <c r="T4" s="6"/>
      <c r="U4" s="6"/>
      <c r="V4" s="6"/>
      <c r="W4" s="6"/>
      <c r="X4" s="6"/>
      <c r="Y4" s="6"/>
      <c r="Z4" s="6">
        <v>25.22</v>
      </c>
      <c r="AA4" s="6">
        <v>0.84199999999999997</v>
      </c>
    </row>
    <row r="5" spans="1:27" s="2" customFormat="1" ht="14.4" customHeight="1" x14ac:dyDescent="0.25">
      <c r="A5" s="115"/>
      <c r="B5" s="113" t="s">
        <v>11</v>
      </c>
      <c r="C5" s="48" t="s">
        <v>8</v>
      </c>
      <c r="D5" s="47">
        <v>51</v>
      </c>
      <c r="E5" s="47">
        <v>2.2349999999999999</v>
      </c>
      <c r="F5" s="47">
        <v>2.4750000000000001</v>
      </c>
      <c r="G5" s="47">
        <v>1.1759999999999999</v>
      </c>
      <c r="H5" s="47">
        <v>27.38</v>
      </c>
      <c r="I5" s="51">
        <v>5.5910000000000002</v>
      </c>
      <c r="J5" s="9"/>
      <c r="K5" s="9"/>
      <c r="L5" s="17"/>
      <c r="M5" s="17"/>
      <c r="N5" s="17"/>
      <c r="O5" s="17"/>
      <c r="P5" s="17"/>
      <c r="Q5" s="17"/>
      <c r="R5" s="7"/>
      <c r="S5" s="7"/>
      <c r="T5" s="7"/>
      <c r="U5" s="7"/>
      <c r="V5" s="7"/>
      <c r="W5" s="7"/>
      <c r="X5" s="8"/>
      <c r="Y5" s="7"/>
      <c r="Z5" s="7">
        <v>7.4379999999999997</v>
      </c>
      <c r="AA5" s="7">
        <v>0.20269999999999999</v>
      </c>
    </row>
    <row r="6" spans="1:27" s="2" customFormat="1" x14ac:dyDescent="0.25">
      <c r="A6" s="115"/>
      <c r="B6" s="113"/>
      <c r="C6" s="48" t="s">
        <v>9</v>
      </c>
      <c r="D6" s="47">
        <v>63</v>
      </c>
      <c r="E6" s="47">
        <v>5.8159999999999998</v>
      </c>
      <c r="F6" s="47">
        <v>0.62190000000000001</v>
      </c>
      <c r="G6" s="47">
        <v>1.161</v>
      </c>
      <c r="H6" s="47">
        <v>16.66</v>
      </c>
      <c r="I6" s="51">
        <v>6.82</v>
      </c>
      <c r="J6" s="12"/>
      <c r="K6" s="12"/>
      <c r="L6" s="17"/>
      <c r="M6" s="17"/>
      <c r="N6" s="17"/>
      <c r="O6" s="17"/>
      <c r="P6" s="17"/>
      <c r="Q6" s="17"/>
      <c r="R6" s="8"/>
      <c r="S6" s="7"/>
      <c r="T6" s="7"/>
      <c r="U6" s="7"/>
      <c r="V6" s="7"/>
      <c r="W6" s="8"/>
      <c r="X6" s="7"/>
      <c r="Y6" s="7"/>
      <c r="Z6" s="7">
        <v>12.11</v>
      </c>
      <c r="AA6" s="8">
        <v>0.2074</v>
      </c>
    </row>
    <row r="7" spans="1:27" s="2" customFormat="1" x14ac:dyDescent="0.25">
      <c r="A7" s="115"/>
      <c r="B7" s="113" t="s">
        <v>12</v>
      </c>
      <c r="C7" s="48" t="s">
        <v>8</v>
      </c>
      <c r="D7" s="47">
        <v>74.930000000000007</v>
      </c>
      <c r="E7" s="47">
        <v>8.5719999999999992</v>
      </c>
      <c r="F7" s="47">
        <v>9.0470000000000006</v>
      </c>
      <c r="G7" s="47">
        <v>16.440000000000001</v>
      </c>
      <c r="H7" s="47">
        <v>111.5</v>
      </c>
      <c r="I7" s="51">
        <v>4.9850000000000003</v>
      </c>
      <c r="J7" s="12"/>
      <c r="K7" s="12"/>
      <c r="L7" s="17"/>
      <c r="M7" s="17"/>
      <c r="N7" s="17"/>
      <c r="O7" s="17"/>
      <c r="P7" s="17"/>
      <c r="Q7" s="17"/>
      <c r="R7" s="6"/>
      <c r="S7" s="6"/>
      <c r="T7" s="6"/>
      <c r="U7" s="6"/>
      <c r="V7" s="6"/>
      <c r="W7" s="6"/>
      <c r="X7" s="6"/>
      <c r="Y7" s="6"/>
      <c r="Z7" s="6">
        <v>19.3</v>
      </c>
      <c r="AA7" s="6">
        <v>0.13650000000000001</v>
      </c>
    </row>
    <row r="8" spans="1:27" s="2" customFormat="1" ht="15" thickBot="1" x14ac:dyDescent="0.3">
      <c r="A8" s="116"/>
      <c r="B8" s="114"/>
      <c r="C8" s="49" t="s">
        <v>9</v>
      </c>
      <c r="D8" s="52">
        <v>41.72</v>
      </c>
      <c r="E8" s="52">
        <v>36.340000000000003</v>
      </c>
      <c r="F8" s="52">
        <v>3.0649999999999999</v>
      </c>
      <c r="G8" s="52">
        <v>11.82</v>
      </c>
      <c r="H8" s="52">
        <v>40.68</v>
      </c>
      <c r="I8" s="53">
        <v>9.8249999999999993</v>
      </c>
      <c r="J8" s="12"/>
      <c r="K8" s="12"/>
      <c r="L8" s="12"/>
      <c r="M8" s="12"/>
      <c r="N8" s="12"/>
      <c r="O8" s="12"/>
      <c r="P8" s="6"/>
      <c r="Q8" s="6"/>
      <c r="R8" s="6"/>
      <c r="S8" s="6"/>
      <c r="T8" s="6"/>
      <c r="U8" s="6"/>
      <c r="V8" s="6"/>
      <c r="W8" s="6"/>
      <c r="X8" s="6"/>
      <c r="Y8" s="6"/>
      <c r="Z8" s="6">
        <v>22.07</v>
      </c>
      <c r="AA8" s="6">
        <v>0.154</v>
      </c>
    </row>
    <row r="9" spans="1:27" s="2" customFormat="1" x14ac:dyDescent="0.2">
      <c r="A9" s="13"/>
      <c r="B9" s="13"/>
      <c r="C9" s="47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8"/>
      <c r="Q9" s="6"/>
      <c r="R9" s="6"/>
      <c r="S9" s="7"/>
      <c r="T9" s="8"/>
      <c r="U9" s="6"/>
      <c r="V9" s="6"/>
      <c r="W9" s="8"/>
      <c r="X9" s="7"/>
      <c r="Y9" s="7"/>
      <c r="Z9" s="7"/>
      <c r="AA9" s="8"/>
    </row>
    <row r="10" spans="1:27" s="2" customFormat="1" ht="16.2" thickBot="1" x14ac:dyDescent="0.25">
      <c r="A10" s="128" t="s">
        <v>159</v>
      </c>
      <c r="B10" s="14"/>
      <c r="C10" s="15"/>
      <c r="D10" s="16"/>
      <c r="E10" s="16"/>
      <c r="F10" s="16"/>
      <c r="G10" s="16"/>
      <c r="H10" s="12"/>
      <c r="I10" s="12"/>
      <c r="J10" s="12"/>
      <c r="K10" s="12"/>
      <c r="L10" s="12"/>
      <c r="M10" s="12"/>
      <c r="N10" s="12"/>
      <c r="O10" s="12"/>
      <c r="P10" s="7"/>
      <c r="Q10" s="6"/>
      <c r="R10" s="6"/>
      <c r="S10" s="8"/>
      <c r="T10" s="7"/>
      <c r="U10" s="6"/>
      <c r="V10" s="6"/>
      <c r="W10" s="6"/>
      <c r="X10" s="6"/>
      <c r="Y10" s="6"/>
      <c r="Z10" s="6"/>
      <c r="AA10" s="6"/>
    </row>
    <row r="11" spans="1:27" x14ac:dyDescent="0.25">
      <c r="A11" s="50"/>
      <c r="B11" s="46" t="s">
        <v>13</v>
      </c>
      <c r="C11" s="46" t="s">
        <v>5</v>
      </c>
      <c r="D11" s="46" t="s">
        <v>0</v>
      </c>
      <c r="E11" s="46" t="s">
        <v>6</v>
      </c>
      <c r="F11" s="46" t="s">
        <v>7</v>
      </c>
      <c r="G11" s="46" t="s">
        <v>2</v>
      </c>
      <c r="H11" s="46" t="s">
        <v>10</v>
      </c>
      <c r="I11" s="45" t="s">
        <v>1</v>
      </c>
      <c r="J11"/>
      <c r="K11"/>
      <c r="L11"/>
      <c r="M11"/>
      <c r="N11"/>
      <c r="O11"/>
      <c r="P11" s="7"/>
      <c r="Q11" s="6"/>
      <c r="R11" s="6"/>
      <c r="S11" s="7"/>
      <c r="T11" s="7"/>
      <c r="U11" s="6"/>
      <c r="V11" s="6"/>
    </row>
    <row r="12" spans="1:27" x14ac:dyDescent="0.25">
      <c r="A12" s="115" t="s">
        <v>155</v>
      </c>
      <c r="B12" s="113" t="s">
        <v>11</v>
      </c>
      <c r="C12" s="48" t="s">
        <v>8</v>
      </c>
      <c r="D12" s="47">
        <f>10*LOG(D5/D3)</f>
        <v>-4.3325200401137423</v>
      </c>
      <c r="E12" s="47">
        <f t="shared" ref="E12:I12" si="0">10*LOG(E5/E3)</f>
        <v>-8.8091585140109032</v>
      </c>
      <c r="F12" s="47">
        <f t="shared" si="0"/>
        <v>-8.7147858523442725</v>
      </c>
      <c r="G12" s="47">
        <f t="shared" si="0"/>
        <v>-13.328848234181345</v>
      </c>
      <c r="H12" s="47">
        <f t="shared" si="0"/>
        <v>-4.7791361852622067</v>
      </c>
      <c r="I12" s="51">
        <f t="shared" si="0"/>
        <v>-7.0582884778836474</v>
      </c>
      <c r="J12"/>
      <c r="K12"/>
      <c r="L12"/>
      <c r="M12"/>
      <c r="N12"/>
      <c r="O12"/>
    </row>
    <row r="13" spans="1:27" x14ac:dyDescent="0.25">
      <c r="A13" s="115"/>
      <c r="B13" s="113"/>
      <c r="C13" s="48" t="s">
        <v>9</v>
      </c>
      <c r="D13" s="47">
        <f t="shared" ref="D13:I13" si="1">10*LOG(D6/D4)</f>
        <v>-0.64992505579811344</v>
      </c>
      <c r="E13" s="47">
        <f t="shared" si="1"/>
        <v>-6.5648573194245294</v>
      </c>
      <c r="F13" s="47">
        <f t="shared" si="1"/>
        <v>-15.186683925570685</v>
      </c>
      <c r="G13" s="47">
        <f t="shared" si="1"/>
        <v>-12.7481793787511</v>
      </c>
      <c r="H13" s="47">
        <f t="shared" si="1"/>
        <v>-6.2731420918039857</v>
      </c>
      <c r="I13" s="51">
        <f t="shared" si="1"/>
        <v>-5.7665541155386766</v>
      </c>
      <c r="J13"/>
      <c r="K13"/>
      <c r="L13"/>
      <c r="M13"/>
      <c r="N13"/>
      <c r="O13"/>
    </row>
    <row r="14" spans="1:27" x14ac:dyDescent="0.25">
      <c r="A14" s="115"/>
      <c r="B14" s="113" t="s">
        <v>12</v>
      </c>
      <c r="C14" s="48" t="s">
        <v>8</v>
      </c>
      <c r="D14" s="47">
        <f>10*LOG(D7/D3)</f>
        <v>-2.6616644751120955</v>
      </c>
      <c r="E14" s="47">
        <f t="shared" ref="E14:I14" si="2">10*LOG(E7/E3)</f>
        <v>-2.9711121649925456</v>
      </c>
      <c r="F14" s="47">
        <f t="shared" si="2"/>
        <v>-3.0854919818731714</v>
      </c>
      <c r="G14" s="47">
        <f t="shared" si="2"/>
        <v>-1.8739033195422259</v>
      </c>
      <c r="H14" s="47">
        <f t="shared" si="2"/>
        <v>1.319278050599876</v>
      </c>
      <c r="I14" s="51">
        <f t="shared" si="2"/>
        <v>-7.5565317739936315</v>
      </c>
      <c r="J14"/>
      <c r="K14"/>
      <c r="L14"/>
      <c r="M14"/>
      <c r="N14"/>
      <c r="O14"/>
    </row>
    <row r="15" spans="1:27" ht="15" thickBot="1" x14ac:dyDescent="0.3">
      <c r="A15" s="116"/>
      <c r="B15" s="114"/>
      <c r="C15" s="49" t="s">
        <v>9</v>
      </c>
      <c r="D15" s="52">
        <f>10*LOG(D8/D4)</f>
        <v>-2.4398875527889983</v>
      </c>
      <c r="E15" s="52">
        <f t="shared" ref="E15:I15" si="3">10*LOG(E8/E4)</f>
        <v>1.3927479317858118</v>
      </c>
      <c r="F15" s="52">
        <f t="shared" si="3"/>
        <v>-8.2595847051615792</v>
      </c>
      <c r="G15" s="52">
        <f t="shared" si="3"/>
        <v>-2.6703268106844744</v>
      </c>
      <c r="H15" s="52">
        <f t="shared" si="3"/>
        <v>-2.3960826200046035</v>
      </c>
      <c r="I15" s="53">
        <f t="shared" si="3"/>
        <v>-4.1810722716288238</v>
      </c>
      <c r="J15"/>
      <c r="K15"/>
      <c r="L15"/>
      <c r="M15"/>
      <c r="N15"/>
      <c r="O15"/>
    </row>
    <row r="16" spans="1:27" x14ac:dyDescent="0.25">
      <c r="A16" s="6"/>
      <c r="B16" s="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25">
      <c r="A17" s="6"/>
      <c r="B17" s="6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5">
      <c r="A18" s="6"/>
      <c r="B18" s="6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x14ac:dyDescent="0.25">
      <c r="A19" s="6"/>
      <c r="B19" s="6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5">
      <c r="A20" s="6"/>
      <c r="B20" s="6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25">
      <c r="A24"/>
      <c r="B24"/>
      <c r="C24"/>
      <c r="D24"/>
      <c r="E24"/>
      <c r="F24"/>
      <c r="G24"/>
      <c r="H24"/>
      <c r="I24"/>
      <c r="J24"/>
      <c r="K24" s="6"/>
      <c r="L24"/>
      <c r="M24"/>
      <c r="N24"/>
      <c r="O24"/>
    </row>
    <row r="25" spans="1:15" x14ac:dyDescent="0.25">
      <c r="A25"/>
      <c r="B25"/>
      <c r="C25"/>
      <c r="D25"/>
      <c r="E25"/>
      <c r="F25"/>
      <c r="G25"/>
      <c r="H25"/>
      <c r="I25"/>
      <c r="J25"/>
      <c r="K25" s="6"/>
      <c r="L25"/>
      <c r="M25"/>
      <c r="N25"/>
      <c r="O25"/>
    </row>
    <row r="26" spans="1:15" x14ac:dyDescent="0.25">
      <c r="A26"/>
      <c r="B26"/>
      <c r="C26"/>
      <c r="D26"/>
      <c r="E26"/>
      <c r="F26"/>
      <c r="G26"/>
      <c r="H26"/>
      <c r="I26"/>
      <c r="J26"/>
      <c r="K26" s="6"/>
      <c r="L26"/>
      <c r="M26"/>
      <c r="N26"/>
      <c r="O26"/>
    </row>
    <row r="27" spans="1:15" x14ac:dyDescent="0.25">
      <c r="A27"/>
      <c r="B27"/>
      <c r="C27"/>
      <c r="D27"/>
      <c r="E27"/>
      <c r="F27"/>
      <c r="G27"/>
      <c r="H27"/>
      <c r="I27"/>
      <c r="J27"/>
      <c r="K27" s="6"/>
      <c r="L27"/>
      <c r="M27"/>
      <c r="N27"/>
      <c r="O27"/>
    </row>
    <row r="28" spans="1:15" x14ac:dyDescent="0.25">
      <c r="A28"/>
      <c r="B28"/>
      <c r="C28"/>
      <c r="D28"/>
      <c r="E28"/>
      <c r="F28"/>
      <c r="G28"/>
      <c r="H28"/>
      <c r="I28"/>
      <c r="J28"/>
      <c r="K28" s="6"/>
      <c r="L28"/>
      <c r="M28"/>
      <c r="N28"/>
      <c r="O28"/>
    </row>
    <row r="29" spans="1:15" x14ac:dyDescent="0.25">
      <c r="A29"/>
      <c r="B29"/>
      <c r="C29"/>
      <c r="D29"/>
      <c r="E29"/>
      <c r="F29"/>
      <c r="G29"/>
      <c r="H29"/>
      <c r="I29"/>
      <c r="J29"/>
      <c r="K29" s="6"/>
      <c r="L29"/>
      <c r="M29"/>
      <c r="N29"/>
      <c r="O29"/>
    </row>
    <row r="30" spans="1:15" x14ac:dyDescent="0.25">
      <c r="A30"/>
      <c r="B30"/>
      <c r="C30"/>
      <c r="D30"/>
      <c r="E30"/>
      <c r="F30"/>
      <c r="G30"/>
      <c r="H30"/>
      <c r="I30"/>
      <c r="J30"/>
      <c r="K30" s="6"/>
      <c r="L30" s="8"/>
      <c r="M30"/>
      <c r="N30"/>
      <c r="O30"/>
    </row>
    <row r="31" spans="1:15" x14ac:dyDescent="0.25">
      <c r="A31" s="6"/>
      <c r="B31" s="6"/>
      <c r="C31"/>
      <c r="D31"/>
      <c r="E31"/>
      <c r="F31"/>
      <c r="G31"/>
      <c r="H31"/>
      <c r="I31"/>
      <c r="J31"/>
      <c r="K31" s="6"/>
      <c r="L31"/>
      <c r="M31"/>
      <c r="N31"/>
      <c r="O31"/>
    </row>
    <row r="32" spans="1:15" x14ac:dyDescent="0.25">
      <c r="A32" s="6"/>
      <c r="B32" s="6"/>
      <c r="C32"/>
      <c r="D32"/>
      <c r="E32"/>
      <c r="F32"/>
      <c r="G32"/>
      <c r="H32"/>
      <c r="I32"/>
      <c r="J32"/>
      <c r="K32" s="6"/>
      <c r="L32"/>
      <c r="M32"/>
      <c r="N32"/>
      <c r="O32"/>
    </row>
    <row r="33" spans="1:15" x14ac:dyDescent="0.25">
      <c r="A33" s="6"/>
      <c r="B33" s="6"/>
      <c r="C33"/>
      <c r="D33"/>
      <c r="E33"/>
      <c r="F33"/>
      <c r="G33"/>
      <c r="H33"/>
      <c r="I33"/>
      <c r="J33"/>
      <c r="K33" s="6"/>
      <c r="L33" s="7"/>
      <c r="M33"/>
      <c r="N33"/>
      <c r="O33"/>
    </row>
    <row r="34" spans="1:15" x14ac:dyDescent="0.25">
      <c r="A34" s="6"/>
      <c r="B34" s="6"/>
      <c r="C34" s="7"/>
      <c r="D34" s="6"/>
      <c r="E34" s="7"/>
      <c r="F34" s="6"/>
      <c r="G34"/>
      <c r="H34"/>
      <c r="I34"/>
      <c r="J34"/>
      <c r="K34" s="6"/>
      <c r="L34" s="7"/>
      <c r="M34" s="6"/>
      <c r="N34"/>
      <c r="O34"/>
    </row>
  </sheetData>
  <mergeCells count="7">
    <mergeCell ref="B7:B8"/>
    <mergeCell ref="A3:A8"/>
    <mergeCell ref="B12:B13"/>
    <mergeCell ref="B14:B15"/>
    <mergeCell ref="B3:B4"/>
    <mergeCell ref="B5:B6"/>
    <mergeCell ref="A12:A1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7"/>
  <sheetViews>
    <sheetView zoomScale="70" zoomScaleNormal="70" workbookViewId="0">
      <selection activeCell="C124" sqref="C124"/>
    </sheetView>
  </sheetViews>
  <sheetFormatPr defaultRowHeight="13.8" x14ac:dyDescent="0.25"/>
  <cols>
    <col min="1" max="1" width="12" style="91" customWidth="1"/>
    <col min="2" max="7" width="8.88671875" style="91"/>
    <col min="8" max="8" width="11.21875" style="91" bestFit="1" customWidth="1"/>
    <col min="9" max="9" width="9.5546875" style="91" customWidth="1"/>
    <col min="10" max="10" width="11.88671875" style="91" customWidth="1"/>
    <col min="11" max="12" width="8.88671875" style="91"/>
    <col min="13" max="13" width="11.33203125" style="91" customWidth="1"/>
    <col min="14" max="33" width="8.88671875" style="91"/>
    <col min="34" max="34" width="11.109375" style="91" customWidth="1"/>
    <col min="35" max="35" width="11.88671875" style="91" customWidth="1"/>
    <col min="36" max="16384" width="8.88671875" style="91"/>
  </cols>
  <sheetData>
    <row r="1" spans="1:39" ht="15.6" x14ac:dyDescent="0.25">
      <c r="A1" s="24" t="s">
        <v>121</v>
      </c>
    </row>
    <row r="2" spans="1:39" x14ac:dyDescent="0.25">
      <c r="A2" s="55" t="s">
        <v>53</v>
      </c>
      <c r="H2" s="59" t="s">
        <v>49</v>
      </c>
      <c r="I2" s="59"/>
      <c r="J2" s="59"/>
    </row>
    <row r="3" spans="1:39" ht="14.4" thickBot="1" x14ac:dyDescent="0.3">
      <c r="A3" s="59" t="s">
        <v>48</v>
      </c>
      <c r="B3" s="59">
        <v>30</v>
      </c>
      <c r="C3" s="59">
        <f>B3/2</f>
        <v>15</v>
      </c>
      <c r="D3" s="59">
        <f>C3/2</f>
        <v>7.5</v>
      </c>
      <c r="E3" s="59">
        <f>D3/2</f>
        <v>3.75</v>
      </c>
      <c r="F3" s="59">
        <f>E3/2</f>
        <v>1.875</v>
      </c>
      <c r="G3" s="59">
        <f>F3/2</f>
        <v>0.9375</v>
      </c>
      <c r="H3" s="66" t="s">
        <v>44</v>
      </c>
      <c r="I3" s="67">
        <v>0.63541666666666663</v>
      </c>
      <c r="J3" s="55" t="s">
        <v>45</v>
      </c>
      <c r="K3" s="55" t="s">
        <v>139</v>
      </c>
      <c r="L3" s="55"/>
      <c r="M3" s="55" t="s">
        <v>140</v>
      </c>
      <c r="N3" s="55" t="s">
        <v>54</v>
      </c>
      <c r="X3" s="55" t="s">
        <v>55</v>
      </c>
    </row>
    <row r="4" spans="1:39" x14ac:dyDescent="0.25">
      <c r="A4" s="37">
        <v>5.33E-2</v>
      </c>
      <c r="B4" s="56">
        <v>5.2699999999999997E-2</v>
      </c>
      <c r="C4" s="56">
        <v>5.28E-2</v>
      </c>
      <c r="D4" s="56">
        <v>5.5E-2</v>
      </c>
      <c r="E4" s="56">
        <v>6.0100000000000001E-2</v>
      </c>
      <c r="F4" s="56">
        <v>5.8000000000000003E-2</v>
      </c>
      <c r="G4" s="56">
        <v>5.5800000000000002E-2</v>
      </c>
      <c r="H4" s="56">
        <v>5.3100000000000001E-2</v>
      </c>
      <c r="I4" s="56">
        <v>5.5399999999999998E-2</v>
      </c>
      <c r="J4" s="56">
        <v>5.57E-2</v>
      </c>
      <c r="K4" s="56">
        <v>5.5E-2</v>
      </c>
      <c r="L4" s="57">
        <v>5.4300000000000001E-2</v>
      </c>
      <c r="AH4" s="71" t="s">
        <v>59</v>
      </c>
      <c r="AI4" s="73" t="s">
        <v>60</v>
      </c>
      <c r="AJ4" s="55" t="s">
        <v>61</v>
      </c>
      <c r="AK4" s="55" t="s">
        <v>62</v>
      </c>
      <c r="AL4" s="81" t="s">
        <v>56</v>
      </c>
      <c r="AM4" s="82">
        <v>0.35858000000000001</v>
      </c>
    </row>
    <row r="5" spans="1:39" x14ac:dyDescent="0.25">
      <c r="A5" s="58">
        <v>4.6399999999999997E-2</v>
      </c>
      <c r="B5" s="68">
        <v>0.1532</v>
      </c>
      <c r="C5" s="69">
        <v>0.254</v>
      </c>
      <c r="D5" s="69">
        <v>0.27429999999999999</v>
      </c>
      <c r="E5" s="69">
        <v>0.32450000000000001</v>
      </c>
      <c r="F5" s="69">
        <v>0.32729999999999998</v>
      </c>
      <c r="G5" s="69">
        <v>0.38619999999999999</v>
      </c>
      <c r="H5" s="76">
        <v>7.6300000000000007E-2</v>
      </c>
      <c r="I5" s="76">
        <v>0.10100000000000001</v>
      </c>
      <c r="J5" s="77">
        <v>0.13519999999999999</v>
      </c>
      <c r="K5" s="80">
        <v>0.38219999999999998</v>
      </c>
      <c r="L5" s="60">
        <v>4.4900000000000002E-2</v>
      </c>
      <c r="M5" s="65">
        <f>AVERAGE(K8:K10)</f>
        <v>0.41003333333333331</v>
      </c>
      <c r="N5" s="71">
        <f>1-B5/$M$5</f>
        <v>0.62637183968783017</v>
      </c>
      <c r="O5" s="71">
        <f t="shared" ref="O5:R10" si="0">1-C5/$M$5</f>
        <v>0.38053816762864801</v>
      </c>
      <c r="P5" s="71">
        <f t="shared" si="0"/>
        <v>0.33102999756117391</v>
      </c>
      <c r="Q5" s="71">
        <f t="shared" si="0"/>
        <v>0.20860092675392239</v>
      </c>
      <c r="R5" s="71">
        <f t="shared" si="0"/>
        <v>0.20177221364116738</v>
      </c>
      <c r="S5" s="71">
        <f>1-G5/$M$5</f>
        <v>5.8125355662141276E-2</v>
      </c>
      <c r="T5" s="61">
        <f t="shared" ref="T5:T10" si="1">1-H5/$M$5</f>
        <v>0.81391756767742462</v>
      </c>
      <c r="U5" s="61">
        <f t="shared" ref="U5:U10" si="2">1-I5/$M$5</f>
        <v>0.75367856271847811</v>
      </c>
      <c r="V5" s="61">
        <f t="shared" ref="V5:V10" si="3">1-J5/$M$5</f>
        <v>0.67027070969839853</v>
      </c>
      <c r="X5" s="71">
        <f t="shared" ref="X5:AF5" si="4">AVERAGE(N5:N7)</f>
        <v>0.64271197463620833</v>
      </c>
      <c r="Y5" s="71">
        <f t="shared" si="4"/>
        <v>0.41045443459881303</v>
      </c>
      <c r="Z5" s="71">
        <f t="shared" si="4"/>
        <v>0.32550199170799116</v>
      </c>
      <c r="AA5" s="71">
        <f t="shared" si="4"/>
        <v>0.23998048939110636</v>
      </c>
      <c r="AB5" s="71">
        <f t="shared" si="4"/>
        <v>0.2033980977156328</v>
      </c>
      <c r="AC5" s="71">
        <f t="shared" si="4"/>
        <v>5.8206649865864511E-2</v>
      </c>
      <c r="AD5" s="61">
        <f t="shared" si="4"/>
        <v>0.80960897488009109</v>
      </c>
      <c r="AE5" s="61">
        <f t="shared" si="4"/>
        <v>0.73807007560360949</v>
      </c>
      <c r="AF5" s="61">
        <f t="shared" si="4"/>
        <v>0.66100317047394519</v>
      </c>
      <c r="AH5" s="71">
        <v>0.9375</v>
      </c>
      <c r="AI5" s="73">
        <v>0.9375</v>
      </c>
      <c r="AJ5" s="55">
        <v>0.38078200000000001</v>
      </c>
      <c r="AK5" s="55">
        <v>0.17599999999999999</v>
      </c>
      <c r="AL5" s="83" t="s">
        <v>57</v>
      </c>
      <c r="AM5" s="84">
        <v>0.74980000000000002</v>
      </c>
    </row>
    <row r="6" spans="1:39" ht="14.4" thickBot="1" x14ac:dyDescent="0.3">
      <c r="A6" s="58">
        <v>0.06</v>
      </c>
      <c r="B6" s="70">
        <v>0.14280000000000001</v>
      </c>
      <c r="C6" s="71">
        <v>0.22509999999999999</v>
      </c>
      <c r="D6" s="71">
        <v>0.2802</v>
      </c>
      <c r="E6" s="71">
        <v>0.29549999999999998</v>
      </c>
      <c r="F6" s="71">
        <v>0.33019999999999999</v>
      </c>
      <c r="G6" s="71">
        <v>0.39229999999999998</v>
      </c>
      <c r="H6" s="61">
        <v>8.0100000000000005E-2</v>
      </c>
      <c r="I6" s="61">
        <v>9.8599999999999993E-2</v>
      </c>
      <c r="J6" s="78">
        <v>0.14169999999999999</v>
      </c>
      <c r="K6" s="80">
        <v>0.39500000000000002</v>
      </c>
      <c r="L6" s="60">
        <v>4.58E-2</v>
      </c>
      <c r="N6" s="71">
        <f t="shared" ref="N6:N10" si="5">1-B6/$M$5</f>
        <v>0.65173563124949185</v>
      </c>
      <c r="O6" s="71">
        <f t="shared" si="0"/>
        <v>0.4510202422567271</v>
      </c>
      <c r="P6" s="71">
        <f t="shared" si="0"/>
        <v>0.31664092350215423</v>
      </c>
      <c r="Q6" s="71">
        <f t="shared" si="0"/>
        <v>0.27932688399317129</v>
      </c>
      <c r="R6" s="71">
        <f t="shared" si="0"/>
        <v>0.19469961791724244</v>
      </c>
      <c r="S6" s="71">
        <f t="shared" ref="S6:S10" si="6">1-G6/$M$5</f>
        <v>4.3248516380781976E-2</v>
      </c>
      <c r="T6" s="61">
        <f t="shared" si="1"/>
        <v>0.80465002845297129</v>
      </c>
      <c r="U6" s="61">
        <f t="shared" si="2"/>
        <v>0.75953174538655399</v>
      </c>
      <c r="V6" s="61">
        <f t="shared" si="3"/>
        <v>0.65441833997235999</v>
      </c>
      <c r="AH6" s="71">
        <v>1.875</v>
      </c>
      <c r="AI6" s="73">
        <v>1.875</v>
      </c>
      <c r="AJ6" s="55">
        <v>0.366759</v>
      </c>
      <c r="AK6" s="55">
        <v>0.374</v>
      </c>
      <c r="AL6" s="85" t="s">
        <v>58</v>
      </c>
      <c r="AM6" s="86">
        <v>1.6708499999999999</v>
      </c>
    </row>
    <row r="7" spans="1:39" x14ac:dyDescent="0.25">
      <c r="A7" s="58">
        <v>4.6300000000000001E-2</v>
      </c>
      <c r="B7" s="70">
        <v>0.14349999999999999</v>
      </c>
      <c r="C7" s="71">
        <v>0.24610000000000001</v>
      </c>
      <c r="D7" s="71">
        <v>0.2752</v>
      </c>
      <c r="E7" s="71">
        <v>0.31490000000000001</v>
      </c>
      <c r="F7" s="71">
        <v>0.32240000000000002</v>
      </c>
      <c r="G7" s="71">
        <v>0.38</v>
      </c>
      <c r="H7" s="61">
        <v>7.7799999999999994E-2</v>
      </c>
      <c r="I7" s="61">
        <v>0.1226</v>
      </c>
      <c r="J7" s="78">
        <v>0.1401</v>
      </c>
      <c r="K7" s="80">
        <v>0.42499999999999999</v>
      </c>
      <c r="L7" s="60">
        <v>4.7500000000000001E-2</v>
      </c>
      <c r="N7" s="71">
        <f t="shared" si="5"/>
        <v>0.65002845297130318</v>
      </c>
      <c r="O7" s="71">
        <f t="shared" si="0"/>
        <v>0.39980489391106411</v>
      </c>
      <c r="P7" s="71">
        <f t="shared" si="0"/>
        <v>0.32883505406064539</v>
      </c>
      <c r="Q7" s="71">
        <f t="shared" si="0"/>
        <v>0.23201365742622537</v>
      </c>
      <c r="R7" s="71">
        <f t="shared" si="0"/>
        <v>0.21372246158848862</v>
      </c>
      <c r="S7" s="71">
        <f t="shared" si="6"/>
        <v>7.3246077554670275E-2</v>
      </c>
      <c r="T7" s="61">
        <f t="shared" si="1"/>
        <v>0.81025932850987725</v>
      </c>
      <c r="U7" s="61">
        <f t="shared" si="2"/>
        <v>0.70099991870579625</v>
      </c>
      <c r="V7" s="61">
        <f t="shared" si="3"/>
        <v>0.65832046175107717</v>
      </c>
      <c r="AH7" s="71">
        <v>3.75</v>
      </c>
      <c r="AI7" s="73">
        <v>3.75</v>
      </c>
      <c r="AJ7" s="55">
        <v>0.48418800000000001</v>
      </c>
      <c r="AK7" s="55">
        <v>0.46600000000000003</v>
      </c>
    </row>
    <row r="8" spans="1:39" x14ac:dyDescent="0.25">
      <c r="A8" s="58">
        <v>4.7500000000000001E-2</v>
      </c>
      <c r="B8" s="72">
        <v>0.12690000000000001</v>
      </c>
      <c r="C8" s="73">
        <v>0.1827</v>
      </c>
      <c r="D8" s="73">
        <v>0.255</v>
      </c>
      <c r="E8" s="73">
        <v>0.36509999999999998</v>
      </c>
      <c r="F8" s="73">
        <v>0.39150000000000001</v>
      </c>
      <c r="G8" s="73">
        <v>0.37040000000000001</v>
      </c>
      <c r="H8" s="61">
        <v>0.2109</v>
      </c>
      <c r="I8" s="61">
        <v>0.2455</v>
      </c>
      <c r="J8" s="78">
        <v>0.25190000000000001</v>
      </c>
      <c r="K8" s="80">
        <v>0.40689999999999998</v>
      </c>
      <c r="L8" s="60">
        <v>4.8800000000000003E-2</v>
      </c>
      <c r="N8" s="73">
        <f t="shared" si="5"/>
        <v>0.69051296642549387</v>
      </c>
      <c r="O8" s="73">
        <f t="shared" si="0"/>
        <v>0.55442646939273232</v>
      </c>
      <c r="P8" s="73">
        <f t="shared" si="0"/>
        <v>0.37809934151694979</v>
      </c>
      <c r="Q8" s="73">
        <f t="shared" si="0"/>
        <v>0.10958458661897408</v>
      </c>
      <c r="R8" s="73">
        <f t="shared" si="0"/>
        <v>4.5199577270140567E-2</v>
      </c>
      <c r="S8" s="73">
        <f t="shared" si="6"/>
        <v>9.6658808226973369E-2</v>
      </c>
      <c r="T8" s="61">
        <f t="shared" si="1"/>
        <v>0.48565157304284201</v>
      </c>
      <c r="U8" s="61">
        <f t="shared" si="2"/>
        <v>0.40126818957808308</v>
      </c>
      <c r="V8" s="61">
        <f t="shared" si="3"/>
        <v>0.38565970246321435</v>
      </c>
      <c r="X8" s="73">
        <f>AVERAGE(N8:N10)</f>
        <v>0.64783350947077478</v>
      </c>
      <c r="Y8" s="73">
        <f>AVERAGE(O8:O10)</f>
        <v>0.4778473294854077</v>
      </c>
      <c r="Z8" s="73">
        <f>AVERAGE(P8:P10)</f>
        <v>0.36261279570766608</v>
      </c>
      <c r="AA8" s="73">
        <f>AVERAGE(Q8:Q10)</f>
        <v>0.11214535403625718</v>
      </c>
      <c r="AB8" s="73">
        <f>AVERAGE(R8:R10)</f>
        <v>9.3488334281764951E-3</v>
      </c>
      <c r="AC8" s="73">
        <f t="shared" ref="AC8:AF8" si="7">AVERAGE(S8:S10)</f>
        <v>4.3858222908706522E-2</v>
      </c>
      <c r="AD8" s="61">
        <f t="shared" si="7"/>
        <v>0.48418827737582304</v>
      </c>
      <c r="AE8" s="61">
        <f t="shared" si="7"/>
        <v>0.36675880009755302</v>
      </c>
      <c r="AF8" s="61">
        <f t="shared" si="7"/>
        <v>0.38078205023981787</v>
      </c>
      <c r="AH8" s="71">
        <v>7.5</v>
      </c>
      <c r="AI8" s="73">
        <v>7.5</v>
      </c>
      <c r="AJ8" s="55">
        <v>0.66100300000000001</v>
      </c>
      <c r="AK8" s="55">
        <v>0.46800000000000003</v>
      </c>
    </row>
    <row r="9" spans="1:39" x14ac:dyDescent="0.25">
      <c r="A9" s="58">
        <v>4.7E-2</v>
      </c>
      <c r="B9" s="72">
        <v>0.16189999999999999</v>
      </c>
      <c r="C9" s="73">
        <v>0.2455</v>
      </c>
      <c r="D9" s="73">
        <v>0.26769999999999999</v>
      </c>
      <c r="E9" s="73">
        <v>0.36299999999999999</v>
      </c>
      <c r="F9" s="73">
        <v>0.4209</v>
      </c>
      <c r="G9" s="73">
        <v>0.41370000000000001</v>
      </c>
      <c r="H9" s="61">
        <v>0.21210000000000001</v>
      </c>
      <c r="I9" s="61">
        <v>0.27379999999999999</v>
      </c>
      <c r="J9" s="78">
        <v>0.25590000000000002</v>
      </c>
      <c r="K9" s="80">
        <v>0.41670000000000001</v>
      </c>
      <c r="L9" s="60">
        <v>4.6399999999999997E-2</v>
      </c>
      <c r="N9" s="73">
        <f t="shared" si="5"/>
        <v>0.60515405251605559</v>
      </c>
      <c r="O9" s="73">
        <f t="shared" si="0"/>
        <v>0.40126818957808308</v>
      </c>
      <c r="P9" s="73">
        <f t="shared" si="0"/>
        <v>0.34712624989838226</v>
      </c>
      <c r="Q9" s="73">
        <f t="shared" si="0"/>
        <v>0.11470612145354031</v>
      </c>
      <c r="R9" s="73">
        <f t="shared" si="0"/>
        <v>-2.6501910413787577E-2</v>
      </c>
      <c r="S9" s="73">
        <f t="shared" si="6"/>
        <v>-8.9423624095603671E-3</v>
      </c>
      <c r="T9" s="61">
        <f t="shared" si="1"/>
        <v>0.48272498170880407</v>
      </c>
      <c r="U9" s="61">
        <f t="shared" si="2"/>
        <v>0.33224941061702296</v>
      </c>
      <c r="V9" s="61">
        <f t="shared" si="3"/>
        <v>0.37590439801642139</v>
      </c>
      <c r="AH9" s="71">
        <v>15</v>
      </c>
      <c r="AI9" s="73">
        <v>15</v>
      </c>
      <c r="AJ9" s="55">
        <v>0.73807</v>
      </c>
      <c r="AK9" s="55">
        <v>0.66900000000000004</v>
      </c>
    </row>
    <row r="10" spans="1:39" x14ac:dyDescent="0.25">
      <c r="A10" s="58">
        <v>4.4499999999999998E-2</v>
      </c>
      <c r="B10" s="74">
        <v>0.1444</v>
      </c>
      <c r="C10" s="75">
        <v>0.21410000000000001</v>
      </c>
      <c r="D10" s="75">
        <v>0.26134999999999997</v>
      </c>
      <c r="E10" s="75">
        <v>0.36404999999999998</v>
      </c>
      <c r="F10" s="75">
        <v>0.40620000000000001</v>
      </c>
      <c r="G10" s="75">
        <v>0.39205000000000001</v>
      </c>
      <c r="H10" s="64">
        <v>0.21150000000000002</v>
      </c>
      <c r="I10" s="64">
        <v>0.25964999999999999</v>
      </c>
      <c r="J10" s="79">
        <v>0.25390000000000001</v>
      </c>
      <c r="K10" s="80">
        <v>0.40649999999999997</v>
      </c>
      <c r="L10" s="60">
        <v>4.1000000000000002E-2</v>
      </c>
      <c r="N10" s="73">
        <f t="shared" si="5"/>
        <v>0.64783350947077478</v>
      </c>
      <c r="O10" s="73">
        <f t="shared" si="0"/>
        <v>0.47784732948540765</v>
      </c>
      <c r="P10" s="73">
        <f t="shared" si="0"/>
        <v>0.36261279570766602</v>
      </c>
      <c r="Q10" s="73">
        <f t="shared" si="0"/>
        <v>0.11214535403625714</v>
      </c>
      <c r="R10" s="73">
        <f t="shared" si="0"/>
        <v>9.3488334281764951E-3</v>
      </c>
      <c r="S10" s="73">
        <f t="shared" si="6"/>
        <v>4.3858222908706557E-2</v>
      </c>
      <c r="T10" s="61">
        <f t="shared" si="1"/>
        <v>0.48418827737582304</v>
      </c>
      <c r="U10" s="61">
        <f t="shared" si="2"/>
        <v>0.36675880009755302</v>
      </c>
      <c r="V10" s="61">
        <f t="shared" si="3"/>
        <v>0.38078205023981782</v>
      </c>
      <c r="AH10" s="71">
        <v>30</v>
      </c>
      <c r="AI10" s="73">
        <v>30</v>
      </c>
      <c r="AJ10" s="55">
        <v>0.80960900000000002</v>
      </c>
      <c r="AK10" s="55">
        <v>0.92600000000000005</v>
      </c>
    </row>
    <row r="11" spans="1:39" ht="14.4" thickBot="1" x14ac:dyDescent="0.3">
      <c r="A11" s="41">
        <v>4.7E-2</v>
      </c>
      <c r="B11" s="62">
        <v>4.7E-2</v>
      </c>
      <c r="C11" s="62">
        <v>4.6800000000000001E-2</v>
      </c>
      <c r="D11" s="62">
        <v>4.6899999999999997E-2</v>
      </c>
      <c r="E11" s="62">
        <v>5.0700000000000002E-2</v>
      </c>
      <c r="F11" s="62">
        <v>4.6600000000000003E-2</v>
      </c>
      <c r="G11" s="62">
        <v>4.9099999999999998E-2</v>
      </c>
      <c r="H11" s="62">
        <v>4.6100000000000002E-2</v>
      </c>
      <c r="I11" s="62">
        <v>4.6399999999999997E-2</v>
      </c>
      <c r="J11" s="62">
        <v>4.5600000000000002E-2</v>
      </c>
      <c r="K11" s="62">
        <v>4.87E-2</v>
      </c>
      <c r="L11" s="63">
        <v>4.5999999999999999E-2</v>
      </c>
    </row>
    <row r="12" spans="1:39" x14ac:dyDescent="0.25">
      <c r="A12" s="59" t="s">
        <v>47</v>
      </c>
      <c r="B12" s="59">
        <v>30</v>
      </c>
      <c r="C12" s="59">
        <f>B12/2</f>
        <v>15</v>
      </c>
      <c r="D12" s="59">
        <f>C12/2</f>
        <v>7.5</v>
      </c>
      <c r="E12" s="59">
        <f>D12/2</f>
        <v>3.75</v>
      </c>
      <c r="F12" s="59">
        <f>E12/2</f>
        <v>1.875</v>
      </c>
      <c r="G12" s="59">
        <f>F12/2</f>
        <v>0.9375</v>
      </c>
      <c r="H12" s="65" t="s">
        <v>52</v>
      </c>
      <c r="I12" s="65" t="s">
        <v>50</v>
      </c>
      <c r="J12" s="65" t="s">
        <v>51</v>
      </c>
      <c r="AH12" s="55"/>
      <c r="AI12" s="55"/>
      <c r="AJ12" s="55"/>
    </row>
    <row r="13" spans="1:39" x14ac:dyDescent="0.25">
      <c r="O13" s="92"/>
      <c r="P13" s="92"/>
      <c r="Q13" s="92"/>
      <c r="R13" s="92"/>
      <c r="S13" s="92"/>
      <c r="AH13" s="55"/>
      <c r="AI13" s="55"/>
      <c r="AJ13" s="55"/>
    </row>
    <row r="14" spans="1:39" x14ac:dyDescent="0.25">
      <c r="A14" s="55" t="s">
        <v>63</v>
      </c>
      <c r="H14" s="59" t="s">
        <v>49</v>
      </c>
      <c r="I14" s="59"/>
      <c r="J14" s="59"/>
    </row>
    <row r="15" spans="1:39" ht="14.4" thickBot="1" x14ac:dyDescent="0.3">
      <c r="A15" s="59" t="s">
        <v>48</v>
      </c>
      <c r="B15" s="65">
        <v>90</v>
      </c>
      <c r="C15" s="65">
        <v>45</v>
      </c>
      <c r="D15" s="65">
        <v>22.5</v>
      </c>
      <c r="E15" s="65">
        <v>11.25</v>
      </c>
      <c r="F15" s="65">
        <v>5.625</v>
      </c>
      <c r="G15" s="65">
        <v>2.8125</v>
      </c>
      <c r="H15" s="66" t="s">
        <v>64</v>
      </c>
      <c r="I15" s="66" t="s">
        <v>65</v>
      </c>
      <c r="J15" s="55" t="s">
        <v>68</v>
      </c>
      <c r="K15" s="55" t="s">
        <v>139</v>
      </c>
      <c r="L15" s="55"/>
      <c r="M15" s="55" t="s">
        <v>140</v>
      </c>
      <c r="N15" s="55" t="s">
        <v>54</v>
      </c>
      <c r="X15" s="55" t="s">
        <v>55</v>
      </c>
    </row>
    <row r="16" spans="1:39" x14ac:dyDescent="0.25">
      <c r="A16" s="37">
        <v>4.7300000000000002E-2</v>
      </c>
      <c r="B16" s="56">
        <v>5.3199999999999997E-2</v>
      </c>
      <c r="C16" s="56">
        <v>5.3400000000000003E-2</v>
      </c>
      <c r="D16" s="56">
        <v>5.4800000000000001E-2</v>
      </c>
      <c r="E16" s="56">
        <v>5.7599999999999998E-2</v>
      </c>
      <c r="F16" s="56">
        <v>5.91E-2</v>
      </c>
      <c r="G16" s="56">
        <v>5.57E-2</v>
      </c>
      <c r="H16" s="56">
        <v>5.4899999999999997E-2</v>
      </c>
      <c r="I16" s="56">
        <v>4.5199999999999997E-2</v>
      </c>
      <c r="J16" s="56">
        <v>3.8399999999999997E-2</v>
      </c>
      <c r="K16" s="56">
        <v>3.4500000000000003E-2</v>
      </c>
      <c r="L16" s="57">
        <v>5.1499999999999997E-2</v>
      </c>
      <c r="AH16" s="71" t="s">
        <v>59</v>
      </c>
      <c r="AI16" s="73" t="s">
        <v>60</v>
      </c>
      <c r="AJ16" s="55" t="s">
        <v>61</v>
      </c>
      <c r="AK16" s="55" t="s">
        <v>62</v>
      </c>
      <c r="AL16" s="81" t="s">
        <v>56</v>
      </c>
      <c r="AM16" s="82">
        <v>0.67925999999999997</v>
      </c>
    </row>
    <row r="17" spans="1:39" x14ac:dyDescent="0.25">
      <c r="A17" s="58">
        <v>4.4299999999999999E-2</v>
      </c>
      <c r="B17" s="68">
        <v>0.16980000000000001</v>
      </c>
      <c r="C17" s="69">
        <v>0.20280000000000001</v>
      </c>
      <c r="D17" s="69">
        <v>0.25280000000000002</v>
      </c>
      <c r="E17" s="69">
        <v>0.28799999999999998</v>
      </c>
      <c r="F17" s="69">
        <v>0.32700000000000001</v>
      </c>
      <c r="G17" s="69">
        <v>0.36230000000000001</v>
      </c>
      <c r="H17" s="76">
        <v>0.12520000000000001</v>
      </c>
      <c r="I17" s="76">
        <v>0.15840000000000001</v>
      </c>
      <c r="J17" s="77">
        <v>0.2122</v>
      </c>
      <c r="K17" s="80">
        <v>0.39789999999999998</v>
      </c>
      <c r="L17" s="60">
        <v>4.6300000000000001E-2</v>
      </c>
      <c r="M17" s="65">
        <f>AVERAGE(K20:K22)</f>
        <v>0.4173</v>
      </c>
      <c r="N17" s="71">
        <f>1-B17/$M$17</f>
        <v>0.59309849029475203</v>
      </c>
      <c r="O17" s="71">
        <f t="shared" ref="O17:S17" si="8">1-C17/$M$17</f>
        <v>0.51401869158878499</v>
      </c>
      <c r="P17" s="71">
        <f t="shared" si="8"/>
        <v>0.39420081476156232</v>
      </c>
      <c r="Q17" s="71">
        <f t="shared" si="8"/>
        <v>0.30984902947519777</v>
      </c>
      <c r="R17" s="71">
        <f t="shared" si="8"/>
        <v>0.216391085549964</v>
      </c>
      <c r="S17" s="71">
        <f t="shared" si="8"/>
        <v>0.13179966450994485</v>
      </c>
      <c r="T17" s="61">
        <f t="shared" ref="T17" si="9">1-H17/$M$17</f>
        <v>0.69997603642463457</v>
      </c>
      <c r="U17" s="61">
        <f t="shared" ref="U17" si="10">1-I17/$M$17</f>
        <v>0.62041696621135878</v>
      </c>
      <c r="V17" s="61">
        <f t="shared" ref="V17" si="11">1-J17/$M$17</f>
        <v>0.49149293074526723</v>
      </c>
      <c r="X17" s="71">
        <f>AVERAGE(N17:N19)</f>
        <v>0.58990334691269275</v>
      </c>
      <c r="Y17" s="71">
        <f t="shared" ref="Y17:AC17" si="12">AVERAGE(O17:O19)</f>
        <v>0.50874670500838726</v>
      </c>
      <c r="Z17" s="71">
        <f t="shared" si="12"/>
        <v>0.37063663231887539</v>
      </c>
      <c r="AA17" s="71">
        <f t="shared" si="12"/>
        <v>0.2924354980429747</v>
      </c>
      <c r="AB17" s="71">
        <f t="shared" si="12"/>
        <v>0.18420001597571689</v>
      </c>
      <c r="AC17" s="71">
        <f t="shared" si="12"/>
        <v>0.11478552600047927</v>
      </c>
      <c r="AD17" s="61">
        <f>AVERAGE(T17:T19)</f>
        <v>0.66634715232846065</v>
      </c>
      <c r="AE17" s="61">
        <f>AVERAGE(U17:U19)</f>
        <v>0.61450595095454907</v>
      </c>
      <c r="AF17" s="61">
        <f>AVERAGE(V17:V19)</f>
        <v>0.45754453231088749</v>
      </c>
      <c r="AH17" s="71">
        <v>2.8125</v>
      </c>
      <c r="AI17" s="73">
        <v>0.78125</v>
      </c>
      <c r="AJ17" s="55">
        <v>0.18030399999999999</v>
      </c>
      <c r="AK17" s="55">
        <v>0.59899999999999998</v>
      </c>
      <c r="AL17" s="83" t="s">
        <v>57</v>
      </c>
      <c r="AM17" s="84">
        <v>0.68623999999999996</v>
      </c>
    </row>
    <row r="18" spans="1:39" ht="14.4" thickBot="1" x14ac:dyDescent="0.3">
      <c r="A18" s="58">
        <v>4.9500000000000002E-2</v>
      </c>
      <c r="B18" s="70">
        <v>0.1656</v>
      </c>
      <c r="C18" s="71">
        <v>0.2</v>
      </c>
      <c r="D18" s="71">
        <v>0.26529999999999998</v>
      </c>
      <c r="E18" s="71">
        <v>0.31440000000000001</v>
      </c>
      <c r="F18" s="71">
        <v>0.3513</v>
      </c>
      <c r="G18" s="71">
        <v>0.35980000000000001</v>
      </c>
      <c r="H18" s="61">
        <v>0.13850000000000001</v>
      </c>
      <c r="I18" s="61">
        <v>0.15049999999999999</v>
      </c>
      <c r="J18" s="78">
        <v>0.24379999999999999</v>
      </c>
      <c r="K18" s="80">
        <v>0.38300000000000001</v>
      </c>
      <c r="L18" s="60">
        <v>4.8800000000000003E-2</v>
      </c>
      <c r="N18" s="71">
        <f t="shared" ref="N18:N19" si="13">1-B18/$M$17</f>
        <v>0.60316319194823875</v>
      </c>
      <c r="O18" s="71">
        <f t="shared" ref="O18:O20" si="14">1-C18/$M$17</f>
        <v>0.52072849269110955</v>
      </c>
      <c r="P18" s="71">
        <f t="shared" ref="P18:P20" si="15">1-D18/$M$17</f>
        <v>0.36424634555475688</v>
      </c>
      <c r="Q18" s="71">
        <f t="shared" ref="Q18:Q20" si="16">1-E18/$M$17</f>
        <v>0.24658519051042416</v>
      </c>
      <c r="R18" s="71">
        <f t="shared" ref="R18:R19" si="17">1-F18/$M$17</f>
        <v>0.15815959741193386</v>
      </c>
      <c r="S18" s="71">
        <f t="shared" ref="S18:S22" si="18">1-G18/$M$17</f>
        <v>0.13779055835130605</v>
      </c>
      <c r="T18" s="61">
        <f t="shared" ref="T18:T22" si="19">1-H18/$M$17</f>
        <v>0.66810448118859334</v>
      </c>
      <c r="U18" s="61">
        <f t="shared" ref="U18:U22" si="20">1-I18/$M$17</f>
        <v>0.63934819075006</v>
      </c>
      <c r="V18" s="61">
        <f t="shared" ref="V18:V22" si="21">1-J18/$M$17</f>
        <v>0.41576803259046258</v>
      </c>
      <c r="AH18" s="71">
        <v>5.625</v>
      </c>
      <c r="AI18" s="73">
        <v>1.5625</v>
      </c>
      <c r="AJ18" s="55">
        <v>0.21241199999999999</v>
      </c>
      <c r="AK18" s="55">
        <v>0.89300000000000002</v>
      </c>
      <c r="AL18" s="85" t="s">
        <v>58</v>
      </c>
      <c r="AM18" s="86">
        <v>0.69381999999999999</v>
      </c>
    </row>
    <row r="19" spans="1:39" x14ac:dyDescent="0.25">
      <c r="A19" s="58">
        <v>4.5900000000000003E-2</v>
      </c>
      <c r="B19" s="70">
        <v>0.17799999999999999</v>
      </c>
      <c r="C19" s="71">
        <v>0.2122</v>
      </c>
      <c r="D19" s="71">
        <v>0.26979999999999998</v>
      </c>
      <c r="E19" s="71">
        <v>0.28339999999999999</v>
      </c>
      <c r="F19" s="71">
        <v>0.34300000000000003</v>
      </c>
      <c r="G19" s="71">
        <v>0.3861</v>
      </c>
      <c r="H19" s="61">
        <v>0.154</v>
      </c>
      <c r="I19" s="61">
        <v>0.17369999999999999</v>
      </c>
      <c r="J19" s="78">
        <v>0.22309999999999999</v>
      </c>
      <c r="K19" s="80">
        <v>0.43785000000000002</v>
      </c>
      <c r="L19" s="60">
        <v>3.6299999999999999E-2</v>
      </c>
      <c r="N19" s="71">
        <f t="shared" si="13"/>
        <v>0.57344835849508757</v>
      </c>
      <c r="O19" s="71">
        <f t="shared" si="14"/>
        <v>0.49149293074526723</v>
      </c>
      <c r="P19" s="71">
        <f t="shared" si="15"/>
        <v>0.35346273664030681</v>
      </c>
      <c r="Q19" s="71">
        <f t="shared" si="16"/>
        <v>0.32087227414330222</v>
      </c>
      <c r="R19" s="71">
        <f t="shared" si="17"/>
        <v>0.17804936496525281</v>
      </c>
      <c r="S19" s="71">
        <f t="shared" si="18"/>
        <v>7.4766355140186924E-2</v>
      </c>
      <c r="T19" s="61">
        <f t="shared" si="19"/>
        <v>0.63096093937215436</v>
      </c>
      <c r="U19" s="61">
        <f t="shared" si="20"/>
        <v>0.58375269590222856</v>
      </c>
      <c r="V19" s="61">
        <f t="shared" si="21"/>
        <v>0.46537263359693271</v>
      </c>
      <c r="AH19" s="71">
        <v>11.25</v>
      </c>
      <c r="AI19" s="73">
        <v>3.125</v>
      </c>
      <c r="AJ19" s="55">
        <v>0.36743700000000001</v>
      </c>
      <c r="AK19" s="55">
        <v>0.59099999999999997</v>
      </c>
    </row>
    <row r="20" spans="1:39" x14ac:dyDescent="0.25">
      <c r="A20" s="58">
        <v>4.9099999999999998E-2</v>
      </c>
      <c r="B20" s="72">
        <v>0.3266</v>
      </c>
      <c r="C20" s="73">
        <v>0.3332</v>
      </c>
      <c r="D20" s="73">
        <v>0.34399999999999997</v>
      </c>
      <c r="E20" s="73">
        <v>0.33679999999999999</v>
      </c>
      <c r="F20" s="73">
        <v>0.37719999999999998</v>
      </c>
      <c r="G20" s="73">
        <v>0.3826</v>
      </c>
      <c r="H20" s="61">
        <v>0.27550000000000002</v>
      </c>
      <c r="I20" s="61">
        <v>0.3372</v>
      </c>
      <c r="J20" s="78">
        <v>0.32750000000000001</v>
      </c>
      <c r="K20" s="80">
        <v>0.4254</v>
      </c>
      <c r="L20" s="60">
        <v>5.2699999999999997E-2</v>
      </c>
      <c r="N20" s="73">
        <f>1-B20/$M$17</f>
        <v>0.21734962856458184</v>
      </c>
      <c r="O20" s="73">
        <f t="shared" si="14"/>
        <v>0.20153366882338841</v>
      </c>
      <c r="P20" s="73">
        <f t="shared" si="15"/>
        <v>0.17565300742870849</v>
      </c>
      <c r="Q20" s="73">
        <f t="shared" si="16"/>
        <v>0.19290678169182851</v>
      </c>
      <c r="R20" s="73">
        <f t="shared" ref="R20" si="22">1-F20/$M$17</f>
        <v>9.6093937215432579E-2</v>
      </c>
      <c r="S20" s="73">
        <f t="shared" si="18"/>
        <v>8.315360651809256E-2</v>
      </c>
      <c r="T20" s="61">
        <f t="shared" si="19"/>
        <v>0.33980349868200332</v>
      </c>
      <c r="U20" s="61">
        <f t="shared" si="20"/>
        <v>0.19194823867721067</v>
      </c>
      <c r="V20" s="61">
        <f t="shared" si="21"/>
        <v>0.21519290678169178</v>
      </c>
      <c r="X20" s="73">
        <f>AVERAGE(N20:N22)</f>
        <v>0.2017733045770429</v>
      </c>
      <c r="Y20" s="73">
        <f t="shared" ref="Y20:AC20" si="23">AVERAGE(O20:O22)</f>
        <v>0.20668583752695899</v>
      </c>
      <c r="Z20" s="73">
        <f t="shared" si="23"/>
        <v>0.17816918284208008</v>
      </c>
      <c r="AA20" s="73">
        <f t="shared" si="23"/>
        <v>0.13862928348909664</v>
      </c>
      <c r="AB20" s="73">
        <f t="shared" si="23"/>
        <v>7.6923076923076941E-2</v>
      </c>
      <c r="AC20" s="73">
        <f t="shared" si="23"/>
        <v>2.0968128444763996E-2</v>
      </c>
      <c r="AD20" s="61">
        <f t="shared" ref="AD20" si="24">AVERAGE(T20:T22)</f>
        <v>0.36736161035226456</v>
      </c>
      <c r="AE20" s="61">
        <f t="shared" ref="AE20" si="25">AVERAGE(U20:U22)</f>
        <v>0.21231727773783851</v>
      </c>
      <c r="AF20" s="61">
        <f t="shared" ref="AF20" si="26">AVERAGE(V20:V22)</f>
        <v>0.18020608674814276</v>
      </c>
      <c r="AH20" s="71">
        <v>22.5</v>
      </c>
      <c r="AI20" s="73">
        <v>6.25</v>
      </c>
      <c r="AJ20" s="55">
        <v>0.45761000000000002</v>
      </c>
      <c r="AK20" s="55">
        <v>0.69099999999999995</v>
      </c>
    </row>
    <row r="21" spans="1:39" x14ac:dyDescent="0.25">
      <c r="A21" s="58">
        <v>4.9299999999999997E-2</v>
      </c>
      <c r="B21" s="72">
        <v>0.33960000000000001</v>
      </c>
      <c r="C21" s="73">
        <v>0.32890000000000003</v>
      </c>
      <c r="D21" s="73">
        <v>0.34189999999999998</v>
      </c>
      <c r="E21" s="73">
        <v>0.3821</v>
      </c>
      <c r="F21" s="73">
        <v>0.39319999999999999</v>
      </c>
      <c r="G21" s="73">
        <v>0.4345</v>
      </c>
      <c r="H21" s="61">
        <v>0.2525</v>
      </c>
      <c r="I21" s="61">
        <v>0.32019999999999998</v>
      </c>
      <c r="J21" s="78">
        <v>0.35670000000000002</v>
      </c>
      <c r="K21" s="80">
        <v>0.41760000000000003</v>
      </c>
      <c r="L21" s="60">
        <v>4.6300000000000001E-2</v>
      </c>
      <c r="N21" s="73">
        <f t="shared" ref="N21:N22" si="27">1-B21/$M$17</f>
        <v>0.18619698058950396</v>
      </c>
      <c r="O21" s="73">
        <f t="shared" ref="O21:O22" si="28">1-C21/$M$17</f>
        <v>0.21183800623052951</v>
      </c>
      <c r="P21" s="73">
        <f t="shared" ref="P21:P22" si="29">1-D21/$M$17</f>
        <v>0.18068535825545173</v>
      </c>
      <c r="Q21" s="73">
        <f t="shared" ref="Q21:Q22" si="30">1-E21/$M$17</f>
        <v>8.4351785286364778E-2</v>
      </c>
      <c r="R21" s="73">
        <f t="shared" ref="R21:R22" si="31">1-F21/$M$17</f>
        <v>5.7752216630721276E-2</v>
      </c>
      <c r="S21" s="73">
        <f t="shared" si="18"/>
        <v>-4.1217349628564603E-2</v>
      </c>
      <c r="T21" s="61">
        <f t="shared" si="19"/>
        <v>0.39491972202252579</v>
      </c>
      <c r="U21" s="61">
        <f t="shared" si="20"/>
        <v>0.23268631679846641</v>
      </c>
      <c r="V21" s="61">
        <f t="shared" si="21"/>
        <v>0.14521926671459373</v>
      </c>
      <c r="AH21" s="71">
        <v>45</v>
      </c>
      <c r="AI21" s="73">
        <v>12.5</v>
      </c>
      <c r="AJ21" s="55">
        <v>0.61455199999999999</v>
      </c>
      <c r="AK21" s="55">
        <v>0.55200000000000005</v>
      </c>
    </row>
    <row r="22" spans="1:39" x14ac:dyDescent="0.25">
      <c r="A22" s="58">
        <v>2.52E-2</v>
      </c>
      <c r="B22" s="74">
        <v>0.33310000000000001</v>
      </c>
      <c r="C22" s="75">
        <v>0.33105000000000001</v>
      </c>
      <c r="D22" s="75">
        <v>0.34294999999999998</v>
      </c>
      <c r="E22" s="75">
        <v>0.35944999999999999</v>
      </c>
      <c r="F22" s="75">
        <v>0.38519999999999999</v>
      </c>
      <c r="G22" s="75">
        <v>0.40854999999999997</v>
      </c>
      <c r="H22" s="64">
        <v>0.26400000000000001</v>
      </c>
      <c r="I22" s="64">
        <v>0.32869999999999999</v>
      </c>
      <c r="J22" s="79">
        <v>0.34210000000000002</v>
      </c>
      <c r="K22" s="80">
        <v>0.40889999999999999</v>
      </c>
      <c r="L22" s="60">
        <v>4.82E-2</v>
      </c>
      <c r="N22" s="73">
        <f t="shared" si="27"/>
        <v>0.2017733045770429</v>
      </c>
      <c r="O22" s="73">
        <f t="shared" si="28"/>
        <v>0.20668583752695902</v>
      </c>
      <c r="P22" s="73">
        <f t="shared" si="29"/>
        <v>0.17816918284208005</v>
      </c>
      <c r="Q22" s="73">
        <f t="shared" si="30"/>
        <v>0.13862928348909664</v>
      </c>
      <c r="R22" s="73">
        <f t="shared" si="31"/>
        <v>7.6923076923076983E-2</v>
      </c>
      <c r="S22" s="73">
        <f t="shared" si="18"/>
        <v>2.0968128444764034E-2</v>
      </c>
      <c r="T22" s="61">
        <f t="shared" si="19"/>
        <v>0.36736161035226456</v>
      </c>
      <c r="U22" s="61">
        <f t="shared" si="20"/>
        <v>0.21231727773783848</v>
      </c>
      <c r="V22" s="61">
        <f t="shared" si="21"/>
        <v>0.18020608674814276</v>
      </c>
      <c r="AH22" s="71">
        <v>90</v>
      </c>
      <c r="AI22" s="73">
        <v>25</v>
      </c>
      <c r="AJ22" s="55">
        <v>0.66638699999999995</v>
      </c>
      <c r="AK22" s="55">
        <v>0.79800000000000004</v>
      </c>
    </row>
    <row r="23" spans="1:39" ht="14.4" thickBot="1" x14ac:dyDescent="0.3">
      <c r="A23" s="41">
        <v>3.4200000000000001E-2</v>
      </c>
      <c r="B23" s="62">
        <v>4.4600000000000001E-2</v>
      </c>
      <c r="C23" s="62">
        <v>3.6700000000000003E-2</v>
      </c>
      <c r="D23" s="62">
        <v>4.1700000000000001E-2</v>
      </c>
      <c r="E23" s="62">
        <v>3.6299999999999999E-2</v>
      </c>
      <c r="F23" s="62">
        <v>5.0299999999999997E-2</v>
      </c>
      <c r="G23" s="62">
        <v>4.6600000000000003E-2</v>
      </c>
      <c r="H23" s="62">
        <v>3.7100000000000001E-2</v>
      </c>
      <c r="I23" s="62">
        <v>3.49E-2</v>
      </c>
      <c r="J23" s="62">
        <v>4.5699999999999998E-2</v>
      </c>
      <c r="K23" s="62">
        <v>3.4700000000000002E-2</v>
      </c>
      <c r="L23" s="63">
        <v>4.4200000000000003E-2</v>
      </c>
    </row>
    <row r="24" spans="1:39" x14ac:dyDescent="0.25">
      <c r="A24" s="59" t="s">
        <v>47</v>
      </c>
      <c r="B24" s="65">
        <v>25</v>
      </c>
      <c r="C24" s="65">
        <v>12.5</v>
      </c>
      <c r="D24" s="65">
        <v>6.25</v>
      </c>
      <c r="E24" s="65">
        <v>3.125</v>
      </c>
      <c r="F24" s="65">
        <v>1.5625</v>
      </c>
      <c r="G24" s="65">
        <v>0.78125</v>
      </c>
      <c r="H24" s="65" t="s">
        <v>69</v>
      </c>
      <c r="I24" s="65" t="s">
        <v>66</v>
      </c>
      <c r="J24" s="65" t="s">
        <v>67</v>
      </c>
      <c r="AH24" s="55"/>
      <c r="AI24" s="55"/>
      <c r="AJ24" s="55"/>
    </row>
    <row r="25" spans="1:39" ht="14.4" x14ac:dyDescent="0.25"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9" x14ac:dyDescent="0.25">
      <c r="A26" s="55" t="s">
        <v>70</v>
      </c>
      <c r="H26" s="59" t="s">
        <v>49</v>
      </c>
      <c r="I26" s="59"/>
      <c r="J26" s="59"/>
    </row>
    <row r="27" spans="1:39" ht="14.4" thickBot="1" x14ac:dyDescent="0.3">
      <c r="A27" s="59" t="s">
        <v>48</v>
      </c>
      <c r="B27" s="87">
        <v>100</v>
      </c>
      <c r="C27" s="87">
        <v>50</v>
      </c>
      <c r="D27" s="87">
        <v>25</v>
      </c>
      <c r="E27" s="88">
        <v>12.5</v>
      </c>
      <c r="F27" s="55">
        <v>6.25</v>
      </c>
      <c r="G27" s="55">
        <v>3.125</v>
      </c>
      <c r="H27" s="66" t="s">
        <v>71</v>
      </c>
      <c r="I27" s="66" t="s">
        <v>72</v>
      </c>
      <c r="J27" s="66" t="s">
        <v>73</v>
      </c>
      <c r="K27" s="55" t="s">
        <v>139</v>
      </c>
      <c r="L27" s="55"/>
      <c r="M27" s="55" t="s">
        <v>140</v>
      </c>
      <c r="N27" s="55" t="s">
        <v>54</v>
      </c>
      <c r="X27" s="55" t="s">
        <v>55</v>
      </c>
    </row>
    <row r="28" spans="1:39" x14ac:dyDescent="0.25">
      <c r="A28" s="37">
        <v>5.1700000000000003E-2</v>
      </c>
      <c r="B28" s="56">
        <v>5.3699999999999998E-2</v>
      </c>
      <c r="C28" s="56">
        <v>5.2499999999999998E-2</v>
      </c>
      <c r="D28" s="56">
        <v>5.28E-2</v>
      </c>
      <c r="E28" s="56">
        <v>5.4399999999999997E-2</v>
      </c>
      <c r="F28" s="56">
        <v>5.5399999999999998E-2</v>
      </c>
      <c r="G28" s="56">
        <v>5.3400000000000003E-2</v>
      </c>
      <c r="H28" s="56">
        <v>5.4100000000000002E-2</v>
      </c>
      <c r="I28" s="56">
        <v>5.3999999999999999E-2</v>
      </c>
      <c r="J28" s="56">
        <v>5.21E-2</v>
      </c>
      <c r="K28" s="56">
        <v>5.16E-2</v>
      </c>
      <c r="L28" s="57">
        <v>5.3199999999999997E-2</v>
      </c>
      <c r="AH28" s="71" t="s">
        <v>59</v>
      </c>
      <c r="AI28" s="73" t="s">
        <v>60</v>
      </c>
      <c r="AJ28" s="55" t="s">
        <v>61</v>
      </c>
      <c r="AK28" s="55" t="s">
        <v>62</v>
      </c>
      <c r="AL28" s="81" t="s">
        <v>56</v>
      </c>
      <c r="AM28" s="82">
        <v>0.52976000000000001</v>
      </c>
    </row>
    <row r="29" spans="1:39" x14ac:dyDescent="0.25">
      <c r="A29" s="58">
        <v>4.4400000000000002E-2</v>
      </c>
      <c r="B29" s="68">
        <v>9.4700000000000006E-2</v>
      </c>
      <c r="C29" s="69">
        <v>8.9599999999999999E-2</v>
      </c>
      <c r="D29" s="69">
        <v>0.124</v>
      </c>
      <c r="E29" s="69">
        <v>0.1646</v>
      </c>
      <c r="F29" s="69">
        <v>0.1575</v>
      </c>
      <c r="G29" s="69">
        <v>0.14199999999999999</v>
      </c>
      <c r="H29" s="76">
        <v>8.5599999999999996E-2</v>
      </c>
      <c r="I29" s="76">
        <v>7.5999999999999998E-2</v>
      </c>
      <c r="J29" s="77">
        <v>7.3800000000000004E-2</v>
      </c>
      <c r="K29" s="80">
        <v>0.13200000000000001</v>
      </c>
      <c r="L29" s="60">
        <v>4.3700000000000003E-2</v>
      </c>
      <c r="M29" s="65">
        <f>AVERAGE(K32:K34)</f>
        <v>0.17779999999999999</v>
      </c>
      <c r="N29" s="71">
        <f>1-B29/$M$29</f>
        <v>0.46737907761529796</v>
      </c>
      <c r="O29" s="71">
        <f t="shared" ref="O29:S29" si="32">1-C29/$M$29</f>
        <v>0.49606299212598426</v>
      </c>
      <c r="P29" s="71">
        <f t="shared" si="32"/>
        <v>0.30258717660292456</v>
      </c>
      <c r="Q29" s="71">
        <f t="shared" si="32"/>
        <v>7.4240719910011244E-2</v>
      </c>
      <c r="R29" s="71">
        <f t="shared" si="32"/>
        <v>0.1141732283464566</v>
      </c>
      <c r="S29" s="71">
        <f t="shared" si="32"/>
        <v>0.20134983127109107</v>
      </c>
      <c r="T29" s="61">
        <f>1-H29/$M$29</f>
        <v>0.51856017997750281</v>
      </c>
      <c r="U29" s="61">
        <f t="shared" ref="U29:U34" si="33">1-I29/$M$29</f>
        <v>0.57255343082114729</v>
      </c>
      <c r="V29" s="61">
        <f t="shared" ref="V29:V34" si="34">1-J29/$M$29</f>
        <v>0.58492688413948257</v>
      </c>
      <c r="X29" s="71">
        <f>AVERAGE(N29:N31)</f>
        <v>0.46156730408698904</v>
      </c>
      <c r="Y29" s="71">
        <f t="shared" ref="Y29" si="35">AVERAGE(O29:O31)</f>
        <v>0.49306336707911508</v>
      </c>
      <c r="Z29" s="71">
        <f t="shared" ref="Z29" si="36">AVERAGE(P29:P31)</f>
        <v>0.28496437945256842</v>
      </c>
      <c r="AA29" s="71">
        <f t="shared" ref="AA29" si="37">AVERAGE(Q29:Q31)</f>
        <v>0.1136107986501687</v>
      </c>
      <c r="AB29" s="71">
        <f t="shared" ref="AB29" si="38">AVERAGE(R29:R31)</f>
        <v>0.24896887889013866</v>
      </c>
      <c r="AC29" s="71">
        <f t="shared" ref="AC29" si="39">AVERAGE(S29:S31)</f>
        <v>8.9613798275215539E-2</v>
      </c>
      <c r="AD29" s="61">
        <f>AVERAGE(T29:T31)</f>
        <v>0.53805774278215213</v>
      </c>
      <c r="AE29" s="61">
        <f>AVERAGE(U29:U31)</f>
        <v>0.52005999250093737</v>
      </c>
      <c r="AF29" s="61">
        <f>AVERAGE(V29:V31)</f>
        <v>0.51406074240719912</v>
      </c>
      <c r="AH29" s="71">
        <v>3.125</v>
      </c>
      <c r="AI29" s="73">
        <v>0.9375</v>
      </c>
      <c r="AJ29" s="55">
        <v>7.2553400000000004E-2</v>
      </c>
      <c r="AK29" s="55">
        <v>1.9890000000000001</v>
      </c>
      <c r="AL29" s="83" t="s">
        <v>57</v>
      </c>
      <c r="AM29" s="84">
        <v>0.34139000000000003</v>
      </c>
    </row>
    <row r="30" spans="1:39" ht="14.4" thickBot="1" x14ac:dyDescent="0.3">
      <c r="A30" s="58">
        <v>4.4499999999999998E-2</v>
      </c>
      <c r="B30" s="70">
        <v>9.7299999999999998E-2</v>
      </c>
      <c r="C30" s="71">
        <v>8.8200000000000001E-2</v>
      </c>
      <c r="D30" s="71">
        <v>0.12609999999999999</v>
      </c>
      <c r="E30" s="71">
        <v>0.16589999999999999</v>
      </c>
      <c r="F30" s="71">
        <v>0.1227</v>
      </c>
      <c r="G30" s="71">
        <v>0.192</v>
      </c>
      <c r="H30" s="61">
        <v>7.7399999999999997E-2</v>
      </c>
      <c r="I30" s="61">
        <v>8.5599999999999996E-2</v>
      </c>
      <c r="J30" s="78">
        <v>8.8200000000000001E-2</v>
      </c>
      <c r="K30" s="80">
        <v>0.1598</v>
      </c>
      <c r="L30" s="60">
        <v>4.53E-2</v>
      </c>
      <c r="N30" s="71">
        <f t="shared" ref="N30:N34" si="40">1-B30/$M$29</f>
        <v>0.452755905511811</v>
      </c>
      <c r="O30" s="71">
        <f t="shared" ref="O30:O34" si="41">1-C30/$M$29</f>
        <v>0.50393700787401574</v>
      </c>
      <c r="P30" s="71">
        <f t="shared" ref="P30:P34" si="42">1-D30/$M$29</f>
        <v>0.29077615298087744</v>
      </c>
      <c r="Q30" s="71">
        <f t="shared" ref="Q30:Q34" si="43">1-E30/$M$29</f>
        <v>6.6929133858267709E-2</v>
      </c>
      <c r="R30" s="71">
        <f t="shared" ref="R30:R34" si="44">1-F30/$M$29</f>
        <v>0.30989876265466809</v>
      </c>
      <c r="S30" s="71">
        <f t="shared" ref="S30:S34" si="45">1-G30/$M$29</f>
        <v>-7.9865016872890937E-2</v>
      </c>
      <c r="T30" s="61">
        <f t="shared" ref="T30:T34" si="46">1-H30/$M$29</f>
        <v>0.56467941507311581</v>
      </c>
      <c r="U30" s="61">
        <f t="shared" si="33"/>
        <v>0.51856017997750281</v>
      </c>
      <c r="V30" s="61">
        <f t="shared" si="34"/>
        <v>0.50393700787401574</v>
      </c>
      <c r="AH30" s="71">
        <v>6.25</v>
      </c>
      <c r="AI30" s="73">
        <v>1.875</v>
      </c>
      <c r="AJ30" s="55">
        <v>0.114173</v>
      </c>
      <c r="AK30" s="55">
        <v>1.804</v>
      </c>
      <c r="AL30" s="85" t="s">
        <v>58</v>
      </c>
      <c r="AM30" s="86">
        <v>0.22067999999999999</v>
      </c>
    </row>
    <row r="31" spans="1:39" x14ac:dyDescent="0.25">
      <c r="A31" s="58">
        <v>4.6600000000000003E-2</v>
      </c>
      <c r="B31" s="70">
        <v>9.5200000000000007E-2</v>
      </c>
      <c r="C31" s="71">
        <v>9.2600000000000002E-2</v>
      </c>
      <c r="D31" s="71">
        <v>0.1313</v>
      </c>
      <c r="E31" s="71">
        <v>0.14230000000000001</v>
      </c>
      <c r="F31" s="71">
        <v>0.12039999999999999</v>
      </c>
      <c r="G31" s="71">
        <v>0.15160000000000001</v>
      </c>
      <c r="H31" s="61">
        <v>8.3400000000000002E-2</v>
      </c>
      <c r="I31" s="61">
        <v>9.4399999999999998E-2</v>
      </c>
      <c r="J31" s="78">
        <v>9.7199999999999995E-2</v>
      </c>
      <c r="K31" s="80">
        <v>0.16669999999999999</v>
      </c>
      <c r="L31" s="60">
        <v>4.4600000000000001E-2</v>
      </c>
      <c r="N31" s="71">
        <f t="shared" si="40"/>
        <v>0.46456692913385822</v>
      </c>
      <c r="O31" s="71">
        <f t="shared" si="41"/>
        <v>0.47919010123734529</v>
      </c>
      <c r="P31" s="71">
        <f t="shared" si="42"/>
        <v>0.26152980877390319</v>
      </c>
      <c r="Q31" s="71">
        <f t="shared" si="43"/>
        <v>0.19966254218222712</v>
      </c>
      <c r="R31" s="71">
        <f t="shared" si="44"/>
        <v>0.32283464566929132</v>
      </c>
      <c r="S31" s="71">
        <f t="shared" si="45"/>
        <v>0.14735658042744648</v>
      </c>
      <c r="T31" s="61">
        <f t="shared" si="46"/>
        <v>0.53093363329583798</v>
      </c>
      <c r="U31" s="61">
        <f t="shared" si="33"/>
        <v>0.46906636670416191</v>
      </c>
      <c r="V31" s="61">
        <f t="shared" si="34"/>
        <v>0.45331833520809894</v>
      </c>
      <c r="AH31" s="71">
        <v>12.5</v>
      </c>
      <c r="AI31" s="73">
        <v>3.75</v>
      </c>
      <c r="AJ31" s="55">
        <v>0.34177000000000002</v>
      </c>
      <c r="AK31" s="55">
        <v>0.39800000000000002</v>
      </c>
    </row>
    <row r="32" spans="1:39" x14ac:dyDescent="0.25">
      <c r="A32" s="58">
        <v>4.53E-2</v>
      </c>
      <c r="B32" s="72">
        <v>0.1158</v>
      </c>
      <c r="C32" s="73">
        <v>0.13320000000000001</v>
      </c>
      <c r="D32" s="73">
        <v>0.12280000000000001</v>
      </c>
      <c r="E32" s="73">
        <v>0.14349999999999999</v>
      </c>
      <c r="F32" s="73">
        <v>0.15809999999999999</v>
      </c>
      <c r="G32" s="73">
        <v>0.1787</v>
      </c>
      <c r="H32" s="61">
        <v>0.1123</v>
      </c>
      <c r="I32" s="61">
        <v>0.15959999999999999</v>
      </c>
      <c r="J32" s="78">
        <v>0.16700000000000001</v>
      </c>
      <c r="K32" s="80">
        <v>0.1802</v>
      </c>
      <c r="L32" s="60">
        <v>4.6600000000000003E-2</v>
      </c>
      <c r="N32" s="73">
        <f t="shared" si="40"/>
        <v>0.34870641169853767</v>
      </c>
      <c r="O32" s="73">
        <f t="shared" si="41"/>
        <v>0.25084364454443187</v>
      </c>
      <c r="P32" s="73">
        <f t="shared" si="42"/>
        <v>0.30933633295838014</v>
      </c>
      <c r="Q32" s="73">
        <f t="shared" si="43"/>
        <v>0.19291338582677164</v>
      </c>
      <c r="R32" s="73">
        <f t="shared" si="44"/>
        <v>0.11079865016872892</v>
      </c>
      <c r="S32" s="73">
        <f t="shared" si="45"/>
        <v>-5.0618672665916353E-3</v>
      </c>
      <c r="T32" s="61">
        <f t="shared" si="46"/>
        <v>0.36839145106861637</v>
      </c>
      <c r="U32" s="61">
        <f t="shared" si="33"/>
        <v>0.10236220472440938</v>
      </c>
      <c r="V32" s="61">
        <f t="shared" si="34"/>
        <v>6.0742407199099957E-2</v>
      </c>
      <c r="X32" s="73">
        <f>AVERAGE(N32:N34)</f>
        <v>0.32920884889388818</v>
      </c>
      <c r="Y32" s="73">
        <f t="shared" ref="Y32" si="47">AVERAGE(O32:O34)</f>
        <v>0.21466066741657286</v>
      </c>
      <c r="Z32" s="73">
        <f t="shared" ref="Z32" si="48">AVERAGE(P32:P34)</f>
        <v>0.20884889388826391</v>
      </c>
      <c r="AA32" s="73">
        <f t="shared" ref="AA32" si="49">AVERAGE(Q32:Q34)</f>
        <v>0.16760404949381325</v>
      </c>
      <c r="AB32" s="73">
        <f t="shared" ref="AB32" si="50">AVERAGE(R32:R34)</f>
        <v>0.14210723659542557</v>
      </c>
      <c r="AC32" s="73">
        <f t="shared" ref="AC32" si="51">AVERAGE(S32:S34)</f>
        <v>2.4371953505811745E-2</v>
      </c>
      <c r="AD32" s="61">
        <f t="shared" ref="AD32" si="52">AVERAGE(T32:T34)</f>
        <v>0.3417697787776528</v>
      </c>
      <c r="AE32" s="61">
        <f t="shared" ref="AE32" si="53">AVERAGE(U32:U34)</f>
        <v>0.1141732283464566</v>
      </c>
      <c r="AF32" s="61">
        <f t="shared" ref="AF32" si="54">AVERAGE(V32:V34)</f>
        <v>7.2553430821147291E-2</v>
      </c>
      <c r="AH32" s="71">
        <v>25</v>
      </c>
      <c r="AI32" s="73">
        <v>7.5</v>
      </c>
      <c r="AJ32" s="55">
        <v>0.51406099999999999</v>
      </c>
      <c r="AK32" s="55">
        <v>0.25900000000000001</v>
      </c>
    </row>
    <row r="33" spans="1:47" x14ac:dyDescent="0.25">
      <c r="A33" s="58">
        <v>4.36E-2</v>
      </c>
      <c r="B33" s="72">
        <v>0.11600000000000001</v>
      </c>
      <c r="C33" s="73">
        <v>0.1389</v>
      </c>
      <c r="D33" s="73">
        <v>0.1578</v>
      </c>
      <c r="E33" s="73">
        <v>0.1507</v>
      </c>
      <c r="F33" s="73">
        <v>0.15609999999999999</v>
      </c>
      <c r="G33" s="73">
        <v>0.17610000000000001</v>
      </c>
      <c r="H33" s="61">
        <v>0.1079</v>
      </c>
      <c r="I33" s="61">
        <v>0.15670000000000001</v>
      </c>
      <c r="J33" s="78">
        <v>0.1623</v>
      </c>
      <c r="K33" s="80">
        <v>0.1789</v>
      </c>
      <c r="L33" s="60">
        <v>4.4900000000000002E-2</v>
      </c>
      <c r="N33" s="73">
        <f t="shared" si="40"/>
        <v>0.34758155230596166</v>
      </c>
      <c r="O33" s="73">
        <f t="shared" si="41"/>
        <v>0.21878515185601799</v>
      </c>
      <c r="P33" s="73">
        <f t="shared" si="42"/>
        <v>0.11248593925759276</v>
      </c>
      <c r="Q33" s="73">
        <f t="shared" si="43"/>
        <v>0.15241844769403823</v>
      </c>
      <c r="R33" s="73">
        <f t="shared" si="44"/>
        <v>0.12204724409448819</v>
      </c>
      <c r="S33" s="73">
        <f t="shared" si="45"/>
        <v>9.5613048368953235E-3</v>
      </c>
      <c r="T33" s="61">
        <f t="shared" si="46"/>
        <v>0.39313835770528682</v>
      </c>
      <c r="U33" s="61">
        <f t="shared" si="33"/>
        <v>0.11867266591676029</v>
      </c>
      <c r="V33" s="61">
        <f t="shared" si="34"/>
        <v>8.7176602924634361E-2</v>
      </c>
      <c r="AH33" s="71">
        <v>50</v>
      </c>
      <c r="AI33" s="73">
        <v>15</v>
      </c>
      <c r="AJ33" s="55">
        <v>0.52005999999999997</v>
      </c>
      <c r="AK33" s="55">
        <v>0.498</v>
      </c>
    </row>
    <row r="34" spans="1:47" x14ac:dyDescent="0.25">
      <c r="A34" s="58">
        <v>3.8600000000000002E-2</v>
      </c>
      <c r="B34" s="74">
        <v>0.126</v>
      </c>
      <c r="C34" s="75">
        <v>0.14680000000000001</v>
      </c>
      <c r="D34" s="75">
        <v>0.1414</v>
      </c>
      <c r="E34" s="75">
        <v>0.14979999999999999</v>
      </c>
      <c r="F34" s="75">
        <v>0.1434</v>
      </c>
      <c r="G34" s="75">
        <v>0.1656</v>
      </c>
      <c r="H34" s="64">
        <v>0.13089999999999999</v>
      </c>
      <c r="I34" s="64">
        <v>0.15620000000000001</v>
      </c>
      <c r="J34" s="79">
        <v>0.16539999999999999</v>
      </c>
      <c r="K34" s="80">
        <v>0.17430000000000001</v>
      </c>
      <c r="L34" s="60">
        <v>3.8699999999999998E-2</v>
      </c>
      <c r="N34" s="73">
        <f t="shared" si="40"/>
        <v>0.29133858267716528</v>
      </c>
      <c r="O34" s="73">
        <f t="shared" si="41"/>
        <v>0.17435320584926872</v>
      </c>
      <c r="P34" s="73">
        <f t="shared" si="42"/>
        <v>0.20472440944881887</v>
      </c>
      <c r="Q34" s="73">
        <f t="shared" si="43"/>
        <v>0.15748031496062986</v>
      </c>
      <c r="R34" s="73">
        <f t="shared" si="44"/>
        <v>0.19347581552305959</v>
      </c>
      <c r="S34" s="73">
        <f t="shared" si="45"/>
        <v>6.861642294713155E-2</v>
      </c>
      <c r="T34" s="61">
        <f t="shared" si="46"/>
        <v>0.26377952755905509</v>
      </c>
      <c r="U34" s="61">
        <f t="shared" si="33"/>
        <v>0.12148481439820014</v>
      </c>
      <c r="V34" s="61">
        <f t="shared" si="34"/>
        <v>6.9741282339707555E-2</v>
      </c>
      <c r="AH34" s="71">
        <v>100</v>
      </c>
      <c r="AI34" s="73">
        <v>30</v>
      </c>
      <c r="AJ34" s="55">
        <v>0.53805800000000004</v>
      </c>
      <c r="AK34" s="55">
        <v>0.88900000000000001</v>
      </c>
    </row>
    <row r="35" spans="1:47" ht="14.4" thickBot="1" x14ac:dyDescent="0.3">
      <c r="A35" s="41">
        <v>4.7899999999999998E-2</v>
      </c>
      <c r="B35" s="62">
        <v>4.1399999999999999E-2</v>
      </c>
      <c r="C35" s="62">
        <v>4.3200000000000002E-2</v>
      </c>
      <c r="D35" s="62">
        <v>4.2799999999999998E-2</v>
      </c>
      <c r="E35" s="62">
        <v>4.4400000000000002E-2</v>
      </c>
      <c r="F35" s="62">
        <v>4.4499999999999998E-2</v>
      </c>
      <c r="G35" s="62">
        <v>4.65E-2</v>
      </c>
      <c r="H35" s="62">
        <v>4.4600000000000001E-2</v>
      </c>
      <c r="I35" s="62">
        <v>5.4800000000000001E-2</v>
      </c>
      <c r="J35" s="62">
        <v>4.6399999999999997E-2</v>
      </c>
      <c r="K35" s="62">
        <v>4.6699999999999998E-2</v>
      </c>
      <c r="L35" s="63">
        <v>4.4699999999999997E-2</v>
      </c>
    </row>
    <row r="36" spans="1:47" ht="14.4" x14ac:dyDescent="0.25">
      <c r="A36" s="55" t="s">
        <v>46</v>
      </c>
      <c r="B36" s="55">
        <v>30</v>
      </c>
      <c r="C36" s="55">
        <v>15</v>
      </c>
      <c r="D36" s="55">
        <v>7.5</v>
      </c>
      <c r="E36" s="55">
        <v>3.75</v>
      </c>
      <c r="F36" s="55">
        <v>1.875</v>
      </c>
      <c r="G36" s="55">
        <v>0.9375</v>
      </c>
      <c r="H36" s="55" t="s">
        <v>74</v>
      </c>
      <c r="I36" s="55" t="s">
        <v>75</v>
      </c>
      <c r="J36" s="55" t="s">
        <v>76</v>
      </c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spans="1:47" ht="14.4" x14ac:dyDescent="0.25"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93"/>
      <c r="AT37" s="94"/>
      <c r="AU37" s="93"/>
    </row>
    <row r="38" spans="1:47" ht="14.4" x14ac:dyDescent="0.25">
      <c r="A38" s="55" t="s">
        <v>77</v>
      </c>
      <c r="H38" s="59" t="s">
        <v>49</v>
      </c>
      <c r="I38" s="59"/>
      <c r="J38" s="59"/>
      <c r="AN38" s="28"/>
      <c r="AO38" s="28"/>
      <c r="AP38" s="28"/>
      <c r="AQ38" s="28"/>
      <c r="AR38" s="28"/>
      <c r="AS38" s="93"/>
      <c r="AT38" s="94"/>
      <c r="AU38" s="28"/>
    </row>
    <row r="39" spans="1:47" ht="15" thickBot="1" x14ac:dyDescent="0.3">
      <c r="A39" s="59" t="s">
        <v>48</v>
      </c>
      <c r="B39" s="95">
        <v>40</v>
      </c>
      <c r="C39" s="95">
        <f>B39/2</f>
        <v>20</v>
      </c>
      <c r="D39" s="95">
        <f>C39/2</f>
        <v>10</v>
      </c>
      <c r="E39" s="96">
        <f>D39/2</f>
        <v>5</v>
      </c>
      <c r="F39" s="59">
        <f>E39/2</f>
        <v>2.5</v>
      </c>
      <c r="G39" s="59">
        <f>F39/2</f>
        <v>1.25</v>
      </c>
      <c r="H39" s="66" t="s">
        <v>78</v>
      </c>
      <c r="I39" s="66" t="s">
        <v>79</v>
      </c>
      <c r="J39" s="66" t="s">
        <v>80</v>
      </c>
      <c r="K39" s="55" t="s">
        <v>139</v>
      </c>
      <c r="L39" s="55"/>
      <c r="M39" s="55" t="s">
        <v>140</v>
      </c>
      <c r="N39" s="55" t="s">
        <v>54</v>
      </c>
      <c r="X39" s="55" t="s">
        <v>55</v>
      </c>
      <c r="AN39" s="28"/>
      <c r="AO39" s="28"/>
      <c r="AP39" s="28"/>
      <c r="AQ39" s="28"/>
      <c r="AR39" s="28"/>
      <c r="AS39" s="28"/>
      <c r="AT39" s="94"/>
      <c r="AU39" s="28"/>
    </row>
    <row r="40" spans="1:47" ht="14.4" x14ac:dyDescent="0.25">
      <c r="A40" s="37">
        <v>-7.0099999999999996E-2</v>
      </c>
      <c r="B40" s="56">
        <v>-7.3899999999999993E-2</v>
      </c>
      <c r="C40" s="56">
        <v>-7.1400000000000005E-2</v>
      </c>
      <c r="D40" s="56">
        <v>-7.4300000000000005E-2</v>
      </c>
      <c r="E40" s="56">
        <v>-8.5699999999999998E-2</v>
      </c>
      <c r="F40" s="56">
        <v>-7.51E-2</v>
      </c>
      <c r="G40" s="56">
        <v>-7.22E-2</v>
      </c>
      <c r="H40" s="56">
        <v>-7.4200000000000002E-2</v>
      </c>
      <c r="I40" s="56">
        <v>-6.8500000000000005E-2</v>
      </c>
      <c r="J40" s="56">
        <v>-6.3700000000000007E-2</v>
      </c>
      <c r="K40" s="56">
        <v>-6.4000000000000001E-2</v>
      </c>
      <c r="L40" s="57">
        <v>-6.83E-2</v>
      </c>
      <c r="AH40" s="71" t="s">
        <v>59</v>
      </c>
      <c r="AI40" s="73" t="s">
        <v>60</v>
      </c>
      <c r="AJ40" s="55" t="s">
        <v>61</v>
      </c>
      <c r="AK40" s="55" t="s">
        <v>62</v>
      </c>
      <c r="AL40" s="81" t="s">
        <v>56</v>
      </c>
      <c r="AM40" s="82">
        <v>0.74273999999999996</v>
      </c>
      <c r="AN40" s="28"/>
      <c r="AO40" s="28"/>
      <c r="AP40" s="28"/>
      <c r="AQ40" s="28"/>
      <c r="AR40" s="28"/>
      <c r="AS40" s="28"/>
      <c r="AT40" s="94"/>
      <c r="AU40" s="28"/>
    </row>
    <row r="41" spans="1:47" ht="14.4" x14ac:dyDescent="0.25">
      <c r="A41" s="58">
        <v>4.82E-2</v>
      </c>
      <c r="B41" s="68">
        <v>0.45300000000000001</v>
      </c>
      <c r="C41" s="69">
        <v>0.432</v>
      </c>
      <c r="D41" s="69">
        <v>0.48599999999999999</v>
      </c>
      <c r="E41" s="69">
        <v>0.53200000000000003</v>
      </c>
      <c r="F41" s="69">
        <v>0.59599999999999997</v>
      </c>
      <c r="G41" s="69">
        <v>0.72399999999999998</v>
      </c>
      <c r="H41" s="76">
        <v>0.26400000000000001</v>
      </c>
      <c r="I41" s="76">
        <v>0.39700000000000002</v>
      </c>
      <c r="J41" s="77">
        <v>0.44</v>
      </c>
      <c r="K41" s="80">
        <v>0.91100000000000003</v>
      </c>
      <c r="L41" s="60">
        <v>4.5699999999999998E-2</v>
      </c>
      <c r="M41" s="65">
        <f>AVERAGE(K44:K46)</f>
        <v>0.91999999999999993</v>
      </c>
      <c r="N41" s="71">
        <f>1-B41/$M$41</f>
        <v>0.50760869565217392</v>
      </c>
      <c r="O41" s="71">
        <f t="shared" ref="O41:S41" si="55">1-C41/$M$41</f>
        <v>0.5304347826086957</v>
      </c>
      <c r="P41" s="71">
        <f t="shared" si="55"/>
        <v>0.47173913043478255</v>
      </c>
      <c r="Q41" s="71">
        <f t="shared" si="55"/>
        <v>0.42173913043478251</v>
      </c>
      <c r="R41" s="71">
        <f t="shared" si="55"/>
        <v>0.35217391304347823</v>
      </c>
      <c r="S41" s="71">
        <f t="shared" si="55"/>
        <v>0.21304347826086956</v>
      </c>
      <c r="T41" s="61">
        <f>1-H41/$M$41</f>
        <v>0.71304347826086956</v>
      </c>
      <c r="U41" s="61">
        <f t="shared" ref="U41:V41" si="56">1-I41/$M$41</f>
        <v>0.5684782608695651</v>
      </c>
      <c r="V41" s="61">
        <f t="shared" si="56"/>
        <v>0.52173913043478259</v>
      </c>
      <c r="X41" s="71">
        <f>AVERAGE(N41:N43)</f>
        <v>0.57028985507246377</v>
      </c>
      <c r="Y41" s="71">
        <f t="shared" ref="Y41" si="57">AVERAGE(O41:O43)</f>
        <v>0.52101449275362322</v>
      </c>
      <c r="Z41" s="71">
        <f t="shared" ref="Z41" si="58">AVERAGE(P41:P43)</f>
        <v>0.44239130434782598</v>
      </c>
      <c r="AA41" s="71">
        <f t="shared" ref="AA41" si="59">AVERAGE(Q41:Q43)</f>
        <v>0.40326086956521734</v>
      </c>
      <c r="AB41" s="71">
        <f t="shared" ref="AB41" si="60">AVERAGE(R41:R43)</f>
        <v>0.27065217391304341</v>
      </c>
      <c r="AC41" s="71">
        <f t="shared" ref="AC41" si="61">AVERAGE(S41:S43)</f>
        <v>0.20398550724637676</v>
      </c>
      <c r="AD41" s="61">
        <f>AVERAGE(T41:T43)</f>
        <v>0.68985507246376809</v>
      </c>
      <c r="AE41" s="61">
        <f>AVERAGE(U41:U43)</f>
        <v>0.56811594202898552</v>
      </c>
      <c r="AF41" s="61">
        <f>AVERAGE(V41:V43)</f>
        <v>0.52934782608695652</v>
      </c>
      <c r="AH41" s="71">
        <v>1.25</v>
      </c>
      <c r="AI41" s="73">
        <v>0.9375</v>
      </c>
      <c r="AJ41" s="55">
        <v>0.19384100000000001</v>
      </c>
      <c r="AK41" s="55">
        <v>1.5009999999999999</v>
      </c>
      <c r="AL41" s="83" t="s">
        <v>57</v>
      </c>
      <c r="AM41" s="84">
        <v>0.51710999999999996</v>
      </c>
      <c r="AN41" s="28"/>
      <c r="AO41" s="28"/>
      <c r="AP41" s="28"/>
      <c r="AQ41" s="28"/>
      <c r="AR41" s="28"/>
      <c r="AS41" s="28"/>
      <c r="AT41" s="94"/>
      <c r="AU41" s="28"/>
    </row>
    <row r="42" spans="1:47" ht="15" thickBot="1" x14ac:dyDescent="0.3">
      <c r="A42" s="58">
        <v>4.4900000000000002E-2</v>
      </c>
      <c r="B42" s="70">
        <v>0.38800000000000001</v>
      </c>
      <c r="C42" s="71">
        <v>0.40600000000000003</v>
      </c>
      <c r="D42" s="71">
        <v>0.502</v>
      </c>
      <c r="E42" s="71">
        <v>0.55000000000000004</v>
      </c>
      <c r="F42" s="71">
        <v>0.64500000000000002</v>
      </c>
      <c r="G42" s="71">
        <v>0.70599999999999996</v>
      </c>
      <c r="H42" s="61">
        <v>0.28999999999999998</v>
      </c>
      <c r="I42" s="61">
        <v>0.36399999999999999</v>
      </c>
      <c r="J42" s="78">
        <v>0.43</v>
      </c>
      <c r="K42" s="80">
        <v>0.94599999999999995</v>
      </c>
      <c r="L42" s="60">
        <v>4.4600000000000001E-2</v>
      </c>
      <c r="N42" s="71">
        <f t="shared" ref="N42:N43" si="62">1-B42/$M$41</f>
        <v>0.57826086956521738</v>
      </c>
      <c r="O42" s="71">
        <f t="shared" ref="O42:O44" si="63">1-C42/$M$41</f>
        <v>0.55869565217391304</v>
      </c>
      <c r="P42" s="71">
        <f t="shared" ref="P42:P44" si="64">1-D42/$M$41</f>
        <v>0.45434782608695645</v>
      </c>
      <c r="Q42" s="71">
        <f t="shared" ref="Q42:Q44" si="65">1-E42/$M$41</f>
        <v>0.40217391304347816</v>
      </c>
      <c r="R42" s="71">
        <f t="shared" ref="R42:R44" si="66">1-F42/$M$41</f>
        <v>0.29891304347826075</v>
      </c>
      <c r="S42" s="71">
        <f t="shared" ref="S42:S44" si="67">1-G42/$M$41</f>
        <v>0.2326086956521739</v>
      </c>
      <c r="T42" s="61">
        <f t="shared" ref="T42:T46" si="68">1-H42/$M$41</f>
        <v>0.68478260869565211</v>
      </c>
      <c r="U42" s="61">
        <f t="shared" ref="U42:U46" si="69">1-I42/$M$41</f>
        <v>0.60434782608695647</v>
      </c>
      <c r="V42" s="61">
        <f t="shared" ref="V42:V46" si="70">1-J42/$M$41</f>
        <v>0.53260869565217384</v>
      </c>
      <c r="AH42" s="71">
        <v>2.5</v>
      </c>
      <c r="AI42" s="73">
        <v>1.875</v>
      </c>
      <c r="AJ42" s="55">
        <v>0.27391300000000002</v>
      </c>
      <c r="AK42" s="55">
        <v>1.2030000000000001</v>
      </c>
      <c r="AL42" s="85" t="s">
        <v>58</v>
      </c>
      <c r="AM42" s="86">
        <v>0.41697000000000001</v>
      </c>
      <c r="AN42" s="28"/>
      <c r="AO42" s="28"/>
      <c r="AP42" s="28"/>
      <c r="AQ42" s="28"/>
      <c r="AR42" s="28"/>
      <c r="AS42" s="28"/>
      <c r="AT42" s="94"/>
      <c r="AU42" s="28"/>
    </row>
    <row r="43" spans="1:47" ht="14.4" x14ac:dyDescent="0.25">
      <c r="A43" s="58">
        <v>4.48E-2</v>
      </c>
      <c r="B43" s="70">
        <v>0.34499999999999997</v>
      </c>
      <c r="C43" s="71">
        <v>0.48399999999999999</v>
      </c>
      <c r="D43" s="71">
        <v>0.55100000000000005</v>
      </c>
      <c r="E43" s="71">
        <v>0.56499999999999995</v>
      </c>
      <c r="F43" s="71">
        <v>0.77200000000000002</v>
      </c>
      <c r="G43" s="71">
        <v>0.76700000000000002</v>
      </c>
      <c r="H43" s="61">
        <v>0.30199999999999999</v>
      </c>
      <c r="I43" s="61">
        <v>0.43099999999999999</v>
      </c>
      <c r="J43" s="78">
        <v>0.42899999999999999</v>
      </c>
      <c r="K43" s="80">
        <v>0.95899999999999996</v>
      </c>
      <c r="L43" s="60">
        <v>4.4499999999999998E-2</v>
      </c>
      <c r="N43" s="71">
        <f t="shared" si="62"/>
        <v>0.625</v>
      </c>
      <c r="O43" s="71">
        <f t="shared" si="63"/>
        <v>0.4739130434782608</v>
      </c>
      <c r="P43" s="71">
        <f t="shared" si="64"/>
        <v>0.40108695652173898</v>
      </c>
      <c r="Q43" s="71">
        <f t="shared" si="65"/>
        <v>0.38586956521739135</v>
      </c>
      <c r="R43" s="71">
        <f t="shared" si="66"/>
        <v>0.16086956521739126</v>
      </c>
      <c r="S43" s="71">
        <f t="shared" si="67"/>
        <v>0.16630434782608683</v>
      </c>
      <c r="T43" s="61">
        <f t="shared" si="68"/>
        <v>0.67173913043478262</v>
      </c>
      <c r="U43" s="61">
        <f t="shared" si="69"/>
        <v>0.53152173913043477</v>
      </c>
      <c r="V43" s="61">
        <f t="shared" si="70"/>
        <v>0.53369565217391302</v>
      </c>
      <c r="AH43" s="71">
        <v>5</v>
      </c>
      <c r="AI43" s="73">
        <v>3.75</v>
      </c>
      <c r="AJ43" s="55">
        <v>0.40289900000000001</v>
      </c>
      <c r="AK43" s="55">
        <v>0.749</v>
      </c>
      <c r="AN43" s="28"/>
      <c r="AO43" s="28"/>
      <c r="AP43" s="28"/>
      <c r="AQ43" s="28"/>
      <c r="AR43" s="28"/>
      <c r="AS43" s="28"/>
      <c r="AT43" s="94"/>
      <c r="AU43" s="28"/>
    </row>
    <row r="44" spans="1:47" ht="14.4" x14ac:dyDescent="0.25">
      <c r="A44" s="58">
        <v>2.06E-2</v>
      </c>
      <c r="B44" s="72">
        <v>0.56000000000000005</v>
      </c>
      <c r="C44" s="73">
        <v>0.71299999999999997</v>
      </c>
      <c r="D44" s="73">
        <v>0.74</v>
      </c>
      <c r="E44" s="73">
        <v>0.79600000000000004</v>
      </c>
      <c r="F44" s="73">
        <v>0.95199999999999996</v>
      </c>
      <c r="G44" s="73">
        <v>0.88800000000000001</v>
      </c>
      <c r="H44" s="61">
        <v>0.52900000000000003</v>
      </c>
      <c r="I44" s="61">
        <v>0.68899999999999995</v>
      </c>
      <c r="J44" s="78">
        <v>0.69399999999999995</v>
      </c>
      <c r="K44" s="80">
        <v>0.99</v>
      </c>
      <c r="L44" s="60">
        <v>2.4500000000000001E-2</v>
      </c>
      <c r="N44" s="73">
        <f>1-B44/$M$41</f>
        <v>0.39130434782608681</v>
      </c>
      <c r="O44" s="73">
        <f t="shared" si="63"/>
        <v>0.22499999999999998</v>
      </c>
      <c r="P44" s="73">
        <f t="shared" si="64"/>
        <v>0.19565217391304346</v>
      </c>
      <c r="Q44" s="73">
        <f t="shared" si="65"/>
        <v>0.13478260869565206</v>
      </c>
      <c r="R44" s="73">
        <f t="shared" si="66"/>
        <v>-3.4782608695652195E-2</v>
      </c>
      <c r="S44" s="73">
        <f t="shared" si="67"/>
        <v>3.4782608695652084E-2</v>
      </c>
      <c r="T44" s="61">
        <f t="shared" si="68"/>
        <v>0.42499999999999993</v>
      </c>
      <c r="U44" s="61">
        <f t="shared" si="69"/>
        <v>0.25108695652173918</v>
      </c>
      <c r="V44" s="61">
        <f t="shared" si="70"/>
        <v>0.2456521739130435</v>
      </c>
      <c r="X44" s="73">
        <f>AVERAGE(N44:N46)</f>
        <v>0.3938405797101448</v>
      </c>
      <c r="Y44" s="73">
        <f t="shared" ref="Y44" si="71">AVERAGE(O44:O46)</f>
        <v>0.2413043478260869</v>
      </c>
      <c r="Z44" s="73">
        <f t="shared" ref="Z44" si="72">AVERAGE(P44:P46)</f>
        <v>0.18152173913043471</v>
      </c>
      <c r="AA44" s="73">
        <f t="shared" ref="AA44" si="73">AVERAGE(Q44:Q46)</f>
        <v>9.637681159420286E-2</v>
      </c>
      <c r="AB44" s="73">
        <f t="shared" ref="AB44" si="74">AVERAGE(R44:R46)</f>
        <v>5.0724637681159389E-2</v>
      </c>
      <c r="AC44" s="73">
        <f t="shared" ref="AC44" si="75">AVERAGE(S44:S46)</f>
        <v>5.5072463768115885E-2</v>
      </c>
      <c r="AD44" s="61">
        <f t="shared" ref="AD44" si="76">AVERAGE(T44:T46)</f>
        <v>0.40289855072463765</v>
      </c>
      <c r="AE44" s="61">
        <f t="shared" ref="AE44" si="77">AVERAGE(U44:U46)</f>
        <v>0.27391304347826084</v>
      </c>
      <c r="AF44" s="61">
        <f t="shared" ref="AF44" si="78">AVERAGE(V44:V46)</f>
        <v>0.19384057971014487</v>
      </c>
      <c r="AH44" s="71">
        <v>10</v>
      </c>
      <c r="AI44" s="73">
        <v>7.5</v>
      </c>
      <c r="AJ44" s="55">
        <v>0.52934800000000004</v>
      </c>
      <c r="AK44" s="55">
        <v>0.54800000000000004</v>
      </c>
      <c r="AN44" s="28"/>
      <c r="AO44" s="28"/>
      <c r="AP44" s="28"/>
      <c r="AQ44" s="28"/>
      <c r="AR44" s="28"/>
      <c r="AS44" s="28"/>
      <c r="AT44" s="94"/>
      <c r="AU44" s="28"/>
    </row>
    <row r="45" spans="1:47" ht="14.4" x14ac:dyDescent="0.25">
      <c r="A45" s="58">
        <v>4.6800000000000001E-2</v>
      </c>
      <c r="B45" s="72">
        <v>0.55500000000000005</v>
      </c>
      <c r="C45" s="73">
        <v>0.72499999999999998</v>
      </c>
      <c r="D45" s="73">
        <v>0.79</v>
      </c>
      <c r="E45" s="73">
        <v>0.84799999999999998</v>
      </c>
      <c r="F45" s="73">
        <v>0.81599999999999995</v>
      </c>
      <c r="G45" s="73">
        <v>0.85</v>
      </c>
      <c r="H45" s="61">
        <v>0.53800000000000003</v>
      </c>
      <c r="I45" s="61">
        <v>0.64100000000000001</v>
      </c>
      <c r="J45" s="78">
        <v>0.73</v>
      </c>
      <c r="K45" s="80">
        <v>0.90900000000000003</v>
      </c>
      <c r="L45" s="60">
        <v>4.6600000000000003E-2</v>
      </c>
      <c r="N45" s="73">
        <f t="shared" ref="N45:N46" si="79">1-B45/$M$41</f>
        <v>0.39673913043478248</v>
      </c>
      <c r="O45" s="73">
        <f t="shared" ref="O45:O46" si="80">1-C45/$M$41</f>
        <v>0.21195652173913038</v>
      </c>
      <c r="P45" s="73">
        <f t="shared" ref="P45:P46" si="81">1-D45/$M$41</f>
        <v>0.14130434782608681</v>
      </c>
      <c r="Q45" s="73">
        <f t="shared" ref="Q45:Q46" si="82">1-E45/$M$41</f>
        <v>7.8260869565217384E-2</v>
      </c>
      <c r="R45" s="73">
        <f t="shared" ref="R45:R46" si="83">1-F45/$M$41</f>
        <v>0.11304347826086958</v>
      </c>
      <c r="S45" s="73">
        <f t="shared" ref="S45:S46" si="84">1-G45/$M$41</f>
        <v>7.6086956521739135E-2</v>
      </c>
      <c r="T45" s="61">
        <f t="shared" si="68"/>
        <v>0.41521739130434776</v>
      </c>
      <c r="U45" s="61">
        <f t="shared" si="69"/>
        <v>0.30326086956521736</v>
      </c>
      <c r="V45" s="61">
        <f t="shared" si="70"/>
        <v>0.2065217391304347</v>
      </c>
      <c r="AH45" s="71">
        <v>20</v>
      </c>
      <c r="AI45" s="73">
        <v>15</v>
      </c>
      <c r="AJ45" s="55">
        <v>0.56811599999999995</v>
      </c>
      <c r="AK45" s="55">
        <v>0.80800000000000005</v>
      </c>
      <c r="AN45" s="28"/>
      <c r="AO45" s="28"/>
      <c r="AP45" s="28"/>
      <c r="AQ45" s="28"/>
      <c r="AR45" s="28"/>
      <c r="AS45" s="28"/>
      <c r="AT45" s="97"/>
      <c r="AU45" s="28"/>
    </row>
    <row r="46" spans="1:47" ht="14.4" x14ac:dyDescent="0.25">
      <c r="A46" s="58">
        <v>0.1258</v>
      </c>
      <c r="B46" s="74">
        <v>0.55800000000000005</v>
      </c>
      <c r="C46" s="75">
        <v>0.65600000000000003</v>
      </c>
      <c r="D46" s="75">
        <v>0.72899999999999998</v>
      </c>
      <c r="E46" s="75">
        <v>0.85</v>
      </c>
      <c r="F46" s="75">
        <v>0.85199999999999998</v>
      </c>
      <c r="G46" s="75">
        <v>0.87</v>
      </c>
      <c r="H46" s="64">
        <v>0.58099999999999996</v>
      </c>
      <c r="I46" s="64">
        <v>0.67400000000000004</v>
      </c>
      <c r="J46" s="79">
        <v>0.80100000000000005</v>
      </c>
      <c r="K46" s="80">
        <v>0.86099999999999999</v>
      </c>
      <c r="L46" s="60">
        <v>0.1038</v>
      </c>
      <c r="N46" s="73">
        <f t="shared" si="79"/>
        <v>0.39347826086956517</v>
      </c>
      <c r="O46" s="73">
        <f t="shared" si="80"/>
        <v>0.28695652173913033</v>
      </c>
      <c r="P46" s="73">
        <f t="shared" si="81"/>
        <v>0.20760869565217388</v>
      </c>
      <c r="Q46" s="73">
        <f t="shared" si="82"/>
        <v>7.6086956521739135E-2</v>
      </c>
      <c r="R46" s="73">
        <f t="shared" si="83"/>
        <v>7.3913043478260776E-2</v>
      </c>
      <c r="S46" s="73">
        <f t="shared" si="84"/>
        <v>5.434782608695643E-2</v>
      </c>
      <c r="T46" s="61">
        <f t="shared" si="68"/>
        <v>0.36847826086956526</v>
      </c>
      <c r="U46" s="61">
        <f t="shared" si="69"/>
        <v>0.26739130434782599</v>
      </c>
      <c r="V46" s="61">
        <f t="shared" si="70"/>
        <v>0.12934782608695639</v>
      </c>
      <c r="AH46" s="71">
        <v>40</v>
      </c>
      <c r="AI46" s="73">
        <v>30</v>
      </c>
      <c r="AJ46" s="55">
        <v>0.689855</v>
      </c>
      <c r="AK46" s="55">
        <v>0.59299999999999997</v>
      </c>
      <c r="AN46" s="28"/>
      <c r="AO46" s="28"/>
      <c r="AP46" s="28"/>
      <c r="AQ46" s="28"/>
      <c r="AR46" s="28"/>
      <c r="AS46" s="28"/>
      <c r="AT46" s="97"/>
      <c r="AU46" s="28"/>
    </row>
    <row r="47" spans="1:47" ht="15" thickBot="1" x14ac:dyDescent="0.3">
      <c r="A47" s="41">
        <v>4.8800000000000003E-2</v>
      </c>
      <c r="B47" s="62">
        <v>4.7500000000000001E-2</v>
      </c>
      <c r="C47" s="62">
        <v>8.3400000000000002E-2</v>
      </c>
      <c r="D47" s="62">
        <v>4.7600000000000003E-2</v>
      </c>
      <c r="E47" s="62">
        <v>4.8000000000000001E-2</v>
      </c>
      <c r="F47" s="62">
        <v>4.7600000000000003E-2</v>
      </c>
      <c r="G47" s="62">
        <v>4.8899999999999999E-2</v>
      </c>
      <c r="H47" s="62">
        <v>4.8399999999999999E-2</v>
      </c>
      <c r="I47" s="62">
        <v>4.82E-2</v>
      </c>
      <c r="J47" s="62">
        <v>4.7800000000000002E-2</v>
      </c>
      <c r="K47" s="62">
        <v>4.7800000000000002E-2</v>
      </c>
      <c r="L47" s="63">
        <v>5.1400000000000001E-2</v>
      </c>
      <c r="AN47" s="28"/>
      <c r="AO47" s="28"/>
      <c r="AP47" s="28"/>
      <c r="AQ47" s="28"/>
      <c r="AR47" s="28"/>
      <c r="AS47" s="28"/>
      <c r="AT47" s="97"/>
      <c r="AU47" s="28"/>
    </row>
    <row r="48" spans="1:47" ht="14.4" x14ac:dyDescent="0.25">
      <c r="A48" s="55" t="s">
        <v>46</v>
      </c>
      <c r="B48" s="55">
        <v>30</v>
      </c>
      <c r="C48" s="55">
        <v>15</v>
      </c>
      <c r="D48" s="55">
        <v>7.5</v>
      </c>
      <c r="E48" s="55">
        <v>3.75</v>
      </c>
      <c r="F48" s="55">
        <v>1.875</v>
      </c>
      <c r="G48" s="55">
        <v>0.9375</v>
      </c>
      <c r="H48" s="66" t="s">
        <v>87</v>
      </c>
      <c r="I48" s="55" t="s">
        <v>81</v>
      </c>
      <c r="J48" s="55" t="s">
        <v>82</v>
      </c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N48" s="28"/>
      <c r="AO48" s="28"/>
      <c r="AP48" s="28"/>
      <c r="AQ48" s="28"/>
      <c r="AR48" s="28"/>
      <c r="AS48" s="28"/>
      <c r="AT48" s="97"/>
      <c r="AU48" s="97"/>
    </row>
    <row r="49" spans="1:49" ht="14.4" x14ac:dyDescent="0.25"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</row>
    <row r="50" spans="1:49" ht="14.4" x14ac:dyDescent="0.25">
      <c r="A50" s="55" t="s">
        <v>83</v>
      </c>
      <c r="H50" s="59" t="s">
        <v>49</v>
      </c>
      <c r="I50" s="59"/>
      <c r="J50" s="59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9" ht="15" thickBot="1" x14ac:dyDescent="0.3">
      <c r="A51" s="59" t="s">
        <v>48</v>
      </c>
      <c r="B51" s="55">
        <v>35</v>
      </c>
      <c r="C51" s="55">
        <v>17.5</v>
      </c>
      <c r="D51" s="55">
        <v>8.75</v>
      </c>
      <c r="E51" s="55">
        <v>4.375</v>
      </c>
      <c r="F51" s="55">
        <v>2.1875</v>
      </c>
      <c r="G51" s="55">
        <v>1.09375</v>
      </c>
      <c r="H51" s="66" t="s">
        <v>84</v>
      </c>
      <c r="I51" s="66" t="s">
        <v>85</v>
      </c>
      <c r="J51" s="66" t="s">
        <v>86</v>
      </c>
      <c r="K51" s="55" t="s">
        <v>139</v>
      </c>
      <c r="L51" s="55"/>
      <c r="M51" s="55" t="s">
        <v>140</v>
      </c>
      <c r="N51" s="55" t="s">
        <v>54</v>
      </c>
      <c r="X51" s="55" t="s">
        <v>55</v>
      </c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9" ht="14.4" x14ac:dyDescent="0.25">
      <c r="A52" s="37">
        <v>5.2299999999999999E-2</v>
      </c>
      <c r="B52" s="56">
        <v>5.2200000000000003E-2</v>
      </c>
      <c r="C52" s="56">
        <v>5.2299999999999999E-2</v>
      </c>
      <c r="D52" s="56">
        <v>5.33E-2</v>
      </c>
      <c r="E52" s="56">
        <v>5.4399999999999997E-2</v>
      </c>
      <c r="F52" s="56">
        <v>5.3699999999999998E-2</v>
      </c>
      <c r="G52" s="56">
        <v>5.3699999999999998E-2</v>
      </c>
      <c r="H52" s="56">
        <v>5.5E-2</v>
      </c>
      <c r="I52" s="56">
        <v>5.6000000000000001E-2</v>
      </c>
      <c r="J52" s="56">
        <v>5.4199999999999998E-2</v>
      </c>
      <c r="K52" s="56">
        <v>5.2400000000000002E-2</v>
      </c>
      <c r="L52" s="57">
        <v>5.4100000000000002E-2</v>
      </c>
      <c r="AH52" s="71" t="s">
        <v>59</v>
      </c>
      <c r="AI52" s="73" t="s">
        <v>60</v>
      </c>
      <c r="AJ52" s="55" t="s">
        <v>61</v>
      </c>
      <c r="AK52" s="55" t="s">
        <v>62</v>
      </c>
      <c r="AL52" s="81" t="s">
        <v>56</v>
      </c>
      <c r="AM52" s="82">
        <v>0.59614</v>
      </c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9" ht="14.4" x14ac:dyDescent="0.25">
      <c r="A53" s="58">
        <v>4.4699999999999997E-2</v>
      </c>
      <c r="B53" s="68">
        <v>0.39100000000000001</v>
      </c>
      <c r="C53" s="69">
        <v>0.443</v>
      </c>
      <c r="D53" s="69">
        <v>0.53600000000000003</v>
      </c>
      <c r="E53" s="69">
        <v>0.51700000000000002</v>
      </c>
      <c r="F53" s="69">
        <v>0.67300000000000004</v>
      </c>
      <c r="G53" s="69">
        <v>0.64300000000000002</v>
      </c>
      <c r="H53" s="76">
        <v>0.222</v>
      </c>
      <c r="I53" s="76">
        <v>0.3</v>
      </c>
      <c r="J53" s="77">
        <v>0.35399999999999998</v>
      </c>
      <c r="K53" s="80">
        <v>0.82099999999999995</v>
      </c>
      <c r="L53" s="60">
        <v>4.5499999999999999E-2</v>
      </c>
      <c r="M53" s="65">
        <f>AVERAGE(K56:K58)</f>
        <v>0.86466666666666681</v>
      </c>
      <c r="N53" s="71">
        <f>1-B53/$M$53</f>
        <v>0.54780262143407876</v>
      </c>
      <c r="O53" s="71">
        <f t="shared" ref="O53:U53" si="85">1-C53/$M$53</f>
        <v>0.48766383962991522</v>
      </c>
      <c r="P53" s="71">
        <f t="shared" si="85"/>
        <v>0.38010794140323834</v>
      </c>
      <c r="Q53" s="71">
        <f t="shared" si="85"/>
        <v>0.40208172706245193</v>
      </c>
      <c r="R53" s="71">
        <f t="shared" si="85"/>
        <v>0.22166538164996152</v>
      </c>
      <c r="S53" s="71">
        <f t="shared" si="85"/>
        <v>0.2563608326908251</v>
      </c>
      <c r="T53" s="61">
        <f t="shared" si="85"/>
        <v>0.74325366229760992</v>
      </c>
      <c r="U53" s="61">
        <f t="shared" si="85"/>
        <v>0.65304548959136477</v>
      </c>
      <c r="V53" s="61">
        <f>1-J53/$M$53</f>
        <v>0.59059367771781046</v>
      </c>
      <c r="X53" s="71">
        <f>AVERAGE(N53:N55)</f>
        <v>0.58326908249807252</v>
      </c>
      <c r="Y53" s="71">
        <f t="shared" ref="Y53" si="86">AVERAGE(O53:O55)</f>
        <v>0.53469545104086358</v>
      </c>
      <c r="Z53" s="71">
        <f t="shared" ref="Z53" si="87">AVERAGE(P53:P55)</f>
        <v>0.4205859676175791</v>
      </c>
      <c r="AA53" s="71">
        <f t="shared" ref="AA53" si="88">AVERAGE(Q53:Q55)</f>
        <v>0.40208172706245193</v>
      </c>
      <c r="AB53" s="71">
        <f t="shared" ref="AB53" si="89">AVERAGE(R53:R55)</f>
        <v>0.22629144178874339</v>
      </c>
      <c r="AC53" s="71">
        <f t="shared" ref="AC53" si="90">AVERAGE(S53:S55)</f>
        <v>0.26908249807247503</v>
      </c>
      <c r="AD53" s="61">
        <f>AVERAGE(T53:T55)</f>
        <v>0.74710871241326149</v>
      </c>
      <c r="AE53" s="61">
        <f>AVERAGE(U53:U55)</f>
        <v>0.66191210485736318</v>
      </c>
      <c r="AF53" s="61">
        <f>AVERAGE(V53:V55)</f>
        <v>0.54857363145720905</v>
      </c>
      <c r="AH53" s="71">
        <v>1.09375</v>
      </c>
      <c r="AI53" s="73">
        <v>0.9375</v>
      </c>
      <c r="AJ53" s="55">
        <v>0.257517</v>
      </c>
      <c r="AK53" s="55">
        <v>0.90300000000000002</v>
      </c>
      <c r="AL53" s="83" t="s">
        <v>57</v>
      </c>
      <c r="AM53" s="84">
        <v>0.55061000000000004</v>
      </c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9" ht="15" thickBot="1" x14ac:dyDescent="0.3">
      <c r="A54" s="58">
        <v>4.4499999999999998E-2</v>
      </c>
      <c r="B54" s="70">
        <v>0.32100000000000001</v>
      </c>
      <c r="C54" s="71">
        <v>0.39900000000000002</v>
      </c>
      <c r="D54" s="71">
        <v>0.48</v>
      </c>
      <c r="E54" s="71">
        <v>0.50600000000000001</v>
      </c>
      <c r="F54" s="71">
        <v>0.58499999999999996</v>
      </c>
      <c r="G54" s="71">
        <v>0.623</v>
      </c>
      <c r="H54" s="61">
        <v>0.19900000000000001</v>
      </c>
      <c r="I54" s="61">
        <v>0.30399999999999999</v>
      </c>
      <c r="J54" s="78">
        <v>0.40600000000000003</v>
      </c>
      <c r="K54" s="80">
        <v>0.82599999999999996</v>
      </c>
      <c r="L54" s="60">
        <v>6.8900000000000003E-2</v>
      </c>
      <c r="N54" s="71">
        <f t="shared" ref="N54:N58" si="91">1-B54/$M$53</f>
        <v>0.62875867386276019</v>
      </c>
      <c r="O54" s="71">
        <f t="shared" ref="O54:O58" si="92">1-C54/$M$53</f>
        <v>0.53855050115651504</v>
      </c>
      <c r="P54" s="71">
        <f t="shared" ref="P54:P58" si="93">1-D54/$M$53</f>
        <v>0.44487278334618363</v>
      </c>
      <c r="Q54" s="71">
        <f t="shared" ref="Q54:Q58" si="94">1-E54/$M$53</f>
        <v>0.41480339244410191</v>
      </c>
      <c r="R54" s="71">
        <f t="shared" ref="R54:R58" si="95">1-F54/$M$53</f>
        <v>0.32343870470316127</v>
      </c>
      <c r="S54" s="71">
        <f t="shared" ref="S54:S58" si="96">1-G54/$M$53</f>
        <v>0.27949113338473408</v>
      </c>
      <c r="T54" s="61">
        <f t="shared" ref="T54:T58" si="97">1-H54/$M$53</f>
        <v>0.76985350809560527</v>
      </c>
      <c r="U54" s="61">
        <f t="shared" ref="U54:U58" si="98">1-I54/$M$53</f>
        <v>0.64841942945258291</v>
      </c>
      <c r="V54" s="61">
        <f t="shared" ref="V54:V58" si="99">1-J54/$M$53</f>
        <v>0.53045489591364692</v>
      </c>
      <c r="AH54" s="71">
        <v>2.1875</v>
      </c>
      <c r="AI54" s="73">
        <v>1.875</v>
      </c>
      <c r="AJ54" s="55">
        <v>0.36777199999999999</v>
      </c>
      <c r="AK54" s="55">
        <v>0.63400000000000001</v>
      </c>
      <c r="AL54" s="85" t="s">
        <v>58</v>
      </c>
      <c r="AM54" s="86">
        <v>0.66657</v>
      </c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9" ht="14.4" x14ac:dyDescent="0.25">
      <c r="A55" s="58">
        <v>4.5699999999999998E-2</v>
      </c>
      <c r="B55" s="70">
        <v>0.36899999999999999</v>
      </c>
      <c r="C55" s="71">
        <v>0.36499999999999999</v>
      </c>
      <c r="D55" s="71">
        <v>0.48699999999999999</v>
      </c>
      <c r="E55" s="71">
        <v>0.52800000000000002</v>
      </c>
      <c r="F55" s="71">
        <v>0.749</v>
      </c>
      <c r="G55" s="71">
        <v>0.63</v>
      </c>
      <c r="H55" s="61">
        <v>0.23499999999999999</v>
      </c>
      <c r="I55" s="61">
        <v>0.27300000000000002</v>
      </c>
      <c r="J55" s="78">
        <v>0.41099999999999998</v>
      </c>
      <c r="K55" s="80">
        <v>0.85699999999999998</v>
      </c>
      <c r="L55" s="60">
        <v>4.5499999999999999E-2</v>
      </c>
      <c r="N55" s="71">
        <f t="shared" si="91"/>
        <v>0.57324595219737862</v>
      </c>
      <c r="O55" s="71">
        <f t="shared" si="92"/>
        <v>0.57787201233616048</v>
      </c>
      <c r="P55" s="71">
        <f t="shared" si="93"/>
        <v>0.4367771781033154</v>
      </c>
      <c r="Q55" s="71">
        <f t="shared" si="94"/>
        <v>0.38936006168080195</v>
      </c>
      <c r="R55" s="71">
        <f t="shared" si="95"/>
        <v>0.13377023901310736</v>
      </c>
      <c r="S55" s="71">
        <f t="shared" si="96"/>
        <v>0.27139552814186596</v>
      </c>
      <c r="T55" s="61">
        <f t="shared" si="97"/>
        <v>0.72821896684656906</v>
      </c>
      <c r="U55" s="61">
        <f t="shared" si="98"/>
        <v>0.68427139552814187</v>
      </c>
      <c r="V55" s="61">
        <f t="shared" si="99"/>
        <v>0.52467232074016978</v>
      </c>
      <c r="AH55" s="71">
        <v>4.375</v>
      </c>
      <c r="AI55" s="73">
        <v>3.75</v>
      </c>
      <c r="AJ55" s="55">
        <v>0.468003</v>
      </c>
      <c r="AK55" s="55">
        <v>0.56999999999999995</v>
      </c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9" ht="14.4" x14ac:dyDescent="0.25">
      <c r="A56" s="58">
        <v>4.6300000000000001E-2</v>
      </c>
      <c r="B56" s="72">
        <v>0.38100000000000001</v>
      </c>
      <c r="C56" s="73">
        <v>0.48599999999999999</v>
      </c>
      <c r="D56" s="73">
        <v>0.59</v>
      </c>
      <c r="E56" s="73">
        <v>0.62</v>
      </c>
      <c r="F56" s="73">
        <v>0.84599999999999997</v>
      </c>
      <c r="G56" s="73">
        <v>0.79100000000000004</v>
      </c>
      <c r="H56" s="61">
        <v>0.45500000000000002</v>
      </c>
      <c r="I56" s="61">
        <v>0.51900000000000002</v>
      </c>
      <c r="J56" s="78">
        <v>0.69699999999999995</v>
      </c>
      <c r="K56" s="80">
        <v>0.878</v>
      </c>
      <c r="L56" s="60">
        <v>4.9799999999999997E-2</v>
      </c>
      <c r="N56" s="73">
        <f t="shared" si="91"/>
        <v>0.55936777178103325</v>
      </c>
      <c r="O56" s="73">
        <f t="shared" si="92"/>
        <v>0.43793369313801089</v>
      </c>
      <c r="P56" s="73">
        <f t="shared" si="93"/>
        <v>0.31765612952968403</v>
      </c>
      <c r="Q56" s="73">
        <f t="shared" si="94"/>
        <v>0.28296067848882045</v>
      </c>
      <c r="R56" s="73">
        <f t="shared" si="95"/>
        <v>2.1588280647648617E-2</v>
      </c>
      <c r="S56" s="73">
        <f t="shared" si="96"/>
        <v>8.5196607555898307E-2</v>
      </c>
      <c r="T56" s="61">
        <f t="shared" si="97"/>
        <v>0.47378565921356985</v>
      </c>
      <c r="U56" s="61">
        <f t="shared" si="98"/>
        <v>0.39976869699306095</v>
      </c>
      <c r="V56" s="61">
        <f t="shared" si="99"/>
        <v>0.19390902081727079</v>
      </c>
      <c r="X56" s="73">
        <f>AVERAGE(N56:N58)</f>
        <v>0.51927525057825763</v>
      </c>
      <c r="Y56" s="73">
        <f t="shared" ref="Y56" si="100">AVERAGE(O56:O58)</f>
        <v>0.40593677717810345</v>
      </c>
      <c r="Z56" s="73">
        <f t="shared" ref="Z56" si="101">AVERAGE(P56:P58)</f>
        <v>0.32420971472629156</v>
      </c>
      <c r="AA56" s="73">
        <f t="shared" ref="AA56" si="102">AVERAGE(Q56:Q58)</f>
        <v>0.29722436391673107</v>
      </c>
      <c r="AB56" s="73">
        <f t="shared" ref="AB56" si="103">AVERAGE(R56:R58)</f>
        <v>6.052428681572878E-2</v>
      </c>
      <c r="AC56" s="73">
        <f t="shared" ref="AC56" si="104">AVERAGE(S56:S58)</f>
        <v>8.0956052428681716E-2</v>
      </c>
      <c r="AD56" s="61">
        <f t="shared" ref="AD56" si="105">AVERAGE(T56:T58)</f>
        <v>0.46800308404009261</v>
      </c>
      <c r="AE56" s="61">
        <f t="shared" ref="AE56" si="106">AVERAGE(U56:U58)</f>
        <v>0.36777178103315356</v>
      </c>
      <c r="AF56" s="61">
        <f t="shared" ref="AF56" si="107">AVERAGE(V56:V58)</f>
        <v>0.25751734772552054</v>
      </c>
      <c r="AH56" s="71">
        <v>8.75</v>
      </c>
      <c r="AI56" s="73">
        <v>7.5</v>
      </c>
      <c r="AJ56" s="55">
        <v>0.54857400000000001</v>
      </c>
      <c r="AK56" s="55">
        <v>0.626</v>
      </c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9" ht="14.4" x14ac:dyDescent="0.25">
      <c r="A57" s="58">
        <v>4.41E-2</v>
      </c>
      <c r="B57" s="72">
        <v>0.44500000000000001</v>
      </c>
      <c r="C57" s="73">
        <v>0.52900000000000003</v>
      </c>
      <c r="D57" s="73">
        <v>0.57499999999999996</v>
      </c>
      <c r="E57" s="73">
        <v>0.57799999999999996</v>
      </c>
      <c r="F57" s="73">
        <v>0.76500000000000001</v>
      </c>
      <c r="G57" s="73">
        <v>0.81299999999999994</v>
      </c>
      <c r="H57" s="61">
        <v>0.433</v>
      </c>
      <c r="I57" s="61">
        <v>0.61299999999999999</v>
      </c>
      <c r="J57" s="78">
        <v>0.64700000000000002</v>
      </c>
      <c r="K57" s="80">
        <v>0.90700000000000003</v>
      </c>
      <c r="L57" s="60">
        <v>4.5199999999999997E-2</v>
      </c>
      <c r="N57" s="73">
        <f t="shared" si="91"/>
        <v>0.48535080956052434</v>
      </c>
      <c r="O57" s="73">
        <f t="shared" si="92"/>
        <v>0.38820354664610646</v>
      </c>
      <c r="P57" s="73">
        <f t="shared" si="93"/>
        <v>0.33500385505011576</v>
      </c>
      <c r="Q57" s="73">
        <f t="shared" si="94"/>
        <v>0.3315343099460295</v>
      </c>
      <c r="R57" s="73">
        <f t="shared" si="95"/>
        <v>0.11526599845798013</v>
      </c>
      <c r="S57" s="73">
        <f t="shared" si="96"/>
        <v>5.9753276792598564E-2</v>
      </c>
      <c r="T57" s="61">
        <f t="shared" si="97"/>
        <v>0.49922898997686982</v>
      </c>
      <c r="U57" s="61">
        <f t="shared" si="98"/>
        <v>0.29105628373168868</v>
      </c>
      <c r="V57" s="61">
        <f t="shared" si="99"/>
        <v>0.25173477255204324</v>
      </c>
      <c r="AH57" s="71">
        <v>17.5</v>
      </c>
      <c r="AI57" s="73">
        <v>15</v>
      </c>
      <c r="AJ57" s="55">
        <v>0.66191199999999994</v>
      </c>
      <c r="AK57" s="55">
        <v>0.54200000000000004</v>
      </c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9" ht="14.4" x14ac:dyDescent="0.25">
      <c r="A58" s="58">
        <v>4.1599999999999998E-2</v>
      </c>
      <c r="B58" s="74">
        <v>0.42099999999999999</v>
      </c>
      <c r="C58" s="75">
        <v>0.52600000000000002</v>
      </c>
      <c r="D58" s="75">
        <v>0.58799999999999997</v>
      </c>
      <c r="E58" s="75">
        <v>0.625</v>
      </c>
      <c r="F58" s="75">
        <v>0.82599999999999996</v>
      </c>
      <c r="G58" s="75">
        <v>0.78</v>
      </c>
      <c r="H58" s="64">
        <v>0.49199999999999999</v>
      </c>
      <c r="I58" s="64">
        <v>0.50800000000000001</v>
      </c>
      <c r="J58" s="79">
        <v>0.58199999999999996</v>
      </c>
      <c r="K58" s="80">
        <v>0.80900000000000005</v>
      </c>
      <c r="L58" s="60">
        <v>3.8800000000000001E-2</v>
      </c>
      <c r="N58" s="73">
        <f t="shared" si="91"/>
        <v>0.51310717039321518</v>
      </c>
      <c r="O58" s="73">
        <f t="shared" si="92"/>
        <v>0.39167309175019283</v>
      </c>
      <c r="P58" s="73">
        <f t="shared" si="93"/>
        <v>0.3199691595990749</v>
      </c>
      <c r="Q58" s="73">
        <f t="shared" si="94"/>
        <v>0.27717810331534321</v>
      </c>
      <c r="R58" s="73">
        <f t="shared" si="95"/>
        <v>4.4718581341557595E-2</v>
      </c>
      <c r="S58" s="73">
        <f t="shared" si="96"/>
        <v>9.791827293754829E-2</v>
      </c>
      <c r="T58" s="61">
        <f t="shared" si="97"/>
        <v>0.43099460292983816</v>
      </c>
      <c r="U58" s="61">
        <f t="shared" si="98"/>
        <v>0.41249036237471093</v>
      </c>
      <c r="V58" s="61">
        <f t="shared" si="99"/>
        <v>0.32690824980724764</v>
      </c>
      <c r="AH58" s="71">
        <v>35</v>
      </c>
      <c r="AI58" s="73">
        <v>30</v>
      </c>
      <c r="AJ58" s="55">
        <v>0.74710900000000002</v>
      </c>
      <c r="AK58" s="55">
        <v>0.55200000000000005</v>
      </c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9" ht="15" thickBot="1" x14ac:dyDescent="0.3">
      <c r="A59" s="41">
        <v>4.4900000000000002E-2</v>
      </c>
      <c r="B59" s="62">
        <v>4.4299999999999999E-2</v>
      </c>
      <c r="C59" s="62">
        <v>4.5199999999999997E-2</v>
      </c>
      <c r="D59" s="62">
        <v>5.11E-2</v>
      </c>
      <c r="E59" s="62">
        <v>4.7199999999999999E-2</v>
      </c>
      <c r="F59" s="62">
        <v>4.53E-2</v>
      </c>
      <c r="G59" s="62">
        <v>4.6100000000000002E-2</v>
      </c>
      <c r="H59" s="62">
        <v>4.5499999999999999E-2</v>
      </c>
      <c r="I59" s="62">
        <v>4.6300000000000001E-2</v>
      </c>
      <c r="J59" s="62">
        <v>4.6199999999999998E-2</v>
      </c>
      <c r="K59" s="62">
        <v>4.5999999999999999E-2</v>
      </c>
      <c r="L59" s="63">
        <v>5.1400000000000001E-2</v>
      </c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9" ht="14.4" x14ac:dyDescent="0.25">
      <c r="A60" s="55" t="s">
        <v>46</v>
      </c>
      <c r="B60" s="55">
        <v>30</v>
      </c>
      <c r="C60" s="55">
        <v>15</v>
      </c>
      <c r="D60" s="55">
        <v>7.5</v>
      </c>
      <c r="E60" s="55">
        <v>3.75</v>
      </c>
      <c r="F60" s="55">
        <v>1.875</v>
      </c>
      <c r="G60" s="55">
        <v>0.9375</v>
      </c>
      <c r="H60" s="66" t="s">
        <v>88</v>
      </c>
      <c r="I60" s="55" t="s">
        <v>89</v>
      </c>
      <c r="J60" s="55" t="s">
        <v>90</v>
      </c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9" ht="14.4" x14ac:dyDescent="0.25">
      <c r="X61" s="55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9" ht="14.4" x14ac:dyDescent="0.25">
      <c r="AH62"/>
      <c r="AI62"/>
      <c r="AJ62"/>
      <c r="AK62"/>
      <c r="AL62"/>
      <c r="AM62"/>
      <c r="AN62"/>
      <c r="AO62"/>
      <c r="AP62"/>
      <c r="AQ62"/>
      <c r="AR62"/>
      <c r="AS62"/>
      <c r="AT62" s="90"/>
      <c r="AU62"/>
      <c r="AV62"/>
      <c r="AW62"/>
    </row>
    <row r="63" spans="1:49" ht="14.4" x14ac:dyDescent="0.25">
      <c r="A63" s="55" t="s">
        <v>100</v>
      </c>
      <c r="H63" s="59" t="s">
        <v>91</v>
      </c>
      <c r="I63" s="59"/>
      <c r="J63" s="59"/>
      <c r="AN63"/>
      <c r="AO63"/>
      <c r="AP63"/>
      <c r="AQ63"/>
      <c r="AR63"/>
      <c r="AS63"/>
      <c r="AT63" s="90"/>
      <c r="AU63"/>
      <c r="AV63"/>
      <c r="AW63"/>
    </row>
    <row r="64" spans="1:49" ht="15" thickBot="1" x14ac:dyDescent="0.3">
      <c r="A64" s="59" t="s">
        <v>48</v>
      </c>
      <c r="B64" s="59">
        <v>100</v>
      </c>
      <c r="C64" s="59">
        <v>50</v>
      </c>
      <c r="D64" s="59">
        <v>25</v>
      </c>
      <c r="E64" s="59">
        <v>12.5</v>
      </c>
      <c r="F64" s="59">
        <v>6.25</v>
      </c>
      <c r="G64" s="59">
        <v>3.125</v>
      </c>
      <c r="H64" s="66" t="s">
        <v>101</v>
      </c>
      <c r="I64" s="66" t="s">
        <v>102</v>
      </c>
      <c r="J64" s="66" t="s">
        <v>104</v>
      </c>
      <c r="K64" s="55" t="s">
        <v>139</v>
      </c>
      <c r="L64" s="55"/>
      <c r="M64" s="55" t="s">
        <v>140</v>
      </c>
      <c r="N64" s="55" t="s">
        <v>54</v>
      </c>
      <c r="X64" s="55" t="s">
        <v>55</v>
      </c>
      <c r="AN64"/>
      <c r="AO64"/>
      <c r="AP64" s="55"/>
      <c r="AQ64" s="55"/>
      <c r="AR64" s="55"/>
      <c r="AS64" s="55"/>
      <c r="AT64" s="55"/>
      <c r="AU64" s="55"/>
      <c r="AV64" s="55"/>
      <c r="AW64"/>
    </row>
    <row r="65" spans="1:49" ht="14.4" x14ac:dyDescent="0.25">
      <c r="A65" s="37">
        <v>5.3400000000000003E-2</v>
      </c>
      <c r="B65" s="56">
        <v>7.0000000000000001E-3</v>
      </c>
      <c r="C65" s="56">
        <v>4.5900000000000003E-2</v>
      </c>
      <c r="D65" s="56">
        <v>5.5599999999999997E-2</v>
      </c>
      <c r="E65" s="56">
        <v>5.7599999999999998E-2</v>
      </c>
      <c r="F65" s="56">
        <v>6.3899999999999998E-2</v>
      </c>
      <c r="G65" s="56">
        <v>5.7700000000000001E-2</v>
      </c>
      <c r="H65" s="56">
        <v>5.57E-2</v>
      </c>
      <c r="I65" s="56">
        <v>5.2299999999999999E-2</v>
      </c>
      <c r="J65" s="56">
        <v>5.5500000000000001E-2</v>
      </c>
      <c r="K65" s="56">
        <v>5.5100000000000003E-2</v>
      </c>
      <c r="L65" s="57">
        <v>5.8400000000000001E-2</v>
      </c>
      <c r="AH65" s="71" t="s">
        <v>59</v>
      </c>
      <c r="AI65" s="73" t="s">
        <v>99</v>
      </c>
      <c r="AJ65" s="55" t="s">
        <v>61</v>
      </c>
      <c r="AK65" s="55" t="s">
        <v>62</v>
      </c>
      <c r="AL65" s="81" t="s">
        <v>56</v>
      </c>
      <c r="AM65" s="82">
        <v>0.88573999999999997</v>
      </c>
      <c r="AN65"/>
      <c r="AO65"/>
      <c r="AP65" s="55"/>
      <c r="AQ65" s="55"/>
      <c r="AR65" s="55"/>
      <c r="AS65" s="55"/>
      <c r="AT65" s="55"/>
      <c r="AU65" s="55"/>
      <c r="AV65" s="55"/>
      <c r="AW65"/>
    </row>
    <row r="66" spans="1:49" ht="14.4" x14ac:dyDescent="0.25">
      <c r="A66" s="58">
        <v>3.95E-2</v>
      </c>
      <c r="B66" s="68">
        <v>0.29039999999999999</v>
      </c>
      <c r="C66" s="69">
        <v>0.40060000000000001</v>
      </c>
      <c r="D66" s="69">
        <v>0.51629999999999998</v>
      </c>
      <c r="E66" s="69">
        <v>0.56420000000000003</v>
      </c>
      <c r="F66" s="69">
        <v>0.66159999999999997</v>
      </c>
      <c r="G66" s="69">
        <v>0.6028</v>
      </c>
      <c r="H66" s="76">
        <v>0.17199999999999999</v>
      </c>
      <c r="I66" s="76">
        <v>0.25590000000000002</v>
      </c>
      <c r="J66" s="77">
        <v>0.41489999999999999</v>
      </c>
      <c r="K66" s="80">
        <v>0.73460000000000003</v>
      </c>
      <c r="L66" s="60">
        <v>4.4400000000000002E-2</v>
      </c>
      <c r="M66" s="65">
        <f>AVERAGE(K69:K71)</f>
        <v>0.87880000000000003</v>
      </c>
      <c r="N66" s="71">
        <f>1-B66/$M$66</f>
        <v>0.66954938552571686</v>
      </c>
      <c r="O66" s="71">
        <f t="shared" ref="O66:S66" si="108">1-C66/$M$66</f>
        <v>0.54415111515703229</v>
      </c>
      <c r="P66" s="71">
        <f t="shared" si="108"/>
        <v>0.41249431042330453</v>
      </c>
      <c r="Q66" s="71">
        <f t="shared" si="108"/>
        <v>0.35798816568047331</v>
      </c>
      <c r="R66" s="71">
        <f t="shared" si="108"/>
        <v>0.24715521165225318</v>
      </c>
      <c r="S66" s="71">
        <f t="shared" si="108"/>
        <v>0.3140646335912608</v>
      </c>
      <c r="T66" s="61">
        <f>1-H66/$M$66</f>
        <v>0.80427856167501144</v>
      </c>
      <c r="U66" s="61">
        <f t="shared" ref="U66:U71" si="109">1-I66/$M$66</f>
        <v>0.70880746472462453</v>
      </c>
      <c r="V66" s="61">
        <f t="shared" ref="V66:V71" si="110">1-J66/$M$66</f>
        <v>0.52787892580791995</v>
      </c>
      <c r="X66" s="71">
        <f t="shared" ref="X66:AF66" si="111">AVERAGE(N66:N68)</f>
        <v>0.65198755879229253</v>
      </c>
      <c r="Y66" s="71">
        <f t="shared" si="111"/>
        <v>0.53550295857988162</v>
      </c>
      <c r="Z66" s="71">
        <f t="shared" si="111"/>
        <v>0.38632225762403277</v>
      </c>
      <c r="AA66" s="71">
        <f t="shared" si="111"/>
        <v>0.33928842360795014</v>
      </c>
      <c r="AB66" s="71">
        <f t="shared" si="111"/>
        <v>0.27275830678197543</v>
      </c>
      <c r="AC66" s="71">
        <f t="shared" si="111"/>
        <v>0.26232741617357003</v>
      </c>
      <c r="AD66" s="61">
        <f t="shared" si="111"/>
        <v>0.78830981641632525</v>
      </c>
      <c r="AE66" s="61">
        <f t="shared" si="111"/>
        <v>0.67205279927173411</v>
      </c>
      <c r="AF66" s="61">
        <f t="shared" si="111"/>
        <v>0.52260658473676225</v>
      </c>
      <c r="AH66" s="71">
        <v>3.125</v>
      </c>
      <c r="AI66" s="73">
        <v>1.875</v>
      </c>
      <c r="AJ66" s="55">
        <v>0.17193900000000001</v>
      </c>
      <c r="AK66" s="55">
        <v>2.2370000000000001</v>
      </c>
      <c r="AL66" s="83" t="s">
        <v>57</v>
      </c>
      <c r="AM66" s="84">
        <v>0.53622000000000003</v>
      </c>
      <c r="AN66"/>
      <c r="AO66"/>
      <c r="AP66" s="55"/>
      <c r="AQ66" s="55"/>
      <c r="AR66" s="55"/>
      <c r="AS66" s="55"/>
      <c r="AT66" s="55"/>
      <c r="AU66" s="55"/>
      <c r="AV66" s="55"/>
      <c r="AW66"/>
    </row>
    <row r="67" spans="1:49" ht="15" thickBot="1" x14ac:dyDescent="0.3">
      <c r="A67" s="58">
        <v>4.7199999999999999E-2</v>
      </c>
      <c r="B67" s="70">
        <v>0.31280000000000002</v>
      </c>
      <c r="C67" s="71">
        <v>0.40079999999999999</v>
      </c>
      <c r="D67" s="71">
        <v>0.55059999999999998</v>
      </c>
      <c r="E67" s="71">
        <v>0.57630000000000003</v>
      </c>
      <c r="F67" s="71">
        <v>0.62009999999999998</v>
      </c>
      <c r="G67" s="71">
        <v>0.66149999999999998</v>
      </c>
      <c r="H67" s="61">
        <v>0.19869999999999999</v>
      </c>
      <c r="I67" s="61">
        <v>0.26989999999999997</v>
      </c>
      <c r="J67" s="78">
        <v>0.4123</v>
      </c>
      <c r="K67" s="80">
        <v>0.80220000000000002</v>
      </c>
      <c r="L67" s="60">
        <v>4.6100000000000002E-2</v>
      </c>
      <c r="N67" s="71">
        <f t="shared" ref="N67:N71" si="112">1-B67/$M$66</f>
        <v>0.64406008192990438</v>
      </c>
      <c r="O67" s="71">
        <f t="shared" ref="O67:O71" si="113">1-C67/$M$66</f>
        <v>0.54392353208921262</v>
      </c>
      <c r="P67" s="71">
        <f t="shared" ref="P67:P71" si="114">1-D67/$M$66</f>
        <v>0.37346381429221676</v>
      </c>
      <c r="Q67" s="71">
        <f t="shared" ref="Q67:Q71" si="115">1-E67/$M$66</f>
        <v>0.34421939007737823</v>
      </c>
      <c r="R67" s="71">
        <f t="shared" ref="R67:R71" si="116">1-F67/$M$66</f>
        <v>0.29437869822485208</v>
      </c>
      <c r="S67" s="71">
        <f t="shared" ref="S67:S71" si="117">1-G67/$M$66</f>
        <v>0.24726900318616296</v>
      </c>
      <c r="T67" s="61">
        <f t="shared" ref="T67:T71" si="118">1-H67/$M$66</f>
        <v>0.77389622212107423</v>
      </c>
      <c r="U67" s="61">
        <f t="shared" si="109"/>
        <v>0.69287664997724174</v>
      </c>
      <c r="V67" s="61">
        <f t="shared" si="110"/>
        <v>0.53083750568957666</v>
      </c>
      <c r="AH67" s="71">
        <v>6.25</v>
      </c>
      <c r="AI67" s="73">
        <v>3.75</v>
      </c>
      <c r="AJ67" s="55">
        <v>0.243173</v>
      </c>
      <c r="AK67" s="55">
        <v>1.9419999999999999</v>
      </c>
      <c r="AL67" s="85" t="s">
        <v>58</v>
      </c>
      <c r="AM67" s="86">
        <v>0.40082000000000001</v>
      </c>
      <c r="AN67"/>
      <c r="AO67"/>
      <c r="AP67" s="55"/>
      <c r="AQ67" s="55"/>
      <c r="AR67" s="55"/>
      <c r="AS67" s="55"/>
      <c r="AT67" s="55"/>
      <c r="AU67" s="55"/>
      <c r="AV67" s="55"/>
      <c r="AW67"/>
    </row>
    <row r="68" spans="1:49" ht="14.4" x14ac:dyDescent="0.25">
      <c r="A68" s="58">
        <v>4.82E-2</v>
      </c>
      <c r="B68" s="70">
        <v>0.31430000000000002</v>
      </c>
      <c r="C68" s="71">
        <v>0.42320000000000002</v>
      </c>
      <c r="D68" s="71">
        <v>0.55100000000000005</v>
      </c>
      <c r="E68" s="71">
        <v>0.60140000000000005</v>
      </c>
      <c r="F68" s="71">
        <v>0.63560000000000005</v>
      </c>
      <c r="G68" s="71">
        <v>0.68049999999999999</v>
      </c>
      <c r="H68" s="61">
        <v>0.18740000000000001</v>
      </c>
      <c r="I68" s="61">
        <v>0.33879999999999999</v>
      </c>
      <c r="J68" s="78">
        <v>0.43140000000000001</v>
      </c>
      <c r="K68" s="80">
        <v>0.74919999999999998</v>
      </c>
      <c r="L68" s="60">
        <v>4.5600000000000002E-2</v>
      </c>
      <c r="N68" s="71">
        <f t="shared" si="112"/>
        <v>0.64235320892125625</v>
      </c>
      <c r="O68" s="71">
        <f t="shared" si="113"/>
        <v>0.51843422849340004</v>
      </c>
      <c r="P68" s="71">
        <f t="shared" si="114"/>
        <v>0.37300864815657708</v>
      </c>
      <c r="Q68" s="71">
        <f t="shared" si="115"/>
        <v>0.31565771506599904</v>
      </c>
      <c r="R68" s="71">
        <f t="shared" si="116"/>
        <v>0.27674101046882105</v>
      </c>
      <c r="S68" s="71">
        <f t="shared" si="117"/>
        <v>0.22564861174328632</v>
      </c>
      <c r="T68" s="61">
        <f t="shared" si="118"/>
        <v>0.7867546654528903</v>
      </c>
      <c r="U68" s="61">
        <f t="shared" si="109"/>
        <v>0.61447428311333641</v>
      </c>
      <c r="V68" s="61">
        <f t="shared" si="110"/>
        <v>0.50910332271279013</v>
      </c>
      <c r="AH68" s="71">
        <v>12.5</v>
      </c>
      <c r="AI68" s="73">
        <v>7.5</v>
      </c>
      <c r="AJ68" s="55">
        <v>0.34814499999999998</v>
      </c>
      <c r="AK68" s="55">
        <v>1.5089999999999999</v>
      </c>
      <c r="AN68"/>
      <c r="AO68"/>
      <c r="AP68" s="55"/>
      <c r="AQ68" s="55"/>
      <c r="AR68" s="55"/>
      <c r="AS68" s="55"/>
      <c r="AT68" s="55"/>
      <c r="AU68" s="55"/>
      <c r="AV68" s="55"/>
      <c r="AW68"/>
    </row>
    <row r="69" spans="1:49" ht="14.4" x14ac:dyDescent="0.25">
      <c r="A69" s="58">
        <v>4.6199999999999998E-2</v>
      </c>
      <c r="B69" s="72">
        <v>0.38590000000000002</v>
      </c>
      <c r="C69" s="73">
        <v>0.4713</v>
      </c>
      <c r="D69" s="73">
        <v>0.55030000000000001</v>
      </c>
      <c r="E69" s="73">
        <v>0.7571</v>
      </c>
      <c r="F69" s="73">
        <v>0.7772</v>
      </c>
      <c r="G69" s="73">
        <v>0.77959999999999996</v>
      </c>
      <c r="H69" s="61">
        <v>0.56930000000000003</v>
      </c>
      <c r="I69" s="61">
        <v>0.64339999999999997</v>
      </c>
      <c r="J69" s="78">
        <v>0.72150000000000003</v>
      </c>
      <c r="K69" s="80">
        <v>0.80220000000000002</v>
      </c>
      <c r="L69" s="60">
        <v>4.4900000000000002E-2</v>
      </c>
      <c r="N69" s="73">
        <f t="shared" si="112"/>
        <v>0.5608784706417842</v>
      </c>
      <c r="O69" s="73">
        <f t="shared" si="113"/>
        <v>0.46370050068274926</v>
      </c>
      <c r="P69" s="73">
        <f t="shared" si="114"/>
        <v>0.37380518889394632</v>
      </c>
      <c r="Q69" s="73">
        <f t="shared" si="115"/>
        <v>0.13848429676832041</v>
      </c>
      <c r="R69" s="73">
        <f t="shared" si="116"/>
        <v>0.1156121984524352</v>
      </c>
      <c r="S69" s="73">
        <f t="shared" si="117"/>
        <v>0.11288120163859816</v>
      </c>
      <c r="T69" s="61">
        <f t="shared" si="118"/>
        <v>0.35218479745106968</v>
      </c>
      <c r="U69" s="61">
        <f t="shared" si="109"/>
        <v>0.26786527082385081</v>
      </c>
      <c r="V69" s="61">
        <f t="shared" si="110"/>
        <v>0.17899408284023666</v>
      </c>
      <c r="X69" s="73">
        <f>AVERAGE(N69:N71)</f>
        <v>0.56787664997724163</v>
      </c>
      <c r="Y69" s="73">
        <f>AVERAGE(O69:O71)</f>
        <v>0.4817364588074648</v>
      </c>
      <c r="Z69" s="73">
        <f>AVERAGE(P69:P71)</f>
        <v>0.31230086481565777</v>
      </c>
      <c r="AA69" s="73">
        <f>AVERAGE(Q69:Q71)</f>
        <v>0.1310309512972235</v>
      </c>
      <c r="AB69" s="73">
        <f>AVERAGE(R69:R71)</f>
        <v>0.10736231224396912</v>
      </c>
      <c r="AC69" s="73">
        <f t="shared" ref="AC69" si="119">AVERAGE(S69:S71)</f>
        <v>8.2897132453345512E-2</v>
      </c>
      <c r="AD69" s="61">
        <f t="shared" ref="AD69" si="120">AVERAGE(T69:T71)</f>
        <v>0.34814519799726895</v>
      </c>
      <c r="AE69" s="61">
        <f t="shared" ref="AE69" si="121">AVERAGE(U69:U71)</f>
        <v>0.24317250796540743</v>
      </c>
      <c r="AF69" s="61">
        <f t="shared" ref="AF69" si="122">AVERAGE(V69:V71)</f>
        <v>0.17193900773782431</v>
      </c>
      <c r="AH69" s="71">
        <v>25</v>
      </c>
      <c r="AI69" s="73">
        <v>15</v>
      </c>
      <c r="AJ69" s="55">
        <v>0.52260700000000004</v>
      </c>
      <c r="AK69" s="55">
        <v>0.84599999999999997</v>
      </c>
      <c r="AN69"/>
      <c r="AO69"/>
      <c r="AP69" s="55"/>
      <c r="AQ69" s="55"/>
      <c r="AR69" s="55"/>
      <c r="AS69" s="55"/>
      <c r="AT69" s="55"/>
      <c r="AU69" s="55"/>
      <c r="AV69" s="55"/>
      <c r="AW69"/>
    </row>
    <row r="70" spans="1:49" ht="14.4" x14ac:dyDescent="0.25">
      <c r="A70" s="58">
        <v>4.7800000000000002E-2</v>
      </c>
      <c r="B70" s="72">
        <v>0.37359999999999999</v>
      </c>
      <c r="C70" s="73">
        <v>0.43959999999999999</v>
      </c>
      <c r="D70" s="73">
        <v>0.65839999999999999</v>
      </c>
      <c r="E70" s="73">
        <v>0.7702</v>
      </c>
      <c r="F70" s="73">
        <v>0.79169999999999996</v>
      </c>
      <c r="G70" s="73">
        <v>0.83230000000000004</v>
      </c>
      <c r="H70" s="61">
        <v>0.57640000000000002</v>
      </c>
      <c r="I70" s="61">
        <v>0.68679999999999997</v>
      </c>
      <c r="J70" s="78">
        <v>0.7339</v>
      </c>
      <c r="K70" s="80">
        <v>0.91710000000000003</v>
      </c>
      <c r="L70" s="60">
        <v>4.6100000000000002E-2</v>
      </c>
      <c r="N70" s="73">
        <f t="shared" si="112"/>
        <v>0.57487482931269918</v>
      </c>
      <c r="O70" s="73">
        <f t="shared" si="113"/>
        <v>0.49977241693218022</v>
      </c>
      <c r="P70" s="73">
        <f t="shared" si="114"/>
        <v>0.25079654073736923</v>
      </c>
      <c r="Q70" s="73">
        <f t="shared" si="115"/>
        <v>0.12357760582612654</v>
      </c>
      <c r="R70" s="73">
        <f t="shared" si="116"/>
        <v>9.9112426035503076E-2</v>
      </c>
      <c r="S70" s="73">
        <f t="shared" si="117"/>
        <v>5.2913063268092864E-2</v>
      </c>
      <c r="T70" s="61">
        <f t="shared" si="118"/>
        <v>0.34410559854346834</v>
      </c>
      <c r="U70" s="61">
        <f t="shared" si="109"/>
        <v>0.21847974510696411</v>
      </c>
      <c r="V70" s="61">
        <f t="shared" si="110"/>
        <v>0.1648839326354119</v>
      </c>
      <c r="AH70" s="71">
        <v>50</v>
      </c>
      <c r="AI70" s="73">
        <v>30</v>
      </c>
      <c r="AJ70" s="55">
        <v>0.67205300000000001</v>
      </c>
      <c r="AK70" s="55">
        <v>0.59899999999999998</v>
      </c>
      <c r="AN70"/>
      <c r="AO70"/>
      <c r="AP70" s="55"/>
      <c r="AQ70" s="55"/>
      <c r="AR70" s="55"/>
      <c r="AS70" s="55"/>
      <c r="AT70" s="55"/>
      <c r="AU70" s="55"/>
      <c r="AV70" s="55"/>
      <c r="AW70"/>
    </row>
    <row r="71" spans="1:49" ht="14.4" x14ac:dyDescent="0.25">
      <c r="A71" s="58">
        <v>4.6100000000000002E-2</v>
      </c>
      <c r="B71" s="74">
        <v>0.37975000000000003</v>
      </c>
      <c r="C71" s="75">
        <v>0.45545000000000002</v>
      </c>
      <c r="D71" s="75">
        <v>0.60434999999999994</v>
      </c>
      <c r="E71" s="75">
        <v>0.76364999999999994</v>
      </c>
      <c r="F71" s="75">
        <v>0.78444999999999998</v>
      </c>
      <c r="G71" s="75">
        <v>0.80594999999999994</v>
      </c>
      <c r="H71" s="64">
        <v>0.57285000000000008</v>
      </c>
      <c r="I71" s="64">
        <v>0.66510000000000002</v>
      </c>
      <c r="J71" s="79">
        <v>0.72770000000000001</v>
      </c>
      <c r="K71" s="80">
        <v>0.91710000000000003</v>
      </c>
      <c r="L71" s="60">
        <v>4.2000000000000003E-2</v>
      </c>
      <c r="N71" s="73">
        <f t="shared" si="112"/>
        <v>0.56787664997724163</v>
      </c>
      <c r="O71" s="73">
        <f t="shared" si="113"/>
        <v>0.48173645880746474</v>
      </c>
      <c r="P71" s="73">
        <f t="shared" si="114"/>
        <v>0.31230086481565777</v>
      </c>
      <c r="Q71" s="73">
        <f t="shared" si="115"/>
        <v>0.13103095129722353</v>
      </c>
      <c r="R71" s="73">
        <f t="shared" si="116"/>
        <v>0.10736231224396908</v>
      </c>
      <c r="S71" s="73">
        <f t="shared" si="117"/>
        <v>8.2897132453345512E-2</v>
      </c>
      <c r="T71" s="61">
        <f t="shared" si="118"/>
        <v>0.34814519799726895</v>
      </c>
      <c r="U71" s="61">
        <f t="shared" si="109"/>
        <v>0.24317250796540735</v>
      </c>
      <c r="V71" s="61">
        <f t="shared" si="110"/>
        <v>0.17193900773782433</v>
      </c>
      <c r="AH71" s="71">
        <v>100</v>
      </c>
      <c r="AI71" s="73">
        <v>60</v>
      </c>
      <c r="AJ71" s="55">
        <v>0.78830999999999996</v>
      </c>
      <c r="AK71" s="55">
        <v>0.47699999999999998</v>
      </c>
      <c r="AN71"/>
      <c r="AO71"/>
      <c r="AP71" s="55"/>
      <c r="AQ71" s="55"/>
      <c r="AR71" s="55"/>
      <c r="AS71" s="55"/>
      <c r="AT71" s="55"/>
      <c r="AU71" s="55"/>
      <c r="AV71" s="55"/>
      <c r="AW71"/>
    </row>
    <row r="72" spans="1:49" ht="15" thickBot="1" x14ac:dyDescent="0.3">
      <c r="A72" s="41">
        <v>4.4600000000000001E-2</v>
      </c>
      <c r="B72" s="62">
        <v>4.7300000000000002E-2</v>
      </c>
      <c r="C72" s="62">
        <v>4.5199999999999997E-2</v>
      </c>
      <c r="D72" s="62">
        <v>4.5499999999999999E-2</v>
      </c>
      <c r="E72" s="62">
        <v>4.6600000000000003E-2</v>
      </c>
      <c r="F72" s="62">
        <v>4.6300000000000001E-2</v>
      </c>
      <c r="G72" s="62">
        <v>4.5999999999999999E-2</v>
      </c>
      <c r="H72" s="62">
        <v>4.6300000000000001E-2</v>
      </c>
      <c r="I72" s="62">
        <v>4.6399999999999997E-2</v>
      </c>
      <c r="J72" s="62">
        <v>4.7199999999999999E-2</v>
      </c>
      <c r="K72" s="62">
        <v>3.5200000000000002E-2</v>
      </c>
      <c r="L72" s="63">
        <v>4.6800000000000001E-2</v>
      </c>
      <c r="AN72"/>
      <c r="AO72"/>
      <c r="AP72" s="55"/>
      <c r="AQ72" s="55"/>
      <c r="AR72" s="55"/>
      <c r="AS72" s="55"/>
      <c r="AT72" s="55"/>
      <c r="AU72" s="55"/>
      <c r="AV72" s="55"/>
      <c r="AW72"/>
    </row>
    <row r="73" spans="1:49" ht="14.4" x14ac:dyDescent="0.25">
      <c r="A73" s="59" t="s">
        <v>92</v>
      </c>
      <c r="B73" s="65">
        <v>60</v>
      </c>
      <c r="C73" s="65">
        <v>30</v>
      </c>
      <c r="D73" s="65">
        <v>15</v>
      </c>
      <c r="E73" s="65">
        <v>7.5</v>
      </c>
      <c r="F73" s="65">
        <v>3.75</v>
      </c>
      <c r="G73" s="65">
        <v>1.875</v>
      </c>
      <c r="H73" s="65" t="s">
        <v>103</v>
      </c>
      <c r="I73" s="65" t="s">
        <v>105</v>
      </c>
      <c r="J73" s="65" t="s">
        <v>106</v>
      </c>
      <c r="AH73"/>
      <c r="AI73"/>
      <c r="AJ73"/>
      <c r="AK73"/>
      <c r="AL73"/>
      <c r="AM73"/>
      <c r="AN73"/>
      <c r="AO73"/>
      <c r="AP73" s="55"/>
      <c r="AQ73" s="55"/>
      <c r="AR73" s="55"/>
      <c r="AS73" s="55"/>
      <c r="AT73" s="55"/>
      <c r="AU73" s="55"/>
      <c r="AV73" s="55"/>
      <c r="AW73"/>
    </row>
    <row r="74" spans="1:49" ht="14.4" x14ac:dyDescent="0.25">
      <c r="AH74"/>
      <c r="AI74"/>
      <c r="AJ74"/>
      <c r="AK74"/>
      <c r="AL74"/>
      <c r="AM74"/>
      <c r="AN74"/>
      <c r="AO74"/>
      <c r="AP74" s="55"/>
      <c r="AQ74" s="55"/>
      <c r="AR74" s="55"/>
      <c r="AS74" s="55"/>
      <c r="AT74" s="55"/>
      <c r="AU74" s="55"/>
      <c r="AV74" s="55"/>
      <c r="AW74" s="54"/>
    </row>
    <row r="75" spans="1:49" ht="14.4" x14ac:dyDescent="0.25">
      <c r="A75" s="55" t="s">
        <v>53</v>
      </c>
      <c r="H75" s="59" t="s">
        <v>91</v>
      </c>
      <c r="I75" s="59"/>
      <c r="J75" s="59"/>
      <c r="AN75"/>
      <c r="AO75"/>
      <c r="AP75" s="55"/>
      <c r="AQ75" s="55"/>
      <c r="AR75" s="55"/>
      <c r="AS75" s="55"/>
      <c r="AT75" s="55"/>
      <c r="AU75" s="55"/>
      <c r="AV75" s="55"/>
    </row>
    <row r="76" spans="1:49" ht="15" thickBot="1" x14ac:dyDescent="0.3">
      <c r="A76" s="59" t="s">
        <v>48</v>
      </c>
      <c r="B76" s="59">
        <v>30</v>
      </c>
      <c r="C76" s="59">
        <f>B76/2</f>
        <v>15</v>
      </c>
      <c r="D76" s="59">
        <f>C76/2</f>
        <v>7.5</v>
      </c>
      <c r="E76" s="59">
        <f>D76/2</f>
        <v>3.75</v>
      </c>
      <c r="F76" s="59">
        <f>E76/2</f>
        <v>1.875</v>
      </c>
      <c r="G76" s="59">
        <f>F76/2</f>
        <v>0.9375</v>
      </c>
      <c r="H76" s="66" t="s">
        <v>93</v>
      </c>
      <c r="I76" s="66" t="s">
        <v>94</v>
      </c>
      <c r="J76" s="55" t="s">
        <v>95</v>
      </c>
      <c r="K76" s="55" t="s">
        <v>139</v>
      </c>
      <c r="L76" s="55"/>
      <c r="M76" s="55" t="s">
        <v>140</v>
      </c>
      <c r="N76" s="55" t="s">
        <v>54</v>
      </c>
      <c r="X76" s="55" t="s">
        <v>55</v>
      </c>
      <c r="AN76"/>
      <c r="AO76"/>
      <c r="AP76" s="55"/>
      <c r="AQ76" s="55"/>
      <c r="AR76" s="55"/>
      <c r="AS76" s="55"/>
      <c r="AT76" s="55"/>
      <c r="AU76" s="55"/>
      <c r="AV76" s="55"/>
    </row>
    <row r="77" spans="1:49" ht="14.4" x14ac:dyDescent="0.25">
      <c r="A77" s="37">
        <v>5.2499999999999998E-2</v>
      </c>
      <c r="B77" s="56">
        <v>5.16E-2</v>
      </c>
      <c r="C77" s="56">
        <v>5.3199999999999997E-2</v>
      </c>
      <c r="D77" s="56">
        <v>5.4800000000000001E-2</v>
      </c>
      <c r="E77" s="56">
        <v>5.6800000000000003E-2</v>
      </c>
      <c r="F77" s="56">
        <v>5.5599999999999997E-2</v>
      </c>
      <c r="G77" s="56">
        <v>5.4800000000000001E-2</v>
      </c>
      <c r="H77" s="56">
        <v>5.5E-2</v>
      </c>
      <c r="I77" s="56">
        <v>5.5800000000000002E-2</v>
      </c>
      <c r="J77" s="56">
        <v>5.4699999999999999E-2</v>
      </c>
      <c r="K77" s="56">
        <v>5.4699999999999999E-2</v>
      </c>
      <c r="L77" s="57">
        <v>5.3900000000000003E-2</v>
      </c>
      <c r="AH77" s="71" t="s">
        <v>59</v>
      </c>
      <c r="AI77" s="73" t="s">
        <v>99</v>
      </c>
      <c r="AJ77" s="55" t="s">
        <v>61</v>
      </c>
      <c r="AK77" s="55" t="s">
        <v>62</v>
      </c>
      <c r="AL77" s="81" t="s">
        <v>56</v>
      </c>
      <c r="AM77" s="98">
        <v>0.26095000000000002</v>
      </c>
      <c r="AN77"/>
      <c r="AO77"/>
      <c r="AP77" s="55"/>
      <c r="AQ77" s="55"/>
      <c r="AR77" s="55"/>
      <c r="AS77" s="55"/>
      <c r="AT77" s="55"/>
      <c r="AU77" s="55"/>
      <c r="AV77" s="55"/>
    </row>
    <row r="78" spans="1:49" ht="14.4" x14ac:dyDescent="0.25">
      <c r="A78" s="58">
        <v>4.4400000000000002E-2</v>
      </c>
      <c r="B78" s="68">
        <v>0.23760000000000001</v>
      </c>
      <c r="C78" s="69">
        <v>0.37</v>
      </c>
      <c r="D78" s="69">
        <v>0.41510000000000002</v>
      </c>
      <c r="E78" s="69">
        <v>0.4153</v>
      </c>
      <c r="F78" s="69">
        <v>0.41049999999999998</v>
      </c>
      <c r="G78" s="69">
        <v>0.4844</v>
      </c>
      <c r="H78" s="76">
        <v>0.1258</v>
      </c>
      <c r="I78" s="76">
        <v>0.15140000000000001</v>
      </c>
      <c r="J78" s="77">
        <v>0.29780000000000001</v>
      </c>
      <c r="K78" s="80">
        <v>0.54220000000000002</v>
      </c>
      <c r="L78" s="60">
        <v>4.4200000000000003E-2</v>
      </c>
      <c r="M78" s="65">
        <f>AVERAGE(K81:K83)</f>
        <v>0.60720000000000007</v>
      </c>
      <c r="N78" s="71">
        <f t="shared" ref="N78:V83" si="123">1-B78/$M$78</f>
        <v>0.60869565217391308</v>
      </c>
      <c r="O78" s="71">
        <f t="shared" si="123"/>
        <v>0.39064558629776025</v>
      </c>
      <c r="P78" s="71">
        <f t="shared" si="123"/>
        <v>0.31637022397891967</v>
      </c>
      <c r="Q78" s="71">
        <f t="shared" si="123"/>
        <v>0.31604084321475634</v>
      </c>
      <c r="R78" s="71">
        <f t="shared" si="123"/>
        <v>0.32394598155467735</v>
      </c>
      <c r="S78" s="71">
        <f t="shared" si="123"/>
        <v>0.20223978919631103</v>
      </c>
      <c r="T78" s="61">
        <f t="shared" si="123"/>
        <v>0.79281949934123852</v>
      </c>
      <c r="U78" s="61">
        <f t="shared" si="123"/>
        <v>0.75065876152832678</v>
      </c>
      <c r="V78" s="61">
        <f t="shared" si="123"/>
        <v>0.50955204216073779</v>
      </c>
      <c r="X78" s="71">
        <f t="shared" ref="X78:AF78" si="124">AVERAGE(N78:N80)</f>
        <v>0.6374615722441811</v>
      </c>
      <c r="Y78" s="71">
        <f t="shared" si="124"/>
        <v>0.49566315327184896</v>
      </c>
      <c r="Z78" s="71">
        <f t="shared" si="124"/>
        <v>0.35836627140974969</v>
      </c>
      <c r="AA78" s="71">
        <f t="shared" si="124"/>
        <v>0.35518225735617048</v>
      </c>
      <c r="AB78" s="71">
        <f t="shared" si="124"/>
        <v>0.3575428194993413</v>
      </c>
      <c r="AC78" s="71">
        <f t="shared" si="124"/>
        <v>0.24807861220904712</v>
      </c>
      <c r="AD78" s="61">
        <f t="shared" si="124"/>
        <v>0.80906895037329818</v>
      </c>
      <c r="AE78" s="61">
        <f t="shared" si="124"/>
        <v>0.77448397013614423</v>
      </c>
      <c r="AF78" s="61">
        <f t="shared" si="124"/>
        <v>0.54847386912604301</v>
      </c>
      <c r="AH78" s="71">
        <v>0.9375</v>
      </c>
      <c r="AI78" s="73">
        <v>1.875</v>
      </c>
      <c r="AJ78" s="55">
        <v>0.400362</v>
      </c>
      <c r="AK78" s="55">
        <v>0.27100000000000002</v>
      </c>
      <c r="AL78" s="83" t="s">
        <v>57</v>
      </c>
      <c r="AM78" s="99">
        <v>0.24762999999999999</v>
      </c>
      <c r="AN78"/>
      <c r="AO78"/>
      <c r="AP78" s="55"/>
      <c r="AQ78" s="55"/>
      <c r="AR78" s="55"/>
      <c r="AS78" s="55"/>
      <c r="AT78" s="55"/>
      <c r="AU78" s="55"/>
      <c r="AV78" s="55"/>
    </row>
    <row r="79" spans="1:49" ht="15" thickBot="1" x14ac:dyDescent="0.3">
      <c r="A79" s="58">
        <v>4.4600000000000001E-2</v>
      </c>
      <c r="B79" s="70">
        <v>0.22239999999999999</v>
      </c>
      <c r="C79" s="71">
        <v>0.33989999999999998</v>
      </c>
      <c r="D79" s="71">
        <v>0.3876</v>
      </c>
      <c r="E79" s="71">
        <v>0.39179999999999998</v>
      </c>
      <c r="F79" s="71">
        <v>0.3725</v>
      </c>
      <c r="G79" s="71">
        <v>0.4829</v>
      </c>
      <c r="H79" s="61">
        <v>9.4799999999999995E-2</v>
      </c>
      <c r="I79" s="61">
        <v>0.13020000000000001</v>
      </c>
      <c r="J79" s="78">
        <v>0.27029999999999998</v>
      </c>
      <c r="K79" s="80">
        <v>0.51219999999999999</v>
      </c>
      <c r="L79" s="60">
        <v>4.5499999999999999E-2</v>
      </c>
      <c r="N79" s="71">
        <f t="shared" si="123"/>
        <v>0.63372859025032946</v>
      </c>
      <c r="O79" s="71">
        <f t="shared" si="123"/>
        <v>0.44021739130434789</v>
      </c>
      <c r="P79" s="71">
        <f t="shared" si="123"/>
        <v>0.36166007905138342</v>
      </c>
      <c r="Q79" s="71">
        <f t="shared" si="123"/>
        <v>0.35474308300395263</v>
      </c>
      <c r="R79" s="71">
        <f t="shared" si="123"/>
        <v>0.38652832674571813</v>
      </c>
      <c r="S79" s="71">
        <f t="shared" si="123"/>
        <v>0.20471014492753636</v>
      </c>
      <c r="T79" s="61">
        <f t="shared" si="123"/>
        <v>0.84387351778656128</v>
      </c>
      <c r="U79" s="61">
        <f t="shared" si="123"/>
        <v>0.78557312252964429</v>
      </c>
      <c r="V79" s="61">
        <f t="shared" si="123"/>
        <v>0.55484189723320165</v>
      </c>
      <c r="AH79" s="71">
        <v>1.875</v>
      </c>
      <c r="AI79" s="73">
        <v>3.75</v>
      </c>
      <c r="AJ79" s="55">
        <v>0.57015800000000005</v>
      </c>
      <c r="AK79" s="55">
        <v>0.127</v>
      </c>
      <c r="AL79" s="85" t="s">
        <v>58</v>
      </c>
      <c r="AM79" s="100">
        <v>0.27725</v>
      </c>
      <c r="AN79"/>
      <c r="AO79"/>
      <c r="AP79" s="55"/>
      <c r="AQ79" s="55"/>
      <c r="AR79" s="55"/>
      <c r="AS79" s="55"/>
      <c r="AT79" s="55"/>
      <c r="AU79" s="55"/>
      <c r="AV79" s="55"/>
    </row>
    <row r="80" spans="1:49" ht="14.4" x14ac:dyDescent="0.25">
      <c r="A80" s="58">
        <v>4.4699999999999997E-2</v>
      </c>
      <c r="B80" s="70">
        <v>0.20039999999999999</v>
      </c>
      <c r="C80" s="71">
        <v>0.20880000000000001</v>
      </c>
      <c r="D80" s="71">
        <v>0.36609999999999998</v>
      </c>
      <c r="E80" s="71">
        <v>0.36749999999999999</v>
      </c>
      <c r="F80" s="71">
        <v>0.38729999999999998</v>
      </c>
      <c r="G80" s="71">
        <v>0.40239999999999998</v>
      </c>
      <c r="H80" s="61">
        <v>0.12720000000000001</v>
      </c>
      <c r="I80" s="61">
        <v>0.12920000000000001</v>
      </c>
      <c r="J80" s="78">
        <v>0.25440000000000002</v>
      </c>
      <c r="K80" s="80">
        <v>0.63970000000000005</v>
      </c>
      <c r="L80" s="60">
        <v>0.05</v>
      </c>
      <c r="N80" s="71">
        <f t="shared" si="123"/>
        <v>0.66996047430830052</v>
      </c>
      <c r="O80" s="71">
        <f t="shared" si="123"/>
        <v>0.65612648221343872</v>
      </c>
      <c r="P80" s="71">
        <f t="shared" si="123"/>
        <v>0.39706851119894604</v>
      </c>
      <c r="Q80" s="71">
        <f t="shared" si="123"/>
        <v>0.39476284584980248</v>
      </c>
      <c r="R80" s="71">
        <f t="shared" si="123"/>
        <v>0.36215415019762853</v>
      </c>
      <c r="S80" s="71">
        <f t="shared" si="123"/>
        <v>0.33728590250329393</v>
      </c>
      <c r="T80" s="61">
        <f t="shared" si="123"/>
        <v>0.79051383399209485</v>
      </c>
      <c r="U80" s="61">
        <f t="shared" si="123"/>
        <v>0.78722002635046118</v>
      </c>
      <c r="V80" s="61">
        <f t="shared" si="123"/>
        <v>0.5810276679841897</v>
      </c>
      <c r="AH80" s="71">
        <v>3.75</v>
      </c>
      <c r="AI80" s="73">
        <v>7.5</v>
      </c>
      <c r="AJ80" s="55">
        <v>0.50387000000000004</v>
      </c>
      <c r="AK80" s="55">
        <v>0.44400000000000001</v>
      </c>
      <c r="AN80"/>
      <c r="AO80"/>
      <c r="AP80" s="55"/>
      <c r="AQ80" s="55"/>
      <c r="AR80" s="55"/>
      <c r="AS80" s="55"/>
      <c r="AT80" s="55"/>
      <c r="AU80" s="55"/>
      <c r="AV80" s="55"/>
    </row>
    <row r="81" spans="1:48" ht="14.4" x14ac:dyDescent="0.25">
      <c r="A81" s="58">
        <v>4.5499999999999999E-2</v>
      </c>
      <c r="B81" s="72">
        <v>0.21859999999999999</v>
      </c>
      <c r="C81" s="73">
        <v>0.32319999999999999</v>
      </c>
      <c r="D81" s="73">
        <v>0.44259999999999999</v>
      </c>
      <c r="E81" s="73">
        <v>0.44740000000000002</v>
      </c>
      <c r="F81" s="73">
        <v>0.49220000000000003</v>
      </c>
      <c r="G81" s="73">
        <v>0.48280000000000001</v>
      </c>
      <c r="H81" s="61">
        <v>0.30070000000000002</v>
      </c>
      <c r="I81" s="61">
        <v>0.26140000000000002</v>
      </c>
      <c r="J81" s="78">
        <v>0.3725</v>
      </c>
      <c r="K81" s="80">
        <v>0.54220000000000002</v>
      </c>
      <c r="L81" s="60">
        <v>5.5100000000000003E-2</v>
      </c>
      <c r="N81" s="73">
        <f t="shared" si="123"/>
        <v>0.63998682476943358</v>
      </c>
      <c r="O81" s="73">
        <f t="shared" si="123"/>
        <v>0.4677206851119895</v>
      </c>
      <c r="P81" s="73">
        <f t="shared" si="123"/>
        <v>0.27108036890645593</v>
      </c>
      <c r="Q81" s="73">
        <f t="shared" si="123"/>
        <v>0.26317523056653502</v>
      </c>
      <c r="R81" s="73">
        <f t="shared" si="123"/>
        <v>0.18939393939393945</v>
      </c>
      <c r="S81" s="73">
        <f t="shared" si="123"/>
        <v>0.20487483530961803</v>
      </c>
      <c r="T81" s="61">
        <f t="shared" si="123"/>
        <v>0.5047760210803689</v>
      </c>
      <c r="U81" s="61">
        <f t="shared" si="123"/>
        <v>0.56949934123847168</v>
      </c>
      <c r="V81" s="61">
        <f t="shared" si="123"/>
        <v>0.38652832674571813</v>
      </c>
      <c r="X81" s="73">
        <f>AVERAGE(N81:N83)</f>
        <v>0.63043478260869579</v>
      </c>
      <c r="Y81" s="73">
        <f>AVERAGE(O81:O83)</f>
        <v>0.46961462450592889</v>
      </c>
      <c r="Z81" s="73">
        <f>AVERAGE(P81:P83)</f>
        <v>0.24333003952569177</v>
      </c>
      <c r="AA81" s="73">
        <f>AVERAGE(Q81:Q83)</f>
        <v>0.23015480895915688</v>
      </c>
      <c r="AB81" s="73">
        <f>AVERAGE(R81:R83)</f>
        <v>0.1911231884057972</v>
      </c>
      <c r="AC81" s="73">
        <f t="shared" ref="AC81" si="125">AVERAGE(S81:S83)</f>
        <v>0.16551383399209504</v>
      </c>
      <c r="AD81" s="61">
        <f t="shared" ref="AD81" si="126">AVERAGE(T81:T83)</f>
        <v>0.50387022397891967</v>
      </c>
      <c r="AE81" s="61">
        <f t="shared" ref="AE81" si="127">AVERAGE(U81:U83)</f>
        <v>0.57015810276679846</v>
      </c>
      <c r="AF81" s="61">
        <f t="shared" ref="AF81" si="128">AVERAGE(V81:V83)</f>
        <v>0.40036231884057977</v>
      </c>
      <c r="AH81" s="71">
        <v>7.5</v>
      </c>
      <c r="AI81" s="73">
        <v>15</v>
      </c>
      <c r="AJ81" s="55">
        <v>0.54847400000000002</v>
      </c>
      <c r="AK81" s="55">
        <v>0.61099999999999999</v>
      </c>
      <c r="AN81"/>
      <c r="AO81"/>
      <c r="AP81" s="55"/>
      <c r="AQ81" s="55"/>
      <c r="AR81" s="55"/>
      <c r="AS81" s="55"/>
      <c r="AT81" s="55"/>
      <c r="AU81" s="55"/>
      <c r="AV81" s="55"/>
    </row>
    <row r="82" spans="1:48" ht="14.4" x14ac:dyDescent="0.25">
      <c r="A82" s="58">
        <v>4.4499999999999998E-2</v>
      </c>
      <c r="B82" s="72">
        <v>0.23019999999999999</v>
      </c>
      <c r="C82" s="73">
        <v>0.32090000000000002</v>
      </c>
      <c r="D82" s="73">
        <v>0.4763</v>
      </c>
      <c r="E82" s="73">
        <v>0.48749999999999999</v>
      </c>
      <c r="F82" s="73">
        <v>0.49009999999999998</v>
      </c>
      <c r="G82" s="73">
        <v>0.53059999999999996</v>
      </c>
      <c r="H82" s="61">
        <v>0.30180000000000001</v>
      </c>
      <c r="I82" s="61">
        <v>0.2606</v>
      </c>
      <c r="J82" s="78">
        <v>0.35570000000000002</v>
      </c>
      <c r="K82" s="80">
        <v>0.63970000000000005</v>
      </c>
      <c r="L82" s="60">
        <v>4.7500000000000001E-2</v>
      </c>
      <c r="N82" s="73">
        <f t="shared" si="123"/>
        <v>0.62088274044795788</v>
      </c>
      <c r="O82" s="73">
        <f t="shared" si="123"/>
        <v>0.47150856389986828</v>
      </c>
      <c r="P82" s="73">
        <f t="shared" si="123"/>
        <v>0.21557971014492761</v>
      </c>
      <c r="Q82" s="73">
        <f t="shared" si="123"/>
        <v>0.19713438735177879</v>
      </c>
      <c r="R82" s="73">
        <f t="shared" si="123"/>
        <v>0.1928524374176549</v>
      </c>
      <c r="S82" s="73">
        <f t="shared" si="123"/>
        <v>0.126152832674572</v>
      </c>
      <c r="T82" s="61">
        <f t="shared" si="123"/>
        <v>0.50296442687747045</v>
      </c>
      <c r="U82" s="61">
        <f t="shared" si="123"/>
        <v>0.57081686429512524</v>
      </c>
      <c r="V82" s="61">
        <f t="shared" si="123"/>
        <v>0.4141963109354414</v>
      </c>
      <c r="AH82" s="71">
        <v>15</v>
      </c>
      <c r="AI82" s="73">
        <v>30</v>
      </c>
      <c r="AJ82" s="55">
        <v>0.77448399999999995</v>
      </c>
      <c r="AK82" s="55">
        <v>0.153</v>
      </c>
      <c r="AN82"/>
      <c r="AO82"/>
      <c r="AP82" s="55"/>
      <c r="AQ82" s="55"/>
      <c r="AR82" s="55"/>
      <c r="AS82" s="55"/>
      <c r="AT82" s="55"/>
      <c r="AU82" s="55"/>
      <c r="AV82" s="55"/>
    </row>
    <row r="83" spans="1:48" ht="14.4" x14ac:dyDescent="0.25">
      <c r="A83" s="58">
        <v>4.6100000000000002E-2</v>
      </c>
      <c r="B83" s="74">
        <v>0.22439999999999999</v>
      </c>
      <c r="C83" s="75">
        <v>0.32205</v>
      </c>
      <c r="D83" s="75">
        <v>0.45945000000000003</v>
      </c>
      <c r="E83" s="75">
        <v>0.46745000000000003</v>
      </c>
      <c r="F83" s="75">
        <v>0.49114999999999998</v>
      </c>
      <c r="G83" s="75">
        <v>0.50669999999999993</v>
      </c>
      <c r="H83" s="64">
        <v>0.30125000000000002</v>
      </c>
      <c r="I83" s="64">
        <v>0.26100000000000001</v>
      </c>
      <c r="J83" s="79">
        <v>0.36409999999999998</v>
      </c>
      <c r="K83" s="80">
        <v>0.63970000000000005</v>
      </c>
      <c r="L83" s="60">
        <v>4.1200000000000001E-2</v>
      </c>
      <c r="N83" s="73">
        <f t="shared" si="123"/>
        <v>0.63043478260869579</v>
      </c>
      <c r="O83" s="73">
        <f t="shared" si="123"/>
        <v>0.46961462450592895</v>
      </c>
      <c r="P83" s="73">
        <f t="shared" si="123"/>
        <v>0.24333003952569177</v>
      </c>
      <c r="Q83" s="73">
        <f t="shared" si="123"/>
        <v>0.23015480895915685</v>
      </c>
      <c r="R83" s="73">
        <f t="shared" si="123"/>
        <v>0.19112318840579723</v>
      </c>
      <c r="S83" s="73">
        <f t="shared" si="123"/>
        <v>0.16551383399209507</v>
      </c>
      <c r="T83" s="61">
        <f t="shared" si="123"/>
        <v>0.50387022397891967</v>
      </c>
      <c r="U83" s="61">
        <f t="shared" si="123"/>
        <v>0.57015810276679846</v>
      </c>
      <c r="V83" s="61">
        <f t="shared" si="123"/>
        <v>0.40036231884057982</v>
      </c>
      <c r="AH83" s="71">
        <v>30</v>
      </c>
      <c r="AI83" s="73">
        <v>60</v>
      </c>
      <c r="AJ83" s="55">
        <v>0.80906900000000004</v>
      </c>
      <c r="AK83" s="55">
        <v>0.20499999999999999</v>
      </c>
      <c r="AN83"/>
      <c r="AO83"/>
      <c r="AP83" s="55"/>
      <c r="AQ83" s="55"/>
      <c r="AR83" s="55"/>
      <c r="AS83" s="55"/>
      <c r="AT83" s="55"/>
      <c r="AU83" s="55"/>
      <c r="AV83" s="55"/>
    </row>
    <row r="84" spans="1:48" ht="15" thickBot="1" x14ac:dyDescent="0.3">
      <c r="A84" s="41">
        <v>4.5199999999999997E-2</v>
      </c>
      <c r="B84" s="62">
        <v>4.4900000000000002E-2</v>
      </c>
      <c r="C84" s="62">
        <v>4.5100000000000001E-2</v>
      </c>
      <c r="D84" s="62">
        <v>5.04E-2</v>
      </c>
      <c r="E84" s="62">
        <v>4.5699999999999998E-2</v>
      </c>
      <c r="F84" s="62">
        <v>4.5100000000000001E-2</v>
      </c>
      <c r="G84" s="62">
        <v>4.6699999999999998E-2</v>
      </c>
      <c r="H84" s="62">
        <v>4.5199999999999997E-2</v>
      </c>
      <c r="I84" s="62">
        <v>4.5100000000000001E-2</v>
      </c>
      <c r="J84" s="62">
        <v>5.0999999999999997E-2</v>
      </c>
      <c r="K84" s="62">
        <v>4.5900000000000003E-2</v>
      </c>
      <c r="L84" s="63">
        <v>4.7699999999999999E-2</v>
      </c>
      <c r="AN84"/>
      <c r="AO84"/>
      <c r="AP84"/>
      <c r="AQ84"/>
      <c r="AR84"/>
      <c r="AS84"/>
    </row>
    <row r="85" spans="1:48" ht="14.4" x14ac:dyDescent="0.25">
      <c r="A85" s="59" t="s">
        <v>92</v>
      </c>
      <c r="B85" s="65">
        <v>60</v>
      </c>
      <c r="C85" s="65">
        <v>30</v>
      </c>
      <c r="D85" s="65">
        <v>15</v>
      </c>
      <c r="E85" s="65">
        <v>7.5</v>
      </c>
      <c r="F85" s="65">
        <v>3.75</v>
      </c>
      <c r="G85" s="65">
        <v>1.875</v>
      </c>
      <c r="H85" s="65" t="s">
        <v>96</v>
      </c>
      <c r="I85" s="65" t="s">
        <v>97</v>
      </c>
      <c r="J85" s="65" t="s">
        <v>98</v>
      </c>
      <c r="AH85"/>
      <c r="AI85"/>
      <c r="AJ85"/>
      <c r="AK85"/>
      <c r="AL85"/>
      <c r="AM85"/>
      <c r="AN85"/>
      <c r="AO85"/>
      <c r="AP85"/>
      <c r="AQ85"/>
      <c r="AR85"/>
      <c r="AS85"/>
    </row>
    <row r="86" spans="1:48" ht="14.4" x14ac:dyDescent="0.25">
      <c r="AH86"/>
      <c r="AI86"/>
      <c r="AJ86"/>
      <c r="AK86"/>
      <c r="AL86"/>
      <c r="AM86"/>
      <c r="AN86"/>
      <c r="AO86"/>
      <c r="AP86"/>
      <c r="AQ86"/>
      <c r="AR86"/>
      <c r="AS86"/>
    </row>
    <row r="87" spans="1:48" ht="14.4" x14ac:dyDescent="0.25">
      <c r="A87" s="55" t="s">
        <v>63</v>
      </c>
      <c r="H87" s="59" t="s">
        <v>91</v>
      </c>
      <c r="I87" s="59"/>
      <c r="J87" s="59"/>
      <c r="AN87"/>
      <c r="AO87"/>
      <c r="AP87"/>
      <c r="AQ87"/>
      <c r="AR87"/>
      <c r="AS87"/>
    </row>
    <row r="88" spans="1:48" ht="15" thickBot="1" x14ac:dyDescent="0.3">
      <c r="A88" s="59" t="s">
        <v>48</v>
      </c>
      <c r="B88" s="65">
        <v>90</v>
      </c>
      <c r="C88" s="65">
        <v>45</v>
      </c>
      <c r="D88" s="65">
        <v>22.5</v>
      </c>
      <c r="E88" s="65">
        <v>11.25</v>
      </c>
      <c r="F88" s="65">
        <v>5.625</v>
      </c>
      <c r="G88" s="65">
        <v>2.8125</v>
      </c>
      <c r="H88" s="66" t="s">
        <v>108</v>
      </c>
      <c r="I88" s="66" t="s">
        <v>109</v>
      </c>
      <c r="J88" s="55" t="s">
        <v>110</v>
      </c>
      <c r="K88" s="55" t="s">
        <v>139</v>
      </c>
      <c r="L88" s="55"/>
      <c r="M88" s="55" t="s">
        <v>140</v>
      </c>
      <c r="N88" s="55" t="s">
        <v>54</v>
      </c>
      <c r="X88" s="55" t="s">
        <v>55</v>
      </c>
      <c r="AN88"/>
      <c r="AO88"/>
      <c r="AP88"/>
      <c r="AQ88"/>
      <c r="AR88"/>
      <c r="AS88"/>
    </row>
    <row r="89" spans="1:48" ht="14.4" x14ac:dyDescent="0.25">
      <c r="A89" s="37">
        <v>4.9000000000000002E-2</v>
      </c>
      <c r="B89" s="56">
        <v>4.3400000000000001E-2</v>
      </c>
      <c r="C89" s="56">
        <v>5.3100000000000001E-2</v>
      </c>
      <c r="D89" s="56">
        <v>5.5100000000000003E-2</v>
      </c>
      <c r="E89" s="56">
        <v>5.7200000000000001E-2</v>
      </c>
      <c r="F89" s="56">
        <v>5.7299999999999997E-2</v>
      </c>
      <c r="G89" s="56">
        <v>5.2900000000000003E-2</v>
      </c>
      <c r="H89" s="56">
        <v>5.4600000000000003E-2</v>
      </c>
      <c r="I89" s="56">
        <v>5.6099999999999997E-2</v>
      </c>
      <c r="J89" s="56">
        <v>5.4399999999999997E-2</v>
      </c>
      <c r="K89" s="56">
        <v>5.3400000000000003E-2</v>
      </c>
      <c r="L89" s="57">
        <v>5.8900000000000001E-2</v>
      </c>
      <c r="AH89" s="71" t="s">
        <v>59</v>
      </c>
      <c r="AI89" s="73" t="s">
        <v>99</v>
      </c>
      <c r="AJ89" s="55" t="s">
        <v>61</v>
      </c>
      <c r="AK89" s="55" t="s">
        <v>62</v>
      </c>
      <c r="AL89" s="81" t="s">
        <v>56</v>
      </c>
      <c r="AM89" s="98">
        <v>0.54247999999999996</v>
      </c>
      <c r="AN89"/>
      <c r="AO89"/>
      <c r="AP89"/>
      <c r="AQ89"/>
      <c r="AR89"/>
      <c r="AS89"/>
    </row>
    <row r="90" spans="1:48" ht="14.4" x14ac:dyDescent="0.25">
      <c r="A90" s="58">
        <v>4.53E-2</v>
      </c>
      <c r="B90" s="68">
        <v>0.19800000000000001</v>
      </c>
      <c r="C90" s="69">
        <v>0.25259999999999999</v>
      </c>
      <c r="D90" s="69">
        <v>0.28849999999999998</v>
      </c>
      <c r="E90" s="69">
        <v>0.30930000000000002</v>
      </c>
      <c r="F90" s="69">
        <v>0.3473</v>
      </c>
      <c r="G90" s="69">
        <v>0.40460000000000002</v>
      </c>
      <c r="H90" s="76">
        <v>0.16400000000000001</v>
      </c>
      <c r="I90" s="76">
        <v>0.18629999999999999</v>
      </c>
      <c r="J90" s="77">
        <v>0.2266</v>
      </c>
      <c r="K90" s="80">
        <v>0.44190000000000002</v>
      </c>
      <c r="L90" s="60">
        <v>4.9200000000000001E-2</v>
      </c>
      <c r="M90" s="65">
        <f>AVERAGE(K93:K95)</f>
        <v>0.46596666666666664</v>
      </c>
      <c r="N90" s="71">
        <f>1-B90/$M$90</f>
        <v>0.57507690106588449</v>
      </c>
      <c r="O90" s="71">
        <f t="shared" ref="O90:S90" si="129">1-C90/$M$90</f>
        <v>0.45790113742041638</v>
      </c>
      <c r="P90" s="71">
        <f t="shared" si="129"/>
        <v>0.38085699978539234</v>
      </c>
      <c r="Q90" s="71">
        <f t="shared" si="129"/>
        <v>0.33621861363473771</v>
      </c>
      <c r="R90" s="71">
        <f t="shared" si="129"/>
        <v>0.25466771585950354</v>
      </c>
      <c r="S90" s="71">
        <f t="shared" si="129"/>
        <v>0.13169754631947916</v>
      </c>
      <c r="T90" s="61">
        <f>1-H90/$M$90</f>
        <v>0.64804349381214676</v>
      </c>
      <c r="U90" s="61">
        <f t="shared" ref="U90" si="130">1-I90/$M$90</f>
        <v>0.60018599327562772</v>
      </c>
      <c r="V90" s="61">
        <f t="shared" ref="V90" si="131">1-J90/$M$90</f>
        <v>0.51369912010873453</v>
      </c>
      <c r="X90" s="71">
        <f>AVERAGE(N90:N92)</f>
        <v>0.54352958008441232</v>
      </c>
      <c r="Y90" s="71">
        <f t="shared" ref="Y90" si="132">AVERAGE(O90:O92)</f>
        <v>0.47235138421918599</v>
      </c>
      <c r="Z90" s="71">
        <f t="shared" ref="Z90" si="133">AVERAGE(P90:P92)</f>
        <v>0.38529222405036129</v>
      </c>
      <c r="AA90" s="71">
        <f t="shared" ref="AA90" si="134">AVERAGE(Q90:Q92)</f>
        <v>0.33657629301094488</v>
      </c>
      <c r="AB90" s="71">
        <f t="shared" ref="AB90" si="135">AVERAGE(R90:R92)</f>
        <v>0.22269117962658269</v>
      </c>
      <c r="AC90" s="71">
        <f t="shared" ref="AC90" si="136">AVERAGE(S90:S92)</f>
        <v>0.16875312969454173</v>
      </c>
      <c r="AD90" s="61">
        <f>AVERAGE(T90:T92)</f>
        <v>0.64117604978896914</v>
      </c>
      <c r="AE90" s="61">
        <f>AVERAGE(U90:U92)</f>
        <v>0.59174475999713849</v>
      </c>
      <c r="AF90" s="61">
        <f>AVERAGE(V90:V92)</f>
        <v>0.50783317833893704</v>
      </c>
      <c r="AH90" s="71">
        <v>2.8125</v>
      </c>
      <c r="AI90" s="73">
        <v>1.875</v>
      </c>
      <c r="AJ90" s="55">
        <v>0.25402400000000003</v>
      </c>
      <c r="AK90" s="55">
        <v>0.48899999999999999</v>
      </c>
      <c r="AL90" s="83" t="s">
        <v>57</v>
      </c>
      <c r="AM90" s="99">
        <v>0.73929999999999996</v>
      </c>
      <c r="AN90"/>
      <c r="AO90"/>
      <c r="AP90"/>
      <c r="AQ90"/>
      <c r="AR90"/>
      <c r="AS90"/>
    </row>
    <row r="91" spans="1:48" ht="15" thickBot="1" x14ac:dyDescent="0.3">
      <c r="A91" s="58">
        <v>4.8300000000000003E-2</v>
      </c>
      <c r="B91" s="70">
        <v>0.22720000000000001</v>
      </c>
      <c r="C91" s="71">
        <v>0.22439999999999999</v>
      </c>
      <c r="D91" s="71">
        <v>0.27439999999999998</v>
      </c>
      <c r="E91" s="71">
        <v>0.32550000000000001</v>
      </c>
      <c r="F91" s="71">
        <v>0.35360000000000003</v>
      </c>
      <c r="G91" s="71">
        <v>0.38140000000000002</v>
      </c>
      <c r="H91" s="61">
        <v>0.1744</v>
      </c>
      <c r="I91" s="61">
        <v>0.1938</v>
      </c>
      <c r="J91" s="78">
        <v>0.23089999999999999</v>
      </c>
      <c r="K91" s="80">
        <v>0.48</v>
      </c>
      <c r="L91" s="60">
        <v>4.4699999999999997E-2</v>
      </c>
      <c r="N91" s="71">
        <f t="shared" ref="N91:N95" si="137">1-B91/$M$90</f>
        <v>0.51241147435438861</v>
      </c>
      <c r="O91" s="71">
        <f t="shared" ref="O91:O95" si="138">1-C91/$M$90</f>
        <v>0.51842048787466921</v>
      </c>
      <c r="P91" s="71">
        <f t="shared" ref="P91:P95" si="139">1-D91/$M$90</f>
        <v>0.41111667501251881</v>
      </c>
      <c r="Q91" s="71">
        <f t="shared" ref="Q91:Q95" si="140">1-E91/$M$90</f>
        <v>0.30145217826740101</v>
      </c>
      <c r="R91" s="71">
        <f t="shared" ref="R91:R95" si="141">1-F91/$M$90</f>
        <v>0.24114743543887251</v>
      </c>
      <c r="S91" s="71">
        <f t="shared" ref="S91:S95" si="142">1-G91/$M$90</f>
        <v>0.18148651548751693</v>
      </c>
      <c r="T91" s="61">
        <f t="shared" ref="T91:T95" si="143">1-H91/$M$90</f>
        <v>0.62572430073681951</v>
      </c>
      <c r="U91" s="61">
        <f t="shared" ref="U91:U95" si="144">1-I91/$M$90</f>
        <v>0.58409042134630518</v>
      </c>
      <c r="V91" s="61">
        <f t="shared" ref="V91:V95" si="145">1-J91/$M$90</f>
        <v>0.50447099220258962</v>
      </c>
      <c r="AH91" s="71">
        <v>5.625</v>
      </c>
      <c r="AI91" s="73">
        <v>3.75</v>
      </c>
      <c r="AJ91" s="55">
        <v>0.34190599999999999</v>
      </c>
      <c r="AK91" s="55">
        <v>0.44600000000000001</v>
      </c>
      <c r="AL91" s="85" t="s">
        <v>58</v>
      </c>
      <c r="AM91" s="100">
        <v>1.07209</v>
      </c>
      <c r="AN91"/>
      <c r="AO91"/>
      <c r="AP91"/>
      <c r="AQ91"/>
      <c r="AR91"/>
      <c r="AS91"/>
    </row>
    <row r="92" spans="1:48" ht="14.4" x14ac:dyDescent="0.25">
      <c r="A92" s="58">
        <v>3.3799999999999997E-2</v>
      </c>
      <c r="B92" s="70">
        <v>0.21290000000000001</v>
      </c>
      <c r="C92" s="71">
        <v>0.2606</v>
      </c>
      <c r="D92" s="71">
        <v>0.2964</v>
      </c>
      <c r="E92" s="71">
        <v>0.29260000000000003</v>
      </c>
      <c r="F92" s="71">
        <v>0.38569999999999999</v>
      </c>
      <c r="G92" s="71">
        <v>0.376</v>
      </c>
      <c r="H92" s="61">
        <v>0.16320000000000001</v>
      </c>
      <c r="I92" s="61">
        <v>0.19059999999999999</v>
      </c>
      <c r="J92" s="78">
        <v>0.23050000000000001</v>
      </c>
      <c r="K92" s="80">
        <v>0.46970000000000001</v>
      </c>
      <c r="L92" s="60">
        <v>4.9000000000000002E-2</v>
      </c>
      <c r="N92" s="71">
        <f t="shared" si="137"/>
        <v>0.54310036483296376</v>
      </c>
      <c r="O92" s="71">
        <f t="shared" si="138"/>
        <v>0.44073252736247226</v>
      </c>
      <c r="P92" s="71">
        <f t="shared" si="139"/>
        <v>0.36390299735317255</v>
      </c>
      <c r="Q92" s="71">
        <f t="shared" si="140"/>
        <v>0.37205808713069599</v>
      </c>
      <c r="R92" s="71">
        <f t="shared" si="141"/>
        <v>0.17225838758137202</v>
      </c>
      <c r="S92" s="71">
        <f t="shared" si="142"/>
        <v>0.19307532727662913</v>
      </c>
      <c r="T92" s="61">
        <f t="shared" si="143"/>
        <v>0.64976035481794114</v>
      </c>
      <c r="U92" s="61">
        <f t="shared" si="144"/>
        <v>0.5909578653694828</v>
      </c>
      <c r="V92" s="61">
        <f t="shared" si="145"/>
        <v>0.50532942270548675</v>
      </c>
      <c r="AH92" s="71">
        <v>11.25</v>
      </c>
      <c r="AI92" s="73">
        <v>7.5</v>
      </c>
      <c r="AJ92" s="55">
        <v>0.43043100000000001</v>
      </c>
      <c r="AK92" s="55">
        <v>0.44800000000000001</v>
      </c>
      <c r="AN92"/>
      <c r="AO92"/>
      <c r="AP92"/>
      <c r="AQ92"/>
      <c r="AR92"/>
      <c r="AS92"/>
    </row>
    <row r="93" spans="1:48" ht="14.4" x14ac:dyDescent="0.25">
      <c r="A93" s="58">
        <v>6.7000000000000002E-3</v>
      </c>
      <c r="B93" s="72">
        <v>0.3407</v>
      </c>
      <c r="C93" s="73">
        <v>0.34</v>
      </c>
      <c r="D93" s="73">
        <v>0.26919999999999999</v>
      </c>
      <c r="E93" s="73">
        <v>0.36</v>
      </c>
      <c r="F93" s="73">
        <v>0.43440000000000001</v>
      </c>
      <c r="G93" s="73">
        <v>0.41199999999999998</v>
      </c>
      <c r="H93" s="61">
        <v>0.23230000000000001</v>
      </c>
      <c r="I93" s="61">
        <v>0.30599999999999999</v>
      </c>
      <c r="J93" s="78">
        <v>0.34610000000000002</v>
      </c>
      <c r="K93" s="80">
        <v>0.46970000000000001</v>
      </c>
      <c r="L93" s="60">
        <v>5.1999999999999998E-2</v>
      </c>
      <c r="N93" s="73">
        <f t="shared" si="137"/>
        <v>0.26883181915730736</v>
      </c>
      <c r="O93" s="73">
        <f t="shared" si="138"/>
        <v>0.2703340725373774</v>
      </c>
      <c r="P93" s="73">
        <f t="shared" si="139"/>
        <v>0.42227627155018244</v>
      </c>
      <c r="Q93" s="73">
        <f t="shared" si="140"/>
        <v>0.22741254739251737</v>
      </c>
      <c r="R93" s="73">
        <f t="shared" si="141"/>
        <v>6.7744473853637577E-2</v>
      </c>
      <c r="S93" s="73">
        <f t="shared" si="142"/>
        <v>0.11581658201588096</v>
      </c>
      <c r="T93" s="61">
        <f t="shared" si="143"/>
        <v>0.50146648544244932</v>
      </c>
      <c r="U93" s="61">
        <f t="shared" si="144"/>
        <v>0.34330066528363967</v>
      </c>
      <c r="V93" s="61">
        <f t="shared" si="145"/>
        <v>0.25724300736819505</v>
      </c>
      <c r="X93" s="73">
        <f>AVERAGE(N93:N95)</f>
        <v>0.31593819300379139</v>
      </c>
      <c r="Y93" s="73">
        <f t="shared" ref="Y93" si="146">AVERAGE(O93:O95)</f>
        <v>0.26754417340296149</v>
      </c>
      <c r="Z93" s="73">
        <f t="shared" ref="Z93" si="147">AVERAGE(P93:P95)</f>
        <v>0.38547106373846485</v>
      </c>
      <c r="AA93" s="73">
        <f t="shared" ref="AA93" si="148">AVERAGE(Q93:Q95)</f>
        <v>0.16882466556978323</v>
      </c>
      <c r="AB93" s="73">
        <f t="shared" ref="AB93" si="149">AVERAGE(R93:R95)</f>
        <v>6.0125903140424874E-2</v>
      </c>
      <c r="AC93" s="73">
        <f t="shared" ref="AC93" si="150">AVERAGE(S93:S95)</f>
        <v>5.765791544459542E-2</v>
      </c>
      <c r="AD93" s="61">
        <f t="shared" ref="AD93" si="151">AVERAGE(T93:T95)</f>
        <v>0.43043136132770582</v>
      </c>
      <c r="AE93" s="61">
        <f t="shared" ref="AE93" si="152">AVERAGE(U93:U95)</f>
        <v>0.34190571571643175</v>
      </c>
      <c r="AF93" s="61">
        <f t="shared" ref="AF93" si="153">AVERAGE(V93:V95)</f>
        <v>0.25402389298233052</v>
      </c>
      <c r="AH93" s="71">
        <v>22.5</v>
      </c>
      <c r="AI93" s="73">
        <v>15</v>
      </c>
      <c r="AJ93" s="55">
        <v>0.50783299999999998</v>
      </c>
      <c r="AK93" s="55">
        <v>0.50700000000000001</v>
      </c>
      <c r="AN93"/>
      <c r="AO93"/>
      <c r="AP93"/>
      <c r="AQ93"/>
      <c r="AR93"/>
      <c r="AS93"/>
    </row>
    <row r="94" spans="1:48" ht="14.4" x14ac:dyDescent="0.25">
      <c r="A94" s="58">
        <v>4.58E-2</v>
      </c>
      <c r="B94" s="72">
        <v>0.29680000000000001</v>
      </c>
      <c r="C94" s="73">
        <v>0.34260000000000002</v>
      </c>
      <c r="D94" s="73">
        <v>0.30349999999999999</v>
      </c>
      <c r="E94" s="73">
        <v>0.41460000000000002</v>
      </c>
      <c r="F94" s="73">
        <v>0.4415</v>
      </c>
      <c r="G94" s="73">
        <v>0.4662</v>
      </c>
      <c r="H94" s="61">
        <v>0.29849999999999999</v>
      </c>
      <c r="I94" s="61">
        <v>0.30730000000000002</v>
      </c>
      <c r="J94" s="78">
        <v>0.34910000000000002</v>
      </c>
      <c r="K94" s="80">
        <v>0.45850000000000002</v>
      </c>
      <c r="L94" s="60">
        <v>4.6399999999999997E-2</v>
      </c>
      <c r="N94" s="73">
        <f t="shared" si="137"/>
        <v>0.36304456685027531</v>
      </c>
      <c r="O94" s="73">
        <f t="shared" si="138"/>
        <v>0.26475427426854559</v>
      </c>
      <c r="P94" s="73">
        <f t="shared" si="139"/>
        <v>0.34866585592674726</v>
      </c>
      <c r="Q94" s="73">
        <f t="shared" si="140"/>
        <v>0.11023678374704904</v>
      </c>
      <c r="R94" s="73">
        <f t="shared" si="141"/>
        <v>5.2507332427212172E-2</v>
      </c>
      <c r="S94" s="73">
        <f t="shared" si="142"/>
        <v>-5.0075112669012434E-4</v>
      </c>
      <c r="T94" s="61">
        <f t="shared" si="143"/>
        <v>0.35939623721296232</v>
      </c>
      <c r="U94" s="61">
        <f t="shared" si="144"/>
        <v>0.34051076614922371</v>
      </c>
      <c r="V94" s="61">
        <f t="shared" si="145"/>
        <v>0.25080477859646599</v>
      </c>
      <c r="AH94" s="71">
        <v>45</v>
      </c>
      <c r="AI94" s="73">
        <v>30</v>
      </c>
      <c r="AJ94" s="55">
        <v>0.59174499999999997</v>
      </c>
      <c r="AK94" s="55">
        <v>0.54800000000000004</v>
      </c>
      <c r="AN94"/>
      <c r="AO94"/>
      <c r="AP94"/>
      <c r="AQ94"/>
      <c r="AR94"/>
      <c r="AS94"/>
    </row>
    <row r="95" spans="1:48" ht="14.4" x14ac:dyDescent="0.25">
      <c r="A95" s="58">
        <v>4.5100000000000001E-2</v>
      </c>
      <c r="B95" s="74">
        <v>0.31874999999999998</v>
      </c>
      <c r="C95" s="75">
        <v>0.34130000000000005</v>
      </c>
      <c r="D95" s="75">
        <v>0.28634999999999999</v>
      </c>
      <c r="E95" s="75">
        <v>0.38729999999999998</v>
      </c>
      <c r="F95" s="75">
        <v>0.43795000000000001</v>
      </c>
      <c r="G95" s="75">
        <v>0.43909999999999999</v>
      </c>
      <c r="H95" s="64">
        <v>0.26539999999999997</v>
      </c>
      <c r="I95" s="64">
        <v>0.30664999999999998</v>
      </c>
      <c r="J95" s="79">
        <v>0.34760000000000002</v>
      </c>
      <c r="K95" s="80">
        <v>0.46970000000000001</v>
      </c>
      <c r="L95" s="60">
        <v>4.2099999999999999E-2</v>
      </c>
      <c r="N95" s="73">
        <f t="shared" si="137"/>
        <v>0.31593819300379145</v>
      </c>
      <c r="O95" s="73">
        <f t="shared" si="138"/>
        <v>0.26754417340296144</v>
      </c>
      <c r="P95" s="73">
        <f t="shared" si="139"/>
        <v>0.38547106373846485</v>
      </c>
      <c r="Q95" s="73">
        <f t="shared" si="140"/>
        <v>0.16882466556978326</v>
      </c>
      <c r="R95" s="73">
        <f t="shared" si="141"/>
        <v>6.0125903140424874E-2</v>
      </c>
      <c r="S95" s="73">
        <f t="shared" si="142"/>
        <v>5.765791544459542E-2</v>
      </c>
      <c r="T95" s="61">
        <f t="shared" si="143"/>
        <v>0.43043136132770587</v>
      </c>
      <c r="U95" s="61">
        <f t="shared" si="144"/>
        <v>0.3419057157164318</v>
      </c>
      <c r="V95" s="61">
        <f t="shared" si="145"/>
        <v>0.25402389298233052</v>
      </c>
      <c r="AH95" s="71">
        <v>90</v>
      </c>
      <c r="AI95" s="73">
        <v>60</v>
      </c>
      <c r="AJ95" s="55">
        <v>0.64117599999999997</v>
      </c>
      <c r="AK95" s="55">
        <v>0.752</v>
      </c>
      <c r="AN95"/>
      <c r="AO95"/>
      <c r="AP95"/>
      <c r="AQ95"/>
      <c r="AR95"/>
      <c r="AS95"/>
    </row>
    <row r="96" spans="1:48" ht="15" thickBot="1" x14ac:dyDescent="0.3">
      <c r="A96" s="41">
        <v>4.7600000000000003E-2</v>
      </c>
      <c r="B96" s="62">
        <v>4.2700000000000002E-2</v>
      </c>
      <c r="C96" s="62">
        <v>4.5900000000000003E-2</v>
      </c>
      <c r="D96" s="62">
        <v>3.2099999999999997E-2</v>
      </c>
      <c r="E96" s="62">
        <v>0.03</v>
      </c>
      <c r="F96" s="62">
        <v>5.1900000000000002E-2</v>
      </c>
      <c r="G96" s="62">
        <v>5.16E-2</v>
      </c>
      <c r="H96" s="62">
        <v>4.7800000000000002E-2</v>
      </c>
      <c r="I96" s="62">
        <v>4.7600000000000003E-2</v>
      </c>
      <c r="J96" s="62">
        <v>4.07E-2</v>
      </c>
      <c r="K96" s="62">
        <v>4.7600000000000003E-2</v>
      </c>
      <c r="L96" s="63">
        <v>4.7100000000000003E-2</v>
      </c>
      <c r="AN96"/>
      <c r="AO96"/>
      <c r="AP96"/>
      <c r="AQ96"/>
      <c r="AR96"/>
      <c r="AS96"/>
    </row>
    <row r="97" spans="1:52" ht="14.4" x14ac:dyDescent="0.25">
      <c r="A97" s="59" t="s">
        <v>107</v>
      </c>
      <c r="B97" s="65">
        <v>60</v>
      </c>
      <c r="C97" s="65">
        <v>30</v>
      </c>
      <c r="D97" s="65">
        <v>15</v>
      </c>
      <c r="E97" s="65">
        <v>7.5</v>
      </c>
      <c r="F97" s="65">
        <v>3.75</v>
      </c>
      <c r="G97" s="65">
        <v>1.875</v>
      </c>
      <c r="H97" s="65" t="s">
        <v>111</v>
      </c>
      <c r="I97" s="65" t="s">
        <v>112</v>
      </c>
      <c r="J97" s="65" t="s">
        <v>113</v>
      </c>
      <c r="AH97" s="55"/>
      <c r="AI97" s="55"/>
      <c r="AJ97" s="55"/>
      <c r="AN97"/>
      <c r="AO97"/>
      <c r="AP97"/>
      <c r="AQ97"/>
      <c r="AR97"/>
      <c r="AS97"/>
    </row>
    <row r="99" spans="1:52" ht="14.4" x14ac:dyDescent="0.25">
      <c r="A99" s="55" t="s">
        <v>70</v>
      </c>
      <c r="H99" s="59" t="s">
        <v>91</v>
      </c>
      <c r="I99" s="59"/>
      <c r="J99" s="59"/>
      <c r="AN99"/>
      <c r="AO99"/>
      <c r="AP99"/>
      <c r="AQ99"/>
      <c r="AR99"/>
      <c r="AS99"/>
      <c r="AT99"/>
    </row>
    <row r="100" spans="1:52" ht="15" thickBot="1" x14ac:dyDescent="0.3">
      <c r="A100" s="59" t="s">
        <v>48</v>
      </c>
      <c r="B100" s="59">
        <v>100</v>
      </c>
      <c r="C100" s="59">
        <v>50</v>
      </c>
      <c r="D100" s="59">
        <v>25</v>
      </c>
      <c r="E100" s="59">
        <v>12.5</v>
      </c>
      <c r="F100" s="59">
        <v>6.25</v>
      </c>
      <c r="G100" s="59">
        <v>3.125</v>
      </c>
      <c r="H100" s="66" t="s">
        <v>101</v>
      </c>
      <c r="I100" s="66" t="s">
        <v>102</v>
      </c>
      <c r="J100" s="66" t="s">
        <v>104</v>
      </c>
      <c r="K100" s="55" t="s">
        <v>139</v>
      </c>
      <c r="L100" s="55"/>
      <c r="M100" s="55" t="s">
        <v>140</v>
      </c>
      <c r="N100" s="55" t="s">
        <v>54</v>
      </c>
      <c r="X100" s="55" t="s">
        <v>55</v>
      </c>
      <c r="AN100"/>
      <c r="AO100"/>
      <c r="AP100"/>
      <c r="AQ100"/>
      <c r="AR100"/>
      <c r="AS100"/>
      <c r="AT100"/>
    </row>
    <row r="101" spans="1:52" ht="14.4" x14ac:dyDescent="0.25">
      <c r="A101" s="37">
        <v>5.2600000000000001E-2</v>
      </c>
      <c r="B101" s="56">
        <v>5.2299999999999999E-2</v>
      </c>
      <c r="C101" s="56">
        <v>5.16E-2</v>
      </c>
      <c r="D101" s="56">
        <v>5.33E-2</v>
      </c>
      <c r="E101" s="56">
        <v>5.4199999999999998E-2</v>
      </c>
      <c r="F101" s="56">
        <v>5.2999999999999999E-2</v>
      </c>
      <c r="G101" s="56">
        <v>5.2900000000000003E-2</v>
      </c>
      <c r="H101" s="56">
        <v>5.3800000000000001E-2</v>
      </c>
      <c r="I101" s="56">
        <v>5.45E-2</v>
      </c>
      <c r="J101" s="56">
        <v>5.1999999999999998E-2</v>
      </c>
      <c r="K101" s="56">
        <v>5.2499999999999998E-2</v>
      </c>
      <c r="L101" s="57">
        <v>5.3600000000000002E-2</v>
      </c>
      <c r="AH101" s="71" t="s">
        <v>59</v>
      </c>
      <c r="AI101" s="73" t="s">
        <v>99</v>
      </c>
      <c r="AJ101" s="55" t="s">
        <v>61</v>
      </c>
      <c r="AK101" s="55" t="s">
        <v>62</v>
      </c>
      <c r="AL101" s="81" t="s">
        <v>56</v>
      </c>
      <c r="AM101" s="82">
        <v>1.4993099999999999</v>
      </c>
      <c r="AN101"/>
      <c r="AO101"/>
      <c r="AP101"/>
      <c r="AQ101"/>
      <c r="AR101"/>
      <c r="AS101"/>
      <c r="AT101"/>
    </row>
    <row r="102" spans="1:52" ht="14.4" x14ac:dyDescent="0.25">
      <c r="A102" s="58">
        <v>4.4699999999999997E-2</v>
      </c>
      <c r="B102" s="68">
        <v>7.1300000000000002E-2</v>
      </c>
      <c r="C102" s="69">
        <v>7.9000000000000001E-2</v>
      </c>
      <c r="D102" s="69">
        <v>8.7900000000000006E-2</v>
      </c>
      <c r="E102" s="69">
        <v>0.10390000000000001</v>
      </c>
      <c r="F102" s="69">
        <v>0.1313</v>
      </c>
      <c r="G102" s="69">
        <v>0.11700000000000001</v>
      </c>
      <c r="H102" s="76">
        <v>8.6499999999999994E-2</v>
      </c>
      <c r="I102" s="76">
        <v>8.5800000000000001E-2</v>
      </c>
      <c r="J102" s="77">
        <v>0.1047</v>
      </c>
      <c r="K102" s="80">
        <v>0.1623</v>
      </c>
      <c r="L102" s="60">
        <v>4.3700000000000003E-2</v>
      </c>
      <c r="M102" s="65">
        <f>AVERAGE(K105:K107)</f>
        <v>0.15563333333333332</v>
      </c>
      <c r="N102" s="71">
        <f>1-B102/$M$102</f>
        <v>0.54187192118226601</v>
      </c>
      <c r="O102" s="71">
        <f t="shared" ref="O102:S102" si="154">1-C102/$M$102</f>
        <v>0.49239665881345041</v>
      </c>
      <c r="P102" s="71">
        <f t="shared" si="154"/>
        <v>0.43521096594559849</v>
      </c>
      <c r="Q102" s="71">
        <f t="shared" si="154"/>
        <v>0.33240522595844924</v>
      </c>
      <c r="R102" s="71">
        <f t="shared" si="154"/>
        <v>0.1563503962304561</v>
      </c>
      <c r="S102" s="71">
        <f t="shared" si="154"/>
        <v>0.24823302634397071</v>
      </c>
      <c r="T102" s="61">
        <f>1-H102/$M$102</f>
        <v>0.44420646819447418</v>
      </c>
      <c r="U102" s="61">
        <f t="shared" ref="U102:U107" si="155">1-I102/$M$102</f>
        <v>0.44870421931891191</v>
      </c>
      <c r="V102" s="61">
        <f t="shared" ref="V102:V107" si="156">1-J102/$M$102</f>
        <v>0.32726493895909181</v>
      </c>
      <c r="X102" s="71">
        <f t="shared" ref="X102:AF102" si="157">AVERAGE(N102:N104)</f>
        <v>0.54058684943242663</v>
      </c>
      <c r="Y102" s="71">
        <f t="shared" si="157"/>
        <v>0.50396230456200464</v>
      </c>
      <c r="Z102" s="71">
        <f t="shared" si="157"/>
        <v>0.42750053544656236</v>
      </c>
      <c r="AA102" s="71">
        <f t="shared" si="157"/>
        <v>0.26429642321696289</v>
      </c>
      <c r="AB102" s="71">
        <f t="shared" si="157"/>
        <v>0.21203683872349532</v>
      </c>
      <c r="AC102" s="71">
        <f t="shared" si="157"/>
        <v>0.19554508460055675</v>
      </c>
      <c r="AD102" s="61">
        <f t="shared" si="157"/>
        <v>0.47911758406511029</v>
      </c>
      <c r="AE102" s="61">
        <f t="shared" si="157"/>
        <v>0.42278860569715132</v>
      </c>
      <c r="AF102" s="61">
        <f t="shared" si="157"/>
        <v>0.34418505033197677</v>
      </c>
      <c r="AH102" s="71">
        <v>3.125</v>
      </c>
      <c r="AI102" s="73">
        <v>1.875</v>
      </c>
      <c r="AJ102" s="55">
        <v>6.4467800000000006E-2</v>
      </c>
      <c r="AK102" s="55">
        <v>40.774000000000001</v>
      </c>
      <c r="AL102" s="83" t="s">
        <v>57</v>
      </c>
      <c r="AM102" s="84">
        <v>0.80584</v>
      </c>
      <c r="AN102"/>
      <c r="AO102"/>
      <c r="AP102"/>
      <c r="AQ102"/>
      <c r="AR102"/>
      <c r="AS102"/>
      <c r="AT102"/>
    </row>
    <row r="103" spans="1:52" ht="15" thickBot="1" x14ac:dyDescent="0.3">
      <c r="A103" s="58">
        <v>4.4900000000000002E-2</v>
      </c>
      <c r="B103" s="70">
        <v>7.17E-2</v>
      </c>
      <c r="C103" s="71">
        <v>7.3800000000000004E-2</v>
      </c>
      <c r="D103" s="71">
        <v>9.3600000000000003E-2</v>
      </c>
      <c r="E103" s="71">
        <v>0.1278</v>
      </c>
      <c r="F103" s="71">
        <v>0.12859999999999999</v>
      </c>
      <c r="G103" s="71">
        <v>0.11890000000000001</v>
      </c>
      <c r="H103" s="61">
        <v>7.8899999999999998E-2</v>
      </c>
      <c r="I103" s="61">
        <v>9.5799999999999996E-2</v>
      </c>
      <c r="J103" s="78">
        <v>9.9000000000000005E-2</v>
      </c>
      <c r="K103" s="80">
        <v>0.15570000000000001</v>
      </c>
      <c r="L103" s="60">
        <v>4.4600000000000001E-2</v>
      </c>
      <c r="N103" s="71">
        <f t="shared" ref="N103:N107" si="158">1-B103/$M$102</f>
        <v>0.53930177768258725</v>
      </c>
      <c r="O103" s="71">
        <f t="shared" ref="O103:O107" si="159">1-C103/$M$102</f>
        <v>0.52580852430927383</v>
      </c>
      <c r="P103" s="71">
        <f t="shared" ref="P103:P107" si="160">1-D103/$M$102</f>
        <v>0.39858642107517661</v>
      </c>
      <c r="Q103" s="71">
        <f t="shared" ref="Q103:Q107" si="161">1-E103/$M$102</f>
        <v>0.1788391518526451</v>
      </c>
      <c r="R103" s="71">
        <f t="shared" ref="R103:R107" si="162">1-F103/$M$102</f>
        <v>0.17369886485328756</v>
      </c>
      <c r="S103" s="71">
        <f t="shared" ref="S103:S107" si="163">1-G103/$M$102</f>
        <v>0.23602484472049678</v>
      </c>
      <c r="T103" s="61">
        <f t="shared" ref="T103:T107" si="164">1-H103/$M$102</f>
        <v>0.4930391946883701</v>
      </c>
      <c r="U103" s="61">
        <f t="shared" si="155"/>
        <v>0.38445063182694361</v>
      </c>
      <c r="V103" s="61">
        <f t="shared" si="156"/>
        <v>0.36388948382951369</v>
      </c>
      <c r="AH103" s="71">
        <v>6.25</v>
      </c>
      <c r="AI103" s="73">
        <v>3.75</v>
      </c>
      <c r="AJ103" s="55">
        <v>0.19147600000000001</v>
      </c>
      <c r="AK103" s="55">
        <v>3.319</v>
      </c>
      <c r="AL103" s="85" t="s">
        <v>58</v>
      </c>
      <c r="AM103" s="86">
        <v>0.47316000000000003</v>
      </c>
      <c r="AN103"/>
      <c r="AO103"/>
      <c r="AP103"/>
      <c r="AQ103"/>
      <c r="AR103"/>
      <c r="AS103"/>
      <c r="AT103"/>
    </row>
    <row r="104" spans="1:52" ht="14.4" x14ac:dyDescent="0.25">
      <c r="A104" s="58">
        <v>4.5199999999999997E-2</v>
      </c>
      <c r="B104" s="70">
        <v>7.1499999999999994E-2</v>
      </c>
      <c r="C104" s="71">
        <v>7.8799999999999995E-2</v>
      </c>
      <c r="D104" s="71">
        <v>8.5800000000000001E-2</v>
      </c>
      <c r="E104" s="71">
        <v>0.1118</v>
      </c>
      <c r="F104" s="71">
        <v>0.108</v>
      </c>
      <c r="G104" s="71">
        <v>0.13969999999999999</v>
      </c>
      <c r="H104" s="61">
        <v>7.7799999999999994E-2</v>
      </c>
      <c r="I104" s="61">
        <v>8.7900000000000006E-2</v>
      </c>
      <c r="J104" s="78">
        <v>0.10249999999999999</v>
      </c>
      <c r="K104" s="80">
        <v>0.1338</v>
      </c>
      <c r="L104" s="60">
        <v>4.48E-2</v>
      </c>
      <c r="N104" s="71">
        <f t="shared" si="158"/>
        <v>0.54058684943242663</v>
      </c>
      <c r="O104" s="71">
        <f t="shared" si="159"/>
        <v>0.49368173056328979</v>
      </c>
      <c r="P104" s="71">
        <f t="shared" si="160"/>
        <v>0.44870421931891191</v>
      </c>
      <c r="Q104" s="71">
        <f t="shared" si="161"/>
        <v>0.28164489183979435</v>
      </c>
      <c r="R104" s="71">
        <f t="shared" si="162"/>
        <v>0.30606125508674231</v>
      </c>
      <c r="S104" s="71">
        <f t="shared" si="163"/>
        <v>0.10237738273720276</v>
      </c>
      <c r="T104" s="61">
        <f t="shared" si="164"/>
        <v>0.5001070893124866</v>
      </c>
      <c r="U104" s="61">
        <f t="shared" si="155"/>
        <v>0.43521096594559849</v>
      </c>
      <c r="V104" s="61">
        <f t="shared" si="156"/>
        <v>0.34140072820732492</v>
      </c>
      <c r="AH104" s="71">
        <v>12.5</v>
      </c>
      <c r="AI104" s="73">
        <v>7.5</v>
      </c>
      <c r="AJ104" s="55">
        <v>0.346113</v>
      </c>
      <c r="AK104" s="55">
        <v>1.0109999999999999</v>
      </c>
      <c r="AN104"/>
      <c r="AO104"/>
      <c r="AP104"/>
      <c r="AQ104"/>
      <c r="AR104"/>
      <c r="AS104"/>
      <c r="AT104"/>
    </row>
    <row r="105" spans="1:52" ht="14.4" x14ac:dyDescent="0.25">
      <c r="A105" s="58">
        <v>4.5699999999999998E-2</v>
      </c>
      <c r="B105" s="72">
        <v>9.4200000000000006E-2</v>
      </c>
      <c r="C105" s="73">
        <v>9.7900000000000001E-2</v>
      </c>
      <c r="D105" s="73">
        <v>0.1066</v>
      </c>
      <c r="E105" s="73">
        <v>0.1119</v>
      </c>
      <c r="F105" s="73">
        <v>0.1086</v>
      </c>
      <c r="G105" s="73">
        <v>0.13550000000000001</v>
      </c>
      <c r="H105" s="61">
        <v>0.11360000000000001</v>
      </c>
      <c r="I105" s="61">
        <v>0.1298</v>
      </c>
      <c r="J105" s="78">
        <v>0.14199999999999999</v>
      </c>
      <c r="K105" s="80">
        <v>0.15670000000000001</v>
      </c>
      <c r="L105" s="60">
        <v>4.7300000000000002E-2</v>
      </c>
      <c r="N105" s="73">
        <f t="shared" si="158"/>
        <v>0.39473120582565846</v>
      </c>
      <c r="O105" s="73">
        <f t="shared" si="159"/>
        <v>0.3709573784536303</v>
      </c>
      <c r="P105" s="73">
        <f t="shared" si="160"/>
        <v>0.31505675733561789</v>
      </c>
      <c r="Q105" s="73">
        <f t="shared" si="161"/>
        <v>0.28100235596487466</v>
      </c>
      <c r="R105" s="73">
        <f t="shared" si="162"/>
        <v>0.30220603983722416</v>
      </c>
      <c r="S105" s="73">
        <f t="shared" si="163"/>
        <v>0.12936388948382938</v>
      </c>
      <c r="T105" s="61">
        <f t="shared" si="164"/>
        <v>0.27007924609124001</v>
      </c>
      <c r="U105" s="61">
        <f t="shared" si="155"/>
        <v>0.16598843435425137</v>
      </c>
      <c r="V105" s="61">
        <f t="shared" si="156"/>
        <v>8.7599057614050069E-2</v>
      </c>
      <c r="X105" s="73">
        <f>AVERAGE(N105:N107)</f>
        <v>0.40029985007496244</v>
      </c>
      <c r="Y105" s="73">
        <f>AVERAGE(O105:O107)</f>
        <v>0.34632683658170915</v>
      </c>
      <c r="Z105" s="73">
        <f>AVERAGE(P105:P107)</f>
        <v>0.31976868708502887</v>
      </c>
      <c r="AA105" s="73">
        <f>AVERAGE(Q105:Q107)</f>
        <v>0.30370529021203679</v>
      </c>
      <c r="AB105" s="73">
        <f>AVERAGE(R105:R107)</f>
        <v>0.25530092096808732</v>
      </c>
      <c r="AC105" s="73">
        <f t="shared" ref="AC105" si="165">AVERAGE(S105:S107)</f>
        <v>0.14499892910687506</v>
      </c>
      <c r="AD105" s="61">
        <f t="shared" ref="AD105" si="166">AVERAGE(T105:T107)</f>
        <v>0.3461126579567359</v>
      </c>
      <c r="AE105" s="61">
        <f t="shared" ref="AE105" si="167">AVERAGE(U105:U107)</f>
        <v>0.19147569072606543</v>
      </c>
      <c r="AF105" s="61">
        <f t="shared" ref="AF105" si="168">AVERAGE(V105:V107)</f>
        <v>6.4467766116941494E-2</v>
      </c>
      <c r="AH105" s="71">
        <v>25</v>
      </c>
      <c r="AI105" s="73">
        <v>15</v>
      </c>
      <c r="AJ105" s="55">
        <v>0.34418500000000002</v>
      </c>
      <c r="AK105" s="55">
        <v>2.06</v>
      </c>
      <c r="AN105"/>
      <c r="AO105"/>
      <c r="AP105"/>
      <c r="AQ105"/>
      <c r="AR105"/>
      <c r="AS105"/>
      <c r="AT105"/>
    </row>
    <row r="106" spans="1:52" ht="14.4" x14ac:dyDescent="0.25">
      <c r="A106" s="58">
        <v>4.7600000000000003E-2</v>
      </c>
      <c r="B106" s="72">
        <v>9.7799999999999998E-2</v>
      </c>
      <c r="C106" s="73">
        <v>0.1087</v>
      </c>
      <c r="D106" s="73">
        <v>0.10390000000000001</v>
      </c>
      <c r="E106" s="73">
        <v>0.1022</v>
      </c>
      <c r="F106" s="73">
        <v>0.1268</v>
      </c>
      <c r="G106" s="73">
        <v>0.1313</v>
      </c>
      <c r="H106" s="61">
        <v>0.09</v>
      </c>
      <c r="I106" s="61">
        <v>0.14410000000000001</v>
      </c>
      <c r="J106" s="78">
        <v>0.15559999999999999</v>
      </c>
      <c r="K106" s="80">
        <v>0.15970000000000001</v>
      </c>
      <c r="L106" s="60">
        <v>4.5100000000000001E-2</v>
      </c>
      <c r="N106" s="73">
        <f t="shared" si="158"/>
        <v>0.37159991432855</v>
      </c>
      <c r="O106" s="73">
        <f t="shared" si="159"/>
        <v>0.30156350396230447</v>
      </c>
      <c r="P106" s="73">
        <f t="shared" si="160"/>
        <v>0.33240522595844924</v>
      </c>
      <c r="Q106" s="73">
        <f t="shared" si="161"/>
        <v>0.34332833583208389</v>
      </c>
      <c r="R106" s="73">
        <f t="shared" si="162"/>
        <v>0.1852645106018419</v>
      </c>
      <c r="S106" s="73">
        <f t="shared" si="163"/>
        <v>0.1563503962304561</v>
      </c>
      <c r="T106" s="61">
        <f t="shared" si="164"/>
        <v>0.4217177125722853</v>
      </c>
      <c r="U106" s="61">
        <f t="shared" si="155"/>
        <v>7.410580424073665E-2</v>
      </c>
      <c r="V106" s="61">
        <f t="shared" si="156"/>
        <v>2.1417862497319362E-4</v>
      </c>
      <c r="AH106" s="71">
        <v>50</v>
      </c>
      <c r="AI106" s="73">
        <v>30</v>
      </c>
      <c r="AJ106" s="55">
        <v>0.42278900000000003</v>
      </c>
      <c r="AK106" s="55">
        <v>1.9730000000000001</v>
      </c>
      <c r="AN106"/>
      <c r="AO106"/>
      <c r="AP106"/>
      <c r="AQ106"/>
      <c r="AR106"/>
      <c r="AS106"/>
      <c r="AT106"/>
    </row>
    <row r="107" spans="1:52" ht="14.4" x14ac:dyDescent="0.25">
      <c r="A107" s="58">
        <v>4.6100000000000002E-2</v>
      </c>
      <c r="B107" s="74">
        <v>8.7999999999999995E-2</v>
      </c>
      <c r="C107" s="75">
        <v>9.8599999999999993E-2</v>
      </c>
      <c r="D107" s="75">
        <v>0.1071</v>
      </c>
      <c r="E107" s="75">
        <v>0.111</v>
      </c>
      <c r="F107" s="75">
        <v>0.1123</v>
      </c>
      <c r="G107" s="75">
        <v>0.13239999999999999</v>
      </c>
      <c r="H107" s="64">
        <v>0.1017</v>
      </c>
      <c r="I107" s="64">
        <v>0.1036</v>
      </c>
      <c r="J107" s="79">
        <v>0.13919999999999999</v>
      </c>
      <c r="K107" s="80">
        <v>0.15049999999999999</v>
      </c>
      <c r="L107" s="60">
        <v>3.78E-2</v>
      </c>
      <c r="N107" s="73">
        <f t="shared" si="158"/>
        <v>0.43456843007067891</v>
      </c>
      <c r="O107" s="73">
        <f t="shared" si="159"/>
        <v>0.36645962732919257</v>
      </c>
      <c r="P107" s="73">
        <f t="shared" si="160"/>
        <v>0.31184407796101943</v>
      </c>
      <c r="Q107" s="73">
        <f t="shared" si="161"/>
        <v>0.28678517883915178</v>
      </c>
      <c r="R107" s="73">
        <f t="shared" si="162"/>
        <v>0.27843221246519589</v>
      </c>
      <c r="S107" s="73">
        <f t="shared" si="163"/>
        <v>0.14928250160633971</v>
      </c>
      <c r="T107" s="61">
        <f t="shared" si="164"/>
        <v>0.34654101520668235</v>
      </c>
      <c r="U107" s="61">
        <f t="shared" si="155"/>
        <v>0.33433283358320831</v>
      </c>
      <c r="V107" s="61">
        <f t="shared" si="156"/>
        <v>0.10559006211180122</v>
      </c>
      <c r="AH107" s="71">
        <v>100</v>
      </c>
      <c r="AI107" s="73">
        <v>60</v>
      </c>
      <c r="AJ107" s="55">
        <v>0.47911799999999999</v>
      </c>
      <c r="AK107" s="55">
        <v>2.4159999999999999</v>
      </c>
      <c r="AN107"/>
      <c r="AO107"/>
      <c r="AP107"/>
      <c r="AQ107"/>
      <c r="AR107"/>
      <c r="AS107"/>
      <c r="AT107"/>
    </row>
    <row r="108" spans="1:52" ht="15" thickBot="1" x14ac:dyDescent="0.3">
      <c r="A108" s="41">
        <v>4.5699999999999998E-2</v>
      </c>
      <c r="B108" s="62">
        <v>4.4699999999999997E-2</v>
      </c>
      <c r="C108" s="62">
        <v>4.4299999999999999E-2</v>
      </c>
      <c r="D108" s="62">
        <v>4.3099999999999999E-2</v>
      </c>
      <c r="E108" s="62">
        <v>4.7199999999999999E-2</v>
      </c>
      <c r="F108" s="62">
        <v>4.6100000000000002E-2</v>
      </c>
      <c r="G108" s="62">
        <v>4.4900000000000002E-2</v>
      </c>
      <c r="H108" s="62">
        <v>4.4499999999999998E-2</v>
      </c>
      <c r="I108" s="62">
        <v>4.9700000000000001E-2</v>
      </c>
      <c r="J108" s="62">
        <v>4.5400000000000003E-2</v>
      </c>
      <c r="K108" s="62">
        <v>4.6300000000000001E-2</v>
      </c>
      <c r="L108" s="63">
        <v>4.53E-2</v>
      </c>
      <c r="AN108"/>
      <c r="AO108"/>
      <c r="AP108"/>
      <c r="AQ108"/>
      <c r="AR108"/>
      <c r="AS108"/>
      <c r="AT108"/>
    </row>
    <row r="109" spans="1:52" ht="14.4" x14ac:dyDescent="0.25">
      <c r="A109" s="59" t="s">
        <v>92</v>
      </c>
      <c r="B109" s="65">
        <v>60</v>
      </c>
      <c r="C109" s="65">
        <v>30</v>
      </c>
      <c r="D109" s="65">
        <v>15</v>
      </c>
      <c r="E109" s="65">
        <v>7.5</v>
      </c>
      <c r="F109" s="65">
        <v>3.75</v>
      </c>
      <c r="G109" s="65">
        <v>1.875</v>
      </c>
      <c r="H109" s="65" t="s">
        <v>103</v>
      </c>
      <c r="I109" s="65" t="s">
        <v>105</v>
      </c>
      <c r="J109" s="65" t="s">
        <v>106</v>
      </c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1:52" ht="14.4" x14ac:dyDescent="0.25">
      <c r="AH110" s="55"/>
      <c r="AI110" s="55"/>
      <c r="AJ110" s="55"/>
      <c r="AK110" s="55"/>
      <c r="AL110" s="55"/>
      <c r="AM110"/>
      <c r="AN110"/>
      <c r="AO110"/>
      <c r="AP110"/>
      <c r="AQ110"/>
      <c r="AR110"/>
      <c r="AS110"/>
      <c r="AT110"/>
      <c r="AU110"/>
      <c r="AV110" s="89"/>
      <c r="AW110"/>
      <c r="AX110" s="54"/>
      <c r="AY110"/>
      <c r="AZ110"/>
    </row>
    <row r="111" spans="1:52" ht="14.4" x14ac:dyDescent="0.25">
      <c r="A111" s="55" t="s">
        <v>114</v>
      </c>
      <c r="H111" s="59" t="s">
        <v>91</v>
      </c>
      <c r="I111" s="59"/>
      <c r="J111" s="59"/>
      <c r="AN111"/>
      <c r="AO111"/>
      <c r="AP111"/>
      <c r="AQ111"/>
      <c r="AR111"/>
      <c r="AS111"/>
      <c r="AT111"/>
      <c r="AU111"/>
      <c r="AV111" s="89"/>
      <c r="AW111"/>
      <c r="AX111"/>
      <c r="AY111"/>
      <c r="AZ111"/>
    </row>
    <row r="112" spans="1:52" ht="15" thickBot="1" x14ac:dyDescent="0.3">
      <c r="A112" s="59" t="s">
        <v>48</v>
      </c>
      <c r="B112" s="59">
        <v>35</v>
      </c>
      <c r="C112" s="59">
        <v>17.5</v>
      </c>
      <c r="D112" s="59">
        <v>8.75</v>
      </c>
      <c r="E112" s="59">
        <v>4.375</v>
      </c>
      <c r="F112" s="59">
        <v>2.1875</v>
      </c>
      <c r="G112" s="59">
        <v>1.09375</v>
      </c>
      <c r="H112" s="66" t="s">
        <v>115</v>
      </c>
      <c r="I112" s="66" t="s">
        <v>116</v>
      </c>
      <c r="J112" s="66" t="s">
        <v>117</v>
      </c>
      <c r="K112" s="55" t="s">
        <v>139</v>
      </c>
      <c r="L112" s="55"/>
      <c r="M112" s="55" t="s">
        <v>140</v>
      </c>
      <c r="N112" s="55" t="s">
        <v>54</v>
      </c>
      <c r="X112" s="55" t="s">
        <v>55</v>
      </c>
      <c r="AN112"/>
      <c r="AO112"/>
      <c r="AP112"/>
      <c r="AQ112"/>
      <c r="AR112"/>
      <c r="AS112"/>
      <c r="AT112"/>
      <c r="AU112"/>
      <c r="AV112" s="89"/>
      <c r="AW112"/>
      <c r="AX112"/>
      <c r="AY112"/>
      <c r="AZ112"/>
    </row>
    <row r="113" spans="1:52" ht="14.4" x14ac:dyDescent="0.25">
      <c r="A113" s="37">
        <v>5.3600000000000002E-2</v>
      </c>
      <c r="B113" s="56">
        <v>5.5300000000000002E-2</v>
      </c>
      <c r="C113" s="56">
        <v>5.57E-2</v>
      </c>
      <c r="D113" s="56">
        <v>5.5199999999999999E-2</v>
      </c>
      <c r="E113" s="56">
        <v>5.7099999999999998E-2</v>
      </c>
      <c r="F113" s="56">
        <v>5.3800000000000001E-2</v>
      </c>
      <c r="G113" s="56">
        <v>5.3499999999999999E-2</v>
      </c>
      <c r="H113" s="56">
        <v>5.5100000000000003E-2</v>
      </c>
      <c r="I113" s="56">
        <v>5.5E-2</v>
      </c>
      <c r="J113" s="56">
        <v>5.6500000000000002E-2</v>
      </c>
      <c r="K113" s="56">
        <v>5.7500000000000002E-2</v>
      </c>
      <c r="L113" s="57">
        <v>5.3999999999999999E-2</v>
      </c>
      <c r="AH113" s="71" t="s">
        <v>59</v>
      </c>
      <c r="AI113" s="73" t="s">
        <v>99</v>
      </c>
      <c r="AJ113" s="55" t="s">
        <v>61</v>
      </c>
      <c r="AK113" s="55" t="s">
        <v>62</v>
      </c>
      <c r="AL113" s="81" t="s">
        <v>56</v>
      </c>
      <c r="AM113" s="82">
        <v>0.60412999999999994</v>
      </c>
      <c r="AN113"/>
      <c r="AO113"/>
      <c r="AP113"/>
      <c r="AQ113"/>
      <c r="AR113"/>
      <c r="AS113"/>
      <c r="AT113"/>
      <c r="AU113"/>
      <c r="AV113" s="89"/>
      <c r="AW113"/>
      <c r="AX113"/>
      <c r="AY113"/>
      <c r="AZ113"/>
    </row>
    <row r="114" spans="1:52" ht="14.4" x14ac:dyDescent="0.25">
      <c r="A114" s="58">
        <v>4.4999999999999998E-2</v>
      </c>
      <c r="B114" s="68">
        <v>0.36099999999999999</v>
      </c>
      <c r="C114" s="69">
        <v>0.41899999999999998</v>
      </c>
      <c r="D114" s="69">
        <v>0.48099999999999998</v>
      </c>
      <c r="E114" s="69">
        <v>0.56200000000000006</v>
      </c>
      <c r="F114" s="69">
        <v>0.56599999999999995</v>
      </c>
      <c r="G114" s="69">
        <v>0.57699999999999996</v>
      </c>
      <c r="H114" s="76">
        <v>0.28899999999999998</v>
      </c>
      <c r="I114" s="76">
        <v>0.318</v>
      </c>
      <c r="J114" s="77">
        <v>0.40600000000000003</v>
      </c>
      <c r="K114" s="80">
        <v>0.51100000000000001</v>
      </c>
      <c r="L114" s="60">
        <v>4.6300000000000001E-2</v>
      </c>
      <c r="M114" s="65">
        <f>AVERAGE(K117:K119)</f>
        <v>0.76466666666666672</v>
      </c>
      <c r="N114" s="71">
        <f>1-B114/$M$114</f>
        <v>0.52789886660854402</v>
      </c>
      <c r="O114" s="71">
        <f t="shared" ref="O114:S114" si="169">1-C114/$M$114</f>
        <v>0.45204882301656502</v>
      </c>
      <c r="P114" s="71">
        <f t="shared" si="169"/>
        <v>0.37096774193548399</v>
      </c>
      <c r="Q114" s="71">
        <f t="shared" si="169"/>
        <v>0.26503923278116825</v>
      </c>
      <c r="R114" s="71">
        <f t="shared" si="169"/>
        <v>0.25980819529206634</v>
      </c>
      <c r="S114" s="71">
        <f t="shared" si="169"/>
        <v>0.24542284219703581</v>
      </c>
      <c r="T114" s="61">
        <f>1-H114/$M$114</f>
        <v>0.62205754141238012</v>
      </c>
      <c r="U114" s="61">
        <f t="shared" ref="U114:U119" si="170">1-I114/$M$114</f>
        <v>0.58413251961639068</v>
      </c>
      <c r="V114" s="61">
        <f t="shared" ref="V114:V119" si="171">1-J114/$M$114</f>
        <v>0.46904969485614645</v>
      </c>
      <c r="X114" s="71">
        <f t="shared" ref="X114:AF114" si="172">AVERAGE(N114:N116)</f>
        <v>0.48910200523103753</v>
      </c>
      <c r="Y114" s="71">
        <f t="shared" si="172"/>
        <v>0.43461203138622495</v>
      </c>
      <c r="Z114" s="71">
        <f t="shared" si="172"/>
        <v>0.38404533565823895</v>
      </c>
      <c r="AA114" s="71">
        <f t="shared" si="172"/>
        <v>0.29075850043591978</v>
      </c>
      <c r="AB114" s="71">
        <f t="shared" si="172"/>
        <v>0.23801220575414131</v>
      </c>
      <c r="AC114" s="71">
        <f t="shared" si="172"/>
        <v>0.20488230165649526</v>
      </c>
      <c r="AD114" s="61">
        <f t="shared" si="172"/>
        <v>0.6377506538796861</v>
      </c>
      <c r="AE114" s="61">
        <f t="shared" si="172"/>
        <v>0.56233653007846562</v>
      </c>
      <c r="AF114" s="61">
        <f t="shared" si="172"/>
        <v>0.467741935483871</v>
      </c>
      <c r="AH114" s="55">
        <v>1.09375</v>
      </c>
      <c r="AI114" s="55">
        <v>1.875</v>
      </c>
      <c r="AJ114" s="55">
        <v>0.25980799999999998</v>
      </c>
      <c r="AK114" s="55">
        <v>0.54800000000000004</v>
      </c>
      <c r="AL114" s="83" t="s">
        <v>57</v>
      </c>
      <c r="AM114" s="84">
        <v>1.10684</v>
      </c>
      <c r="AN114" s="55"/>
      <c r="AO114"/>
      <c r="AP114"/>
      <c r="AQ114"/>
      <c r="AR114"/>
      <c r="AS114"/>
      <c r="AT114"/>
      <c r="AU114"/>
      <c r="AV114" s="90"/>
      <c r="AW114"/>
      <c r="AX114"/>
      <c r="AY114"/>
      <c r="AZ114"/>
    </row>
    <row r="115" spans="1:52" ht="15" thickBot="1" x14ac:dyDescent="0.3">
      <c r="A115" s="58">
        <v>4.5600000000000002E-2</v>
      </c>
      <c r="B115" s="70">
        <v>0.38500000000000001</v>
      </c>
      <c r="C115" s="71">
        <v>0.438</v>
      </c>
      <c r="D115" s="71">
        <v>0.47699999999999998</v>
      </c>
      <c r="E115" s="71">
        <v>0.51100000000000001</v>
      </c>
      <c r="F115" s="71">
        <v>0.56399999999999995</v>
      </c>
      <c r="G115" s="71">
        <v>0.61299999999999999</v>
      </c>
      <c r="H115" s="61">
        <v>0.26100000000000001</v>
      </c>
      <c r="I115" s="61">
        <v>0.33100000000000002</v>
      </c>
      <c r="J115" s="78">
        <v>0.40400000000000003</v>
      </c>
      <c r="K115" s="80">
        <v>0.79200000000000004</v>
      </c>
      <c r="L115" s="60">
        <v>4.6300000000000001E-2</v>
      </c>
      <c r="N115" s="71">
        <f t="shared" ref="N115:N119" si="173">1-B115/$M$114</f>
        <v>0.49651264167393205</v>
      </c>
      <c r="O115" s="71">
        <f t="shared" ref="O115:O119" si="174">1-C115/$M$114</f>
        <v>0.42720139494333043</v>
      </c>
      <c r="P115" s="71">
        <f t="shared" ref="P115:P119" si="175">1-D115/$M$114</f>
        <v>0.37619877942458591</v>
      </c>
      <c r="Q115" s="71">
        <f t="shared" ref="Q115:Q119" si="176">1-E115/$M$114</f>
        <v>0.33173496076721887</v>
      </c>
      <c r="R115" s="71">
        <f t="shared" ref="R115:R119" si="177">1-F115/$M$114</f>
        <v>0.26242371403661735</v>
      </c>
      <c r="S115" s="71">
        <f t="shared" ref="S115:S119" si="178">1-G115/$M$114</f>
        <v>0.19834350479511775</v>
      </c>
      <c r="T115" s="61">
        <f t="shared" ref="T115:T119" si="179">1-H115/$M$114</f>
        <v>0.65867480383609411</v>
      </c>
      <c r="U115" s="61">
        <f t="shared" si="170"/>
        <v>0.56713164777680913</v>
      </c>
      <c r="V115" s="61">
        <f t="shared" si="171"/>
        <v>0.47166521360069746</v>
      </c>
      <c r="AH115" s="55">
        <v>2.1875</v>
      </c>
      <c r="AI115" s="55">
        <v>3.75</v>
      </c>
      <c r="AJ115" s="55">
        <v>0.32519599999999999</v>
      </c>
      <c r="AK115" s="55">
        <v>0.55200000000000005</v>
      </c>
      <c r="AL115" s="85" t="s">
        <v>58</v>
      </c>
      <c r="AM115" s="86">
        <v>2.71855</v>
      </c>
      <c r="AN115" s="55"/>
      <c r="AO115"/>
      <c r="AP115"/>
      <c r="AQ115"/>
      <c r="AR115"/>
      <c r="AS115"/>
      <c r="AT115"/>
      <c r="AU115"/>
      <c r="AV115" s="90"/>
      <c r="AW115"/>
      <c r="AX115"/>
      <c r="AY115"/>
      <c r="AZ115"/>
    </row>
    <row r="116" spans="1:52" ht="14.4" x14ac:dyDescent="0.25">
      <c r="A116" s="58">
        <v>4.5400000000000003E-2</v>
      </c>
      <c r="B116" s="70">
        <v>0.42599999999999999</v>
      </c>
      <c r="C116" s="71">
        <v>0.44</v>
      </c>
      <c r="D116" s="71">
        <v>0.45500000000000002</v>
      </c>
      <c r="E116" s="71">
        <v>0.55400000000000005</v>
      </c>
      <c r="F116" s="71">
        <v>0.61799999999999999</v>
      </c>
      <c r="G116" s="71">
        <v>0.63400000000000001</v>
      </c>
      <c r="H116" s="61">
        <v>0.28100000000000003</v>
      </c>
      <c r="I116" s="61">
        <v>0.35499999999999998</v>
      </c>
      <c r="J116" s="78">
        <v>0.41099999999999998</v>
      </c>
      <c r="K116" s="80">
        <v>0.77</v>
      </c>
      <c r="L116" s="60">
        <v>4.7399999999999998E-2</v>
      </c>
      <c r="N116" s="71">
        <f t="shared" si="173"/>
        <v>0.44289450741063652</v>
      </c>
      <c r="O116" s="71">
        <f t="shared" si="174"/>
        <v>0.42458587619877941</v>
      </c>
      <c r="P116" s="71">
        <f t="shared" si="175"/>
        <v>0.40496948561464696</v>
      </c>
      <c r="Q116" s="71">
        <f t="shared" si="176"/>
        <v>0.2755013077593722</v>
      </c>
      <c r="R116" s="71">
        <f t="shared" si="177"/>
        <v>0.19180470793374027</v>
      </c>
      <c r="S116" s="71">
        <f t="shared" si="178"/>
        <v>0.17088055797733226</v>
      </c>
      <c r="T116" s="61">
        <f t="shared" si="179"/>
        <v>0.63251961639058418</v>
      </c>
      <c r="U116" s="61">
        <f t="shared" si="170"/>
        <v>0.53574542284219717</v>
      </c>
      <c r="V116" s="61">
        <f t="shared" si="171"/>
        <v>0.46251089799476908</v>
      </c>
      <c r="AH116" s="55">
        <v>4.375</v>
      </c>
      <c r="AI116" s="55">
        <v>7.5</v>
      </c>
      <c r="AJ116" s="55">
        <v>0.43417600000000001</v>
      </c>
      <c r="AK116" s="55">
        <v>0.43</v>
      </c>
      <c r="AN116" s="55"/>
      <c r="AO116"/>
      <c r="AP116"/>
      <c r="AQ116"/>
      <c r="AR116"/>
      <c r="AS116"/>
      <c r="AT116"/>
      <c r="AU116"/>
      <c r="AV116" s="90"/>
      <c r="AW116"/>
      <c r="AX116"/>
      <c r="AY116"/>
      <c r="AZ116"/>
    </row>
    <row r="117" spans="1:52" ht="14.4" x14ac:dyDescent="0.25">
      <c r="A117" s="58">
        <v>4.65E-2</v>
      </c>
      <c r="B117" s="72">
        <v>0.372</v>
      </c>
      <c r="C117" s="73">
        <v>0.43</v>
      </c>
      <c r="D117" s="73">
        <v>0.60599999999999998</v>
      </c>
      <c r="E117" s="73">
        <v>0.72499999999999998</v>
      </c>
      <c r="F117" s="73">
        <v>0.70299999999999996</v>
      </c>
      <c r="G117" s="73">
        <v>0.70899999999999996</v>
      </c>
      <c r="H117" s="61">
        <v>0.42</v>
      </c>
      <c r="I117" s="61">
        <v>0.53600000000000003</v>
      </c>
      <c r="J117" s="78">
        <v>0.57199999999999995</v>
      </c>
      <c r="K117" s="80">
        <v>0.79200000000000004</v>
      </c>
      <c r="L117" s="60">
        <v>5.0200000000000002E-2</v>
      </c>
      <c r="N117" s="73">
        <f t="shared" si="173"/>
        <v>0.5135135135135136</v>
      </c>
      <c r="O117" s="73">
        <f t="shared" si="174"/>
        <v>0.43766346992153449</v>
      </c>
      <c r="P117" s="73">
        <f t="shared" si="175"/>
        <v>0.20749782040104625</v>
      </c>
      <c r="Q117" s="73">
        <f t="shared" si="176"/>
        <v>5.1874455100261674E-2</v>
      </c>
      <c r="R117" s="73">
        <f t="shared" si="177"/>
        <v>8.0645161290322731E-2</v>
      </c>
      <c r="S117" s="73">
        <f t="shared" si="178"/>
        <v>7.2798605056669685E-2</v>
      </c>
      <c r="T117" s="61">
        <f t="shared" si="179"/>
        <v>0.45074106364428945</v>
      </c>
      <c r="U117" s="61">
        <f t="shared" si="170"/>
        <v>0.29904097646033134</v>
      </c>
      <c r="V117" s="61">
        <f t="shared" si="171"/>
        <v>0.2519616390584134</v>
      </c>
      <c r="X117" s="73">
        <f>AVERAGE(N117:N119)</f>
        <v>0.53574542284219706</v>
      </c>
      <c r="Y117" s="73">
        <f>AVERAGE(O117:O119)</f>
        <v>0.44158674803836101</v>
      </c>
      <c r="Z117" s="73">
        <f>AVERAGE(P117:P119)</f>
        <v>0.22013949433304281</v>
      </c>
      <c r="AA117" s="73">
        <f>AVERAGE(Q117:Q119)</f>
        <v>0.12946817785527467</v>
      </c>
      <c r="AB117" s="73">
        <f>AVERAGE(R117:R119)</f>
        <v>9.7646033129904164E-2</v>
      </c>
      <c r="AC117" s="73">
        <f t="shared" ref="AC117" si="180">AVERAGE(S117:S119)</f>
        <v>7.6721883173496153E-2</v>
      </c>
      <c r="AD117" s="61">
        <f t="shared" ref="AD117" si="181">AVERAGE(T117:T119)</f>
        <v>0.43417611159546649</v>
      </c>
      <c r="AE117" s="61">
        <f t="shared" ref="AE117" si="182">AVERAGE(U117:U119)</f>
        <v>0.32519616390584133</v>
      </c>
      <c r="AF117" s="61">
        <f t="shared" ref="AF117" si="183">AVERAGE(V117:V119)</f>
        <v>0.25980819529206634</v>
      </c>
      <c r="AH117" s="55">
        <v>8.75</v>
      </c>
      <c r="AI117" s="55">
        <v>15</v>
      </c>
      <c r="AJ117" s="55">
        <v>0.46774199999999999</v>
      </c>
      <c r="AK117" s="55">
        <v>0.66400000000000003</v>
      </c>
      <c r="AN117" s="55"/>
      <c r="AO117"/>
      <c r="AP117"/>
      <c r="AQ117"/>
      <c r="AR117"/>
      <c r="AS117"/>
      <c r="AT117"/>
      <c r="AU117"/>
      <c r="AV117" s="90"/>
      <c r="AW117" s="90"/>
      <c r="AX117" s="90"/>
      <c r="AY117" s="90"/>
      <c r="AZ117" s="90"/>
    </row>
    <row r="118" spans="1:52" ht="14.4" x14ac:dyDescent="0.25">
      <c r="A118" s="58">
        <v>5.0700000000000002E-2</v>
      </c>
      <c r="B118" s="72">
        <v>0.35</v>
      </c>
      <c r="C118" s="73">
        <v>0.41299999999999998</v>
      </c>
      <c r="D118" s="73">
        <v>0.61599999999999999</v>
      </c>
      <c r="E118" s="73">
        <v>0.61</v>
      </c>
      <c r="F118" s="73">
        <v>0.68200000000000005</v>
      </c>
      <c r="G118" s="73">
        <v>0.73299999999999998</v>
      </c>
      <c r="H118" s="61">
        <v>0.44800000000000001</v>
      </c>
      <c r="I118" s="61">
        <v>0.499</v>
      </c>
      <c r="J118" s="78">
        <v>0.57199999999999995</v>
      </c>
      <c r="K118" s="80">
        <v>0.77</v>
      </c>
      <c r="L118" s="60">
        <v>4.5499999999999999E-2</v>
      </c>
      <c r="N118" s="73">
        <f t="shared" si="173"/>
        <v>0.54228421970357465</v>
      </c>
      <c r="O118" s="73">
        <f t="shared" si="174"/>
        <v>0.45989537925021806</v>
      </c>
      <c r="P118" s="73">
        <f t="shared" si="175"/>
        <v>0.19442022667829129</v>
      </c>
      <c r="Q118" s="73">
        <f t="shared" si="176"/>
        <v>0.20226678291194422</v>
      </c>
      <c r="R118" s="73">
        <f t="shared" si="177"/>
        <v>0.10810810810810811</v>
      </c>
      <c r="S118" s="73">
        <f t="shared" si="178"/>
        <v>4.1412380122057613E-2</v>
      </c>
      <c r="T118" s="61">
        <f t="shared" si="179"/>
        <v>0.41412380122057546</v>
      </c>
      <c r="U118" s="61">
        <f t="shared" si="170"/>
        <v>0.34742807323452485</v>
      </c>
      <c r="V118" s="61">
        <f t="shared" si="171"/>
        <v>0.2519616390584134</v>
      </c>
      <c r="AH118" s="55">
        <v>17.5</v>
      </c>
      <c r="AI118" s="55">
        <v>30</v>
      </c>
      <c r="AJ118" s="55">
        <v>0.56233699999999998</v>
      </c>
      <c r="AK118" s="55">
        <v>0.66900000000000004</v>
      </c>
      <c r="AN118" s="55"/>
      <c r="AO118"/>
      <c r="AP118"/>
      <c r="AQ118"/>
      <c r="AR118"/>
      <c r="AS118"/>
      <c r="AT118"/>
      <c r="AU118"/>
      <c r="AV118"/>
      <c r="AW118"/>
      <c r="AX118"/>
      <c r="AY118"/>
      <c r="AZ118"/>
    </row>
    <row r="119" spans="1:52" ht="14.4" x14ac:dyDescent="0.25">
      <c r="A119" s="58">
        <v>4.5199999999999997E-2</v>
      </c>
      <c r="B119" s="74">
        <v>0.34300000000000003</v>
      </c>
      <c r="C119" s="75">
        <v>0.438</v>
      </c>
      <c r="D119" s="75">
        <v>0.56699999999999995</v>
      </c>
      <c r="E119" s="75">
        <v>0.66200000000000003</v>
      </c>
      <c r="F119" s="75">
        <v>0.68500000000000005</v>
      </c>
      <c r="G119" s="75">
        <v>0.67600000000000005</v>
      </c>
      <c r="H119" s="64">
        <v>0.43</v>
      </c>
      <c r="I119" s="64">
        <v>0.51300000000000001</v>
      </c>
      <c r="J119" s="79">
        <v>0.55400000000000005</v>
      </c>
      <c r="K119" s="80">
        <v>0.73199999999999998</v>
      </c>
      <c r="L119" s="60">
        <v>4.2599999999999999E-2</v>
      </c>
      <c r="N119" s="73">
        <f t="shared" si="173"/>
        <v>0.55143853530950304</v>
      </c>
      <c r="O119" s="73">
        <f t="shared" si="174"/>
        <v>0.42720139494333043</v>
      </c>
      <c r="P119" s="73">
        <f t="shared" si="175"/>
        <v>0.25850043591979088</v>
      </c>
      <c r="Q119" s="73">
        <f t="shared" si="176"/>
        <v>0.13426329555361816</v>
      </c>
      <c r="R119" s="73">
        <f t="shared" si="177"/>
        <v>0.10418482999128165</v>
      </c>
      <c r="S119" s="73">
        <f t="shared" si="178"/>
        <v>0.11595466434176116</v>
      </c>
      <c r="T119" s="61">
        <f t="shared" si="179"/>
        <v>0.43766346992153449</v>
      </c>
      <c r="U119" s="61">
        <f t="shared" si="170"/>
        <v>0.32911944202266785</v>
      </c>
      <c r="V119" s="61">
        <f t="shared" si="171"/>
        <v>0.2755013077593722</v>
      </c>
      <c r="AH119" s="55">
        <v>35</v>
      </c>
      <c r="AI119" s="55">
        <v>60</v>
      </c>
      <c r="AJ119" s="55">
        <v>0.63775099999999996</v>
      </c>
      <c r="AK119" s="55">
        <v>0.79100000000000004</v>
      </c>
      <c r="AN119" s="55"/>
      <c r="AO119"/>
      <c r="AP119"/>
      <c r="AQ119"/>
      <c r="AR119"/>
      <c r="AS119"/>
      <c r="AT119"/>
      <c r="AU119"/>
      <c r="AV119"/>
      <c r="AW119"/>
      <c r="AX119"/>
      <c r="AY119"/>
      <c r="AZ119"/>
    </row>
    <row r="120" spans="1:52" ht="15" thickBot="1" x14ac:dyDescent="0.3">
      <c r="A120" s="41">
        <v>4.7699999999999999E-2</v>
      </c>
      <c r="B120" s="62">
        <v>6.8500000000000005E-2</v>
      </c>
      <c r="C120" s="62">
        <v>4.6699999999999998E-2</v>
      </c>
      <c r="D120" s="62">
        <v>4.53E-2</v>
      </c>
      <c r="E120" s="62">
        <v>4.5499999999999999E-2</v>
      </c>
      <c r="F120" s="62">
        <v>4.5499999999999999E-2</v>
      </c>
      <c r="G120" s="62">
        <v>4.8800000000000003E-2</v>
      </c>
      <c r="H120" s="62">
        <v>4.8399999999999999E-2</v>
      </c>
      <c r="I120" s="62">
        <v>4.6399999999999997E-2</v>
      </c>
      <c r="J120" s="62">
        <v>4.7E-2</v>
      </c>
      <c r="K120" s="62">
        <v>4.7300000000000002E-2</v>
      </c>
      <c r="L120" s="63">
        <v>5.1499999999999997E-2</v>
      </c>
      <c r="AN120"/>
      <c r="AO120"/>
      <c r="AP120"/>
      <c r="AQ120"/>
      <c r="AR120"/>
      <c r="AS120"/>
      <c r="AT120"/>
      <c r="AU120"/>
      <c r="AV120"/>
      <c r="AW120"/>
      <c r="AX120"/>
      <c r="AY120"/>
      <c r="AZ120"/>
    </row>
    <row r="121" spans="1:52" ht="14.4" x14ac:dyDescent="0.25">
      <c r="A121" s="59" t="s">
        <v>92</v>
      </c>
      <c r="B121" s="65">
        <v>60</v>
      </c>
      <c r="C121" s="65">
        <v>30</v>
      </c>
      <c r="D121" s="65">
        <v>15</v>
      </c>
      <c r="E121" s="65">
        <v>7.5</v>
      </c>
      <c r="F121" s="65">
        <v>3.75</v>
      </c>
      <c r="G121" s="65">
        <v>1.875</v>
      </c>
      <c r="H121" s="65" t="s">
        <v>118</v>
      </c>
      <c r="I121" s="65" t="s">
        <v>119</v>
      </c>
      <c r="J121" s="65" t="s">
        <v>120</v>
      </c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</row>
    <row r="122" spans="1:52" ht="14.4" x14ac:dyDescent="0.25">
      <c r="AH122" s="55"/>
      <c r="AI122" s="55"/>
      <c r="AJ122" s="55"/>
      <c r="AK122" s="55"/>
      <c r="AL122" s="55"/>
      <c r="AM122" s="101"/>
      <c r="AN122" s="101"/>
      <c r="AO122" s="55"/>
      <c r="AP122" s="55"/>
      <c r="AQ122" s="55"/>
      <c r="AR122" s="55"/>
      <c r="AS122" s="55"/>
      <c r="AT122" s="55"/>
      <c r="AU122" s="55"/>
      <c r="AV122" s="55"/>
      <c r="AW122" s="101"/>
      <c r="AX122" s="101"/>
      <c r="AY122" s="101"/>
      <c r="AZ122" s="101"/>
    </row>
    <row r="123" spans="1:52" ht="14.4" x14ac:dyDescent="0.25">
      <c r="AH123" s="55"/>
      <c r="AI123" s="55"/>
      <c r="AJ123" s="55"/>
      <c r="AK123" s="55"/>
      <c r="AL123" s="55"/>
      <c r="AM123" s="101"/>
      <c r="AN123" s="101"/>
      <c r="AO123" s="55"/>
      <c r="AP123" s="55"/>
      <c r="AQ123" s="55"/>
      <c r="AR123" s="55"/>
      <c r="AS123" s="55"/>
      <c r="AT123" s="55"/>
      <c r="AU123" s="55"/>
      <c r="AV123" s="55"/>
      <c r="AW123" s="101"/>
      <c r="AX123" s="101"/>
      <c r="AY123" s="101"/>
      <c r="AZ123" s="101"/>
    </row>
    <row r="124" spans="1:52" ht="14.4" x14ac:dyDescent="0.25">
      <c r="AH124"/>
      <c r="AI124"/>
      <c r="AJ124"/>
      <c r="AK124"/>
      <c r="AL124"/>
      <c r="AM124"/>
      <c r="AN124"/>
      <c r="AO124"/>
      <c r="AP124"/>
      <c r="AQ124" s="55"/>
      <c r="AR124" s="55"/>
      <c r="AS124" s="55"/>
      <c r="AT124" s="55"/>
      <c r="AU124" s="55"/>
      <c r="AV124" s="55"/>
      <c r="AW124" s="101"/>
      <c r="AX124" s="101"/>
      <c r="AY124" s="101"/>
      <c r="AZ124" s="101"/>
    </row>
    <row r="125" spans="1:52" ht="14.4" x14ac:dyDescent="0.25">
      <c r="AH125" s="55"/>
      <c r="AI125" s="55"/>
      <c r="AJ125" s="55"/>
      <c r="AK125" s="55"/>
      <c r="AL125" s="55"/>
      <c r="AM125" s="55"/>
      <c r="AN125" s="55"/>
      <c r="AO125"/>
      <c r="AP125"/>
      <c r="AQ125" s="55"/>
      <c r="AR125" s="55"/>
      <c r="AS125" s="55"/>
      <c r="AT125" s="55"/>
      <c r="AU125" s="55"/>
      <c r="AV125" s="55"/>
      <c r="AW125" s="101"/>
      <c r="AX125" s="101"/>
      <c r="AY125" s="101"/>
      <c r="AZ125" s="101"/>
    </row>
    <row r="126" spans="1:52" ht="14.4" x14ac:dyDescent="0.25">
      <c r="AH126" s="55"/>
      <c r="AI126" s="55"/>
      <c r="AJ126" s="55"/>
      <c r="AK126" s="55"/>
      <c r="AL126" s="55"/>
      <c r="AM126" s="55"/>
      <c r="AN126" s="55"/>
      <c r="AO126"/>
      <c r="AP126"/>
      <c r="AQ126" s="55"/>
      <c r="AR126" s="55"/>
      <c r="AS126" s="55"/>
      <c r="AT126" s="55"/>
      <c r="AU126" s="55"/>
      <c r="AV126" s="55"/>
      <c r="AW126" s="101"/>
      <c r="AX126" s="101"/>
      <c r="AY126" s="101"/>
      <c r="AZ126" s="101"/>
    </row>
    <row r="127" spans="1:52" ht="14.4" x14ac:dyDescent="0.25">
      <c r="AH127" s="55"/>
      <c r="AI127" s="55"/>
      <c r="AJ127" s="55"/>
      <c r="AK127" s="55"/>
      <c r="AL127" s="55"/>
      <c r="AM127" s="55"/>
      <c r="AN127" s="55"/>
      <c r="AO127"/>
      <c r="AP127"/>
      <c r="AQ127" s="55"/>
      <c r="AR127" s="55"/>
      <c r="AS127" s="55"/>
      <c r="AT127" s="55"/>
      <c r="AU127" s="55"/>
      <c r="AV127" s="55"/>
      <c r="AW127" s="101"/>
      <c r="AX127" s="101"/>
      <c r="AY127" s="101"/>
      <c r="AZ127" s="101"/>
    </row>
    <row r="128" spans="1:52" ht="14.4" customHeight="1" x14ac:dyDescent="0.25">
      <c r="AH128" s="55"/>
      <c r="AI128" s="55"/>
      <c r="AJ128" s="55"/>
      <c r="AK128" s="55"/>
      <c r="AL128" s="55"/>
      <c r="AM128" s="55"/>
      <c r="AN128" s="55"/>
      <c r="AO128"/>
      <c r="AP128"/>
      <c r="AQ128" s="55"/>
      <c r="AR128" s="55"/>
      <c r="AS128" s="55"/>
      <c r="AT128" s="55"/>
      <c r="AU128" s="55"/>
      <c r="AV128" s="55"/>
      <c r="AW128" s="101"/>
      <c r="AX128" s="101"/>
      <c r="AY128" s="101"/>
      <c r="AZ128" s="101"/>
    </row>
    <row r="129" spans="34:52" ht="14.4" customHeight="1" x14ac:dyDescent="0.25">
      <c r="AH129" s="55"/>
      <c r="AI129" s="55"/>
      <c r="AJ129" s="55"/>
      <c r="AK129" s="55"/>
      <c r="AL129" s="55"/>
      <c r="AM129" s="55"/>
      <c r="AN129" s="55"/>
      <c r="AO129"/>
      <c r="AP129"/>
      <c r="AQ129" s="55"/>
      <c r="AR129" s="55"/>
      <c r="AS129" s="55"/>
      <c r="AT129" s="55"/>
      <c r="AU129" s="55"/>
      <c r="AV129" s="55"/>
      <c r="AW129" s="101"/>
      <c r="AX129" s="101"/>
      <c r="AY129" s="101"/>
      <c r="AZ129" s="101"/>
    </row>
    <row r="130" spans="34:52" ht="14.4" customHeight="1" x14ac:dyDescent="0.25">
      <c r="AH130" s="55"/>
      <c r="AI130" s="55"/>
      <c r="AJ130" s="55"/>
      <c r="AK130" s="55"/>
      <c r="AL130" s="55"/>
      <c r="AM130" s="55"/>
      <c r="AN130" s="55"/>
      <c r="AO130"/>
      <c r="AP130"/>
      <c r="AQ130" s="55"/>
      <c r="AR130" s="55"/>
      <c r="AS130" s="55"/>
      <c r="AT130" s="55"/>
      <c r="AU130" s="55"/>
      <c r="AV130" s="55"/>
      <c r="AW130" s="101"/>
      <c r="AX130" s="101"/>
      <c r="AY130" s="101"/>
      <c r="AZ130" s="101"/>
    </row>
    <row r="131" spans="34:52" ht="14.4" customHeight="1" x14ac:dyDescent="0.25">
      <c r="AH131" s="55"/>
      <c r="AI131" s="55"/>
      <c r="AJ131" s="55"/>
      <c r="AK131" s="55"/>
      <c r="AL131" s="55"/>
      <c r="AM131" s="55"/>
      <c r="AN131" s="55"/>
      <c r="AO131"/>
      <c r="AP131"/>
      <c r="AQ131" s="55"/>
      <c r="AR131" s="55"/>
      <c r="AS131" s="55"/>
      <c r="AT131" s="55"/>
      <c r="AU131" s="55"/>
      <c r="AV131" s="55"/>
      <c r="AW131" s="101"/>
      <c r="AX131" s="101"/>
      <c r="AY131" s="101"/>
      <c r="AZ131" s="101"/>
    </row>
    <row r="132" spans="34:52" ht="14.4" customHeight="1" x14ac:dyDescent="0.25">
      <c r="AH132" s="55"/>
      <c r="AI132" s="55"/>
      <c r="AJ132" s="55"/>
      <c r="AK132" s="55"/>
      <c r="AL132" s="55"/>
      <c r="AM132" s="55"/>
      <c r="AN132" s="55"/>
      <c r="AO132"/>
      <c r="AP132"/>
      <c r="AQ132" s="55"/>
      <c r="AR132" s="55"/>
      <c r="AS132" s="55"/>
      <c r="AT132" s="55"/>
      <c r="AU132" s="55"/>
      <c r="AV132" s="55"/>
      <c r="AW132" s="101"/>
      <c r="AX132" s="101"/>
      <c r="AY132" s="101"/>
      <c r="AZ132" s="101"/>
    </row>
    <row r="133" spans="34:52" ht="14.4" x14ac:dyDescent="0.25">
      <c r="AH133" s="55"/>
      <c r="AI133" s="55"/>
      <c r="AJ133" s="55"/>
      <c r="AK133" s="55"/>
      <c r="AL133" s="55"/>
      <c r="AM133" s="55"/>
      <c r="AN133" s="55"/>
      <c r="AO133"/>
      <c r="AP133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</row>
    <row r="134" spans="34:52" ht="14.4" x14ac:dyDescent="0.25">
      <c r="AH134" s="55"/>
      <c r="AI134" s="55"/>
      <c r="AJ134" s="55"/>
      <c r="AK134" s="55"/>
      <c r="AL134" s="55"/>
      <c r="AM134" s="55"/>
      <c r="AN134" s="55"/>
      <c r="AO134"/>
      <c r="AP134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</row>
    <row r="135" spans="34:52" ht="14.4" x14ac:dyDescent="0.25">
      <c r="AH135" s="55"/>
      <c r="AI135" s="55"/>
      <c r="AJ135" s="55"/>
      <c r="AK135" s="55"/>
      <c r="AL135" s="55"/>
      <c r="AM135" s="55"/>
      <c r="AN135" s="55"/>
      <c r="AO135"/>
      <c r="AP135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</row>
    <row r="136" spans="34:52" ht="14.4" x14ac:dyDescent="0.25">
      <c r="AH136" s="55"/>
      <c r="AI136" s="55"/>
      <c r="AJ136" s="55"/>
      <c r="AK136" s="55"/>
      <c r="AL136" s="55"/>
      <c r="AM136" s="55"/>
      <c r="AN136" s="55"/>
      <c r="AO136"/>
      <c r="AP136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</row>
    <row r="137" spans="34:52" ht="14.4" x14ac:dyDescent="0.25">
      <c r="AH137" s="55"/>
      <c r="AI137" s="55"/>
      <c r="AJ137" s="55"/>
      <c r="AK137" s="55"/>
      <c r="AL137" s="55"/>
      <c r="AM137" s="55"/>
      <c r="AN137" s="55"/>
      <c r="AO137"/>
      <c r="AP137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</row>
    <row r="138" spans="34:52" ht="14.4" x14ac:dyDescent="0.25">
      <c r="AH138" s="55"/>
      <c r="AI138" s="55"/>
      <c r="AJ138" s="55"/>
      <c r="AK138" s="55"/>
      <c r="AL138" s="55"/>
      <c r="AM138" s="55"/>
      <c r="AN138" s="55"/>
      <c r="AO138"/>
      <c r="AP138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</row>
    <row r="139" spans="34:52" ht="14.4" x14ac:dyDescent="0.25">
      <c r="AH139" s="55"/>
      <c r="AI139" s="55"/>
      <c r="AJ139" s="55"/>
      <c r="AK139" s="55"/>
      <c r="AL139" s="55"/>
      <c r="AM139" s="55"/>
      <c r="AN139" s="55"/>
      <c r="AO139"/>
      <c r="AP139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</row>
    <row r="140" spans="34:52" ht="14.4" x14ac:dyDescent="0.25">
      <c r="AH140" s="55"/>
      <c r="AI140" s="55"/>
      <c r="AJ140" s="55"/>
      <c r="AK140" s="55"/>
      <c r="AL140" s="55"/>
      <c r="AM140" s="55"/>
      <c r="AN140" s="55"/>
      <c r="AO140"/>
      <c r="AP14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</row>
    <row r="141" spans="34:52" ht="14.4" x14ac:dyDescent="0.25">
      <c r="AH141" s="55"/>
      <c r="AI141" s="55"/>
      <c r="AJ141" s="55"/>
      <c r="AK141" s="55"/>
      <c r="AL141" s="55"/>
      <c r="AM141" s="55"/>
      <c r="AN141" s="55"/>
      <c r="AO141"/>
      <c r="AP14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</row>
    <row r="142" spans="34:52" ht="14.4" x14ac:dyDescent="0.25">
      <c r="AH142" s="55"/>
      <c r="AI142" s="55"/>
      <c r="AJ142" s="55"/>
      <c r="AK142" s="55"/>
      <c r="AL142" s="55"/>
      <c r="AM142" s="55"/>
      <c r="AN142" s="55"/>
      <c r="AO142"/>
      <c r="AP142"/>
    </row>
    <row r="143" spans="34:52" ht="14.4" x14ac:dyDescent="0.25">
      <c r="AH143" s="55"/>
      <c r="AI143" s="55"/>
      <c r="AJ143" s="55"/>
      <c r="AK143" s="55"/>
      <c r="AL143" s="55"/>
      <c r="AM143" s="55"/>
      <c r="AN143" s="55"/>
      <c r="AO143"/>
      <c r="AP143"/>
    </row>
    <row r="144" spans="34:52" ht="14.4" x14ac:dyDescent="0.25">
      <c r="AH144" s="55"/>
      <c r="AI144" s="55"/>
      <c r="AJ144" s="55"/>
      <c r="AK144" s="55"/>
      <c r="AL144" s="55"/>
      <c r="AM144" s="55"/>
      <c r="AN144" s="55"/>
      <c r="AO144"/>
      <c r="AP144"/>
    </row>
    <row r="145" spans="34:42" ht="14.4" x14ac:dyDescent="0.25">
      <c r="AH145" s="55"/>
      <c r="AI145" s="55"/>
      <c r="AJ145" s="55"/>
      <c r="AK145" s="55"/>
      <c r="AL145" s="55"/>
      <c r="AM145" s="55"/>
      <c r="AN145" s="55"/>
      <c r="AO145"/>
      <c r="AP145"/>
    </row>
    <row r="146" spans="34:42" ht="14.4" x14ac:dyDescent="0.25">
      <c r="AH146"/>
      <c r="AI146"/>
      <c r="AJ146"/>
      <c r="AK146"/>
      <c r="AL146"/>
      <c r="AM146"/>
      <c r="AN146"/>
      <c r="AO146"/>
      <c r="AP146"/>
    </row>
    <row r="147" spans="34:42" ht="14.4" x14ac:dyDescent="0.25">
      <c r="AH147"/>
      <c r="AI147"/>
      <c r="AJ147"/>
      <c r="AK147"/>
      <c r="AL147"/>
      <c r="AM147"/>
      <c r="AN147"/>
      <c r="AO147"/>
      <c r="AP147"/>
    </row>
  </sheetData>
  <phoneticPr fontId="1" type="noConversion"/>
  <pageMargins left="0.7" right="0.7" top="0.75" bottom="0.75" header="0.3" footer="0.3"/>
  <pageSetup paperSize="9" orientation="portrait" r:id="rId1"/>
  <ignoredErrors>
    <ignoredError sqref="AC17:AE17 AC20:AD20 AE20 M5:M6 M17 M29 M41 M53 M66:M1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zoomScale="70" zoomScaleNormal="70" workbookViewId="0">
      <selection activeCell="Q4" sqref="Q4"/>
    </sheetView>
  </sheetViews>
  <sheetFormatPr defaultRowHeight="14.4" x14ac:dyDescent="0.25"/>
  <cols>
    <col min="1" max="1" width="10.6640625" customWidth="1"/>
    <col min="7" max="7" width="12.6640625" customWidth="1"/>
    <col min="8" max="8" width="10" customWidth="1"/>
    <col min="16" max="16" width="13.21875" customWidth="1"/>
    <col min="17" max="17" width="12.109375" bestFit="1" customWidth="1"/>
  </cols>
  <sheetData>
    <row r="1" spans="1:20" ht="15.6" x14ac:dyDescent="0.25">
      <c r="A1" s="24" t="s">
        <v>30</v>
      </c>
    </row>
    <row r="2" spans="1:20" x14ac:dyDescent="0.25">
      <c r="A2" s="121" t="s">
        <v>135</v>
      </c>
      <c r="B2" s="119" t="s">
        <v>40</v>
      </c>
      <c r="C2" s="118" t="s">
        <v>15</v>
      </c>
      <c r="D2" s="118"/>
      <c r="E2" s="118"/>
      <c r="F2" s="118"/>
      <c r="G2" s="19"/>
      <c r="H2" s="121" t="s">
        <v>135</v>
      </c>
      <c r="I2" s="117" t="s">
        <v>17</v>
      </c>
      <c r="J2" s="118" t="s">
        <v>15</v>
      </c>
      <c r="K2" s="118"/>
      <c r="L2" s="118"/>
      <c r="M2" s="118"/>
      <c r="O2" s="121" t="s">
        <v>135</v>
      </c>
      <c r="P2" s="117" t="s">
        <v>18</v>
      </c>
      <c r="Q2" s="118" t="s">
        <v>15</v>
      </c>
      <c r="R2" s="118"/>
      <c r="S2" s="118"/>
      <c r="T2" s="118"/>
    </row>
    <row r="3" spans="1:20" x14ac:dyDescent="0.25">
      <c r="A3" s="121"/>
      <c r="B3" s="119"/>
      <c r="C3" s="21">
        <v>0</v>
      </c>
      <c r="D3" s="21">
        <v>0.1</v>
      </c>
      <c r="E3" s="21">
        <v>0.2</v>
      </c>
      <c r="F3" s="21">
        <v>0.4</v>
      </c>
      <c r="G3" s="19" t="s">
        <v>138</v>
      </c>
      <c r="H3" s="121"/>
      <c r="I3" s="117"/>
      <c r="J3" s="21">
        <v>0</v>
      </c>
      <c r="K3" s="21">
        <v>0.1</v>
      </c>
      <c r="L3" s="21">
        <v>0.2</v>
      </c>
      <c r="M3" s="21">
        <v>0.4</v>
      </c>
      <c r="O3" s="121"/>
      <c r="P3" s="117"/>
      <c r="Q3" s="21">
        <v>0</v>
      </c>
      <c r="R3" s="21">
        <v>0.1</v>
      </c>
      <c r="S3" s="21">
        <v>0.2</v>
      </c>
      <c r="T3" s="21">
        <v>0.4</v>
      </c>
    </row>
    <row r="4" spans="1:20" x14ac:dyDescent="0.25">
      <c r="A4" s="119" t="s">
        <v>16</v>
      </c>
      <c r="B4" s="120">
        <v>0</v>
      </c>
      <c r="C4" s="21">
        <v>3.2452000000000001</v>
      </c>
      <c r="D4" s="21">
        <v>2.4506999999999999</v>
      </c>
      <c r="E4" s="21">
        <v>1.9029</v>
      </c>
      <c r="F4" s="21">
        <v>0.4501</v>
      </c>
      <c r="G4" s="19">
        <f>AVERAGE(C4:C6)</f>
        <v>3.2672333333333334</v>
      </c>
      <c r="H4" s="119" t="s">
        <v>16</v>
      </c>
      <c r="I4" s="120">
        <v>0</v>
      </c>
      <c r="J4" s="20">
        <f>(1-C4/$G$4)*100</f>
        <v>0.67437281287939799</v>
      </c>
      <c r="K4" s="20">
        <f t="shared" ref="K4:M12" si="0">(1-D4/$G$4)*100</f>
        <v>24.991583092728821</v>
      </c>
      <c r="L4" s="20">
        <f t="shared" si="0"/>
        <v>41.75806237693461</v>
      </c>
      <c r="M4" s="20">
        <f t="shared" si="0"/>
        <v>86.22381831723068</v>
      </c>
      <c r="O4" s="119" t="s">
        <v>16</v>
      </c>
      <c r="P4" s="120">
        <v>0</v>
      </c>
      <c r="Q4" s="23">
        <f>AVERAGE(J4:J6)</f>
        <v>3.7007434154171887E-15</v>
      </c>
      <c r="R4" s="23">
        <f t="shared" ref="R4:T4" si="1">AVERAGE(K4:K6)</f>
        <v>25.045655345501292</v>
      </c>
      <c r="S4" s="23">
        <f t="shared" si="1"/>
        <v>41.296917881591973</v>
      </c>
      <c r="T4" s="23">
        <f t="shared" si="1"/>
        <v>86.442147790689361</v>
      </c>
    </row>
    <row r="5" spans="1:20" x14ac:dyDescent="0.25">
      <c r="A5" s="119"/>
      <c r="B5" s="120"/>
      <c r="C5" s="21">
        <v>3.319</v>
      </c>
      <c r="D5" s="21">
        <v>2.4645999999999999</v>
      </c>
      <c r="E5" s="21">
        <v>1.9224000000000001</v>
      </c>
      <c r="F5" s="21">
        <v>0.42349999999999999</v>
      </c>
      <c r="G5" s="19"/>
      <c r="H5" s="119"/>
      <c r="I5" s="120"/>
      <c r="J5" s="20">
        <f t="shared" ref="J5:J12" si="2">(1-C5/$G$4)*100</f>
        <v>-1.5844190293520466</v>
      </c>
      <c r="K5" s="20">
        <f t="shared" si="0"/>
        <v>24.566146688839694</v>
      </c>
      <c r="L5" s="20">
        <f t="shared" si="0"/>
        <v>41.161227134068582</v>
      </c>
      <c r="M5" s="20">
        <f t="shared" si="0"/>
        <v>87.037962802371013</v>
      </c>
      <c r="O5" s="119"/>
      <c r="P5" s="120"/>
      <c r="Q5" s="23"/>
      <c r="R5" s="23"/>
      <c r="S5" s="23"/>
      <c r="T5" s="23"/>
    </row>
    <row r="6" spans="1:20" x14ac:dyDescent="0.25">
      <c r="A6" s="119"/>
      <c r="B6" s="120"/>
      <c r="C6" s="21">
        <v>3.2374999999999998</v>
      </c>
      <c r="D6" s="21">
        <v>2.4315000000000002</v>
      </c>
      <c r="E6" s="21">
        <v>1.9286000000000001</v>
      </c>
      <c r="F6" s="21">
        <v>0.45529999999999998</v>
      </c>
      <c r="G6" s="19"/>
      <c r="H6" s="119"/>
      <c r="I6" s="120"/>
      <c r="J6" s="20">
        <f t="shared" si="2"/>
        <v>0.91004621647265971</v>
      </c>
      <c r="K6" s="20">
        <f t="shared" si="0"/>
        <v>25.579236254935367</v>
      </c>
      <c r="L6" s="20">
        <f t="shared" si="0"/>
        <v>40.97146413377272</v>
      </c>
      <c r="M6" s="20">
        <f t="shared" si="0"/>
        <v>86.064662252466405</v>
      </c>
      <c r="O6" s="119"/>
      <c r="P6" s="120"/>
      <c r="Q6" s="23"/>
      <c r="R6" s="23"/>
      <c r="S6" s="23"/>
      <c r="T6" s="23"/>
    </row>
    <row r="7" spans="1:20" x14ac:dyDescent="0.25">
      <c r="A7" s="119"/>
      <c r="B7" s="120">
        <v>2</v>
      </c>
      <c r="C7" s="21">
        <v>2.0038</v>
      </c>
      <c r="D7" s="21">
        <v>1.1673</v>
      </c>
      <c r="E7" s="21">
        <v>0.74650000000000005</v>
      </c>
      <c r="F7" s="21">
        <v>0.28000000000000003</v>
      </c>
      <c r="G7" s="19"/>
      <c r="H7" s="119"/>
      <c r="I7" s="120">
        <v>2</v>
      </c>
      <c r="J7" s="20">
        <f t="shared" si="2"/>
        <v>38.669822581797028</v>
      </c>
      <c r="K7" s="20">
        <f t="shared" si="0"/>
        <v>64.272524153973293</v>
      </c>
      <c r="L7" s="20">
        <f t="shared" si="0"/>
        <v>77.15192262566697</v>
      </c>
      <c r="M7" s="20">
        <f t="shared" si="0"/>
        <v>91.43005805115439</v>
      </c>
      <c r="O7" s="119"/>
      <c r="P7" s="120">
        <v>2</v>
      </c>
      <c r="Q7" s="23">
        <f>AVERAGE(J7:J9)</f>
        <v>38.070946876562225</v>
      </c>
      <c r="R7" s="23">
        <f t="shared" ref="R7:T7" si="3">AVERAGE(K7:K9)</f>
        <v>64.153157105400069</v>
      </c>
      <c r="S7" s="23">
        <f t="shared" si="3"/>
        <v>76.437760796596493</v>
      </c>
      <c r="T7" s="23">
        <f t="shared" si="3"/>
        <v>93.12262158605138</v>
      </c>
    </row>
    <row r="8" spans="1:20" x14ac:dyDescent="0.25">
      <c r="A8" s="119"/>
      <c r="B8" s="120"/>
      <c r="C8" s="21">
        <v>2.0758999999999999</v>
      </c>
      <c r="D8" s="21">
        <v>1.1791</v>
      </c>
      <c r="E8" s="21">
        <v>0.78959999999999997</v>
      </c>
      <c r="F8" s="21">
        <v>0.18429999999999999</v>
      </c>
      <c r="G8" s="19"/>
      <c r="H8" s="119"/>
      <c r="I8" s="120"/>
      <c r="J8" s="20">
        <f t="shared" si="2"/>
        <v>36.463062529969292</v>
      </c>
      <c r="K8" s="20">
        <f t="shared" si="0"/>
        <v>63.911362314700511</v>
      </c>
      <c r="L8" s="20">
        <f t="shared" si="0"/>
        <v>75.832763704255385</v>
      </c>
      <c r="M8" s="20">
        <f t="shared" si="0"/>
        <v>94.359141781527683</v>
      </c>
      <c r="O8" s="119"/>
      <c r="P8" s="120"/>
      <c r="Q8" s="23"/>
      <c r="R8" s="23"/>
      <c r="S8" s="23"/>
      <c r="T8" s="23"/>
    </row>
    <row r="9" spans="1:20" x14ac:dyDescent="0.25">
      <c r="A9" s="119"/>
      <c r="B9" s="120"/>
      <c r="C9" s="21">
        <v>1.9903999999999999</v>
      </c>
      <c r="D9" s="21">
        <v>1.1672</v>
      </c>
      <c r="E9" s="21">
        <v>0.77339999999999998</v>
      </c>
      <c r="F9" s="21">
        <v>0.20979999999999999</v>
      </c>
      <c r="G9" s="19"/>
      <c r="H9" s="119"/>
      <c r="I9" s="120"/>
      <c r="J9" s="20">
        <f t="shared" si="2"/>
        <v>39.079955517920361</v>
      </c>
      <c r="K9" s="20">
        <f t="shared" si="0"/>
        <v>64.275584847526446</v>
      </c>
      <c r="L9" s="20">
        <f t="shared" si="0"/>
        <v>76.328596059867166</v>
      </c>
      <c r="M9" s="20">
        <f t="shared" si="0"/>
        <v>93.578664925472111</v>
      </c>
      <c r="O9" s="119"/>
      <c r="P9" s="120"/>
      <c r="Q9" s="23"/>
      <c r="R9" s="23"/>
      <c r="S9" s="23"/>
      <c r="T9" s="23"/>
    </row>
    <row r="10" spans="1:20" x14ac:dyDescent="0.25">
      <c r="A10" s="119"/>
      <c r="B10" s="120">
        <v>4</v>
      </c>
      <c r="C10" s="21">
        <v>0.6079</v>
      </c>
      <c r="D10" s="21">
        <v>0.7782</v>
      </c>
      <c r="E10" s="21">
        <v>0.4899</v>
      </c>
      <c r="F10" s="21">
        <v>0.24560000000000001</v>
      </c>
      <c r="G10" s="19"/>
      <c r="H10" s="119"/>
      <c r="I10" s="120">
        <v>4</v>
      </c>
      <c r="J10" s="20">
        <f t="shared" si="2"/>
        <v>81.394043890345543</v>
      </c>
      <c r="K10" s="20">
        <f t="shared" si="0"/>
        <v>76.181682769315529</v>
      </c>
      <c r="L10" s="20">
        <f t="shared" si="0"/>
        <v>85.005662283073349</v>
      </c>
      <c r="M10" s="20">
        <f t="shared" si="0"/>
        <v>92.482936633441142</v>
      </c>
      <c r="O10" s="119"/>
      <c r="P10" s="120">
        <v>4</v>
      </c>
      <c r="Q10" s="23">
        <f>AVERAGE(J10:J12)</f>
        <v>79.507636430415118</v>
      </c>
      <c r="R10" s="23">
        <f t="shared" ref="R10:T10" si="4">AVERAGE(K10:K12)</f>
        <v>75.998041156125979</v>
      </c>
      <c r="S10" s="23">
        <f t="shared" si="4"/>
        <v>84.948529336747711</v>
      </c>
      <c r="T10" s="23">
        <f t="shared" si="4"/>
        <v>92.579858595957845</v>
      </c>
    </row>
    <row r="11" spans="1:20" x14ac:dyDescent="0.25">
      <c r="A11" s="119"/>
      <c r="B11" s="120"/>
      <c r="C11" s="21">
        <v>0.69299999999999995</v>
      </c>
      <c r="D11" s="21">
        <v>0.78</v>
      </c>
      <c r="E11" s="21">
        <v>0.4965</v>
      </c>
      <c r="F11" s="21">
        <v>0.2409</v>
      </c>
      <c r="G11" s="19"/>
      <c r="H11" s="119"/>
      <c r="I11" s="120"/>
      <c r="J11" s="20">
        <f t="shared" si="2"/>
        <v>78.789393676607119</v>
      </c>
      <c r="K11" s="20">
        <f t="shared" si="0"/>
        <v>76.12659028535866</v>
      </c>
      <c r="L11" s="20">
        <f t="shared" si="0"/>
        <v>84.803656508564842</v>
      </c>
      <c r="M11" s="20">
        <f t="shared" si="0"/>
        <v>92.626789230439627</v>
      </c>
      <c r="O11" s="119"/>
      <c r="P11" s="120"/>
      <c r="Q11" s="20"/>
      <c r="R11" s="20"/>
      <c r="S11" s="20"/>
      <c r="T11" s="20"/>
    </row>
    <row r="12" spans="1:20" x14ac:dyDescent="0.25">
      <c r="A12" s="119"/>
      <c r="B12" s="120"/>
      <c r="C12" s="21">
        <v>0.7077</v>
      </c>
      <c r="D12" s="21">
        <v>0.7944</v>
      </c>
      <c r="E12" s="21">
        <v>0.4889</v>
      </c>
      <c r="F12" s="21">
        <v>0.24079999999999999</v>
      </c>
      <c r="G12" s="19"/>
      <c r="H12" s="119"/>
      <c r="I12" s="120"/>
      <c r="J12" s="20">
        <f t="shared" si="2"/>
        <v>78.339471724292721</v>
      </c>
      <c r="K12" s="20">
        <f t="shared" si="0"/>
        <v>75.685850413703747</v>
      </c>
      <c r="L12" s="20">
        <f t="shared" si="0"/>
        <v>85.036269218604943</v>
      </c>
      <c r="M12" s="20">
        <f t="shared" si="0"/>
        <v>92.629849923992779</v>
      </c>
      <c r="O12" s="119"/>
      <c r="P12" s="120"/>
      <c r="Q12" s="20"/>
      <c r="R12" s="20"/>
      <c r="S12" s="20"/>
      <c r="T12" s="20"/>
    </row>
    <row r="14" spans="1:20" x14ac:dyDescent="0.25">
      <c r="A14" s="121" t="s">
        <v>19</v>
      </c>
      <c r="B14" s="119" t="s">
        <v>40</v>
      </c>
      <c r="C14" s="118" t="s">
        <v>15</v>
      </c>
      <c r="D14" s="118"/>
      <c r="E14" s="118"/>
      <c r="F14" s="118"/>
      <c r="G14" s="19"/>
      <c r="H14" s="121" t="s">
        <v>20</v>
      </c>
      <c r="I14" s="117" t="s">
        <v>17</v>
      </c>
      <c r="J14" s="118" t="s">
        <v>15</v>
      </c>
      <c r="K14" s="118"/>
      <c r="L14" s="118"/>
      <c r="M14" s="118"/>
      <c r="O14" s="121" t="s">
        <v>21</v>
      </c>
      <c r="P14" s="117" t="s">
        <v>18</v>
      </c>
      <c r="Q14" s="118" t="s">
        <v>15</v>
      </c>
      <c r="R14" s="118"/>
      <c r="S14" s="118"/>
      <c r="T14" s="118"/>
    </row>
    <row r="15" spans="1:20" x14ac:dyDescent="0.25">
      <c r="A15" s="121"/>
      <c r="B15" s="119"/>
      <c r="C15" s="21">
        <v>0</v>
      </c>
      <c r="D15" s="21">
        <v>0.1</v>
      </c>
      <c r="E15" s="21">
        <v>0.2</v>
      </c>
      <c r="F15" s="21">
        <v>0.4</v>
      </c>
      <c r="G15" s="19" t="s">
        <v>138</v>
      </c>
      <c r="H15" s="121"/>
      <c r="I15" s="117"/>
      <c r="J15" s="21">
        <v>0</v>
      </c>
      <c r="K15" s="21">
        <v>0.1</v>
      </c>
      <c r="L15" s="21">
        <v>0.2</v>
      </c>
      <c r="M15" s="21">
        <v>0.4</v>
      </c>
      <c r="O15" s="121"/>
      <c r="P15" s="117"/>
      <c r="Q15" s="21">
        <v>0</v>
      </c>
      <c r="R15" s="21">
        <v>0.1</v>
      </c>
      <c r="S15" s="21">
        <v>0.2</v>
      </c>
      <c r="T15" s="21">
        <v>0.4</v>
      </c>
    </row>
    <row r="16" spans="1:20" x14ac:dyDescent="0.25">
      <c r="A16" s="119" t="s">
        <v>16</v>
      </c>
      <c r="B16" s="120">
        <v>0</v>
      </c>
      <c r="C16" s="21">
        <v>3.1966999999999999</v>
      </c>
      <c r="D16" s="21">
        <v>2.6903999999999999</v>
      </c>
      <c r="E16" s="21">
        <v>2.1415999999999999</v>
      </c>
      <c r="F16" s="21">
        <v>1.2627999999999999</v>
      </c>
      <c r="G16" s="19">
        <f>AVERAGE(C16:C18)</f>
        <v>3.2161000000000004</v>
      </c>
      <c r="H16" s="119" t="s">
        <v>16</v>
      </c>
      <c r="I16" s="120">
        <v>0</v>
      </c>
      <c r="J16" s="20">
        <f>(1-C16/$G$16)*100</f>
        <v>0.60321507415815878</v>
      </c>
      <c r="K16" s="20">
        <f t="shared" ref="K16:M24" si="5">(1-D16/$G$16)*100</f>
        <v>16.345884767264717</v>
      </c>
      <c r="L16" s="20">
        <f t="shared" si="5"/>
        <v>33.410030782624936</v>
      </c>
      <c r="M16" s="20">
        <f t="shared" si="5"/>
        <v>60.735051770778284</v>
      </c>
      <c r="O16" s="119" t="s">
        <v>16</v>
      </c>
      <c r="P16" s="120">
        <v>0</v>
      </c>
      <c r="Q16" s="23">
        <f>AVERAGE(J16:J18)</f>
        <v>1.1102230246251565E-14</v>
      </c>
      <c r="R16" s="23">
        <f t="shared" ref="R16" si="6">AVERAGE(K16:K18)</f>
        <v>16.416363504451571</v>
      </c>
      <c r="S16" s="23">
        <f t="shared" ref="S16" si="7">AVERAGE(L16:L18)</f>
        <v>33.329187525263528</v>
      </c>
      <c r="T16" s="23">
        <f t="shared" ref="T16" si="8">AVERAGE(M16:M18)</f>
        <v>59.579407771317243</v>
      </c>
    </row>
    <row r="17" spans="1:25" x14ac:dyDescent="0.25">
      <c r="A17" s="119"/>
      <c r="B17" s="120"/>
      <c r="C17" s="21">
        <v>3.2483</v>
      </c>
      <c r="D17" s="21">
        <v>2.6819000000000002</v>
      </c>
      <c r="E17" s="21">
        <v>2.1473</v>
      </c>
      <c r="F17" s="21">
        <v>1.3674999999999999</v>
      </c>
      <c r="G17" s="19"/>
      <c r="H17" s="119"/>
      <c r="I17" s="120"/>
      <c r="J17" s="20">
        <f t="shared" ref="J17:J24" si="9">(1-C17/$G$16)*100</f>
        <v>-1.0012126488604167</v>
      </c>
      <c r="K17" s="20">
        <f t="shared" si="5"/>
        <v>16.610180031715437</v>
      </c>
      <c r="L17" s="20">
        <f t="shared" si="5"/>
        <v>33.232797487640319</v>
      </c>
      <c r="M17" s="20">
        <f t="shared" si="5"/>
        <v>57.479555983955734</v>
      </c>
      <c r="O17" s="119"/>
      <c r="P17" s="120"/>
      <c r="Q17" s="23"/>
      <c r="R17" s="23"/>
      <c r="S17" s="23"/>
      <c r="T17" s="23"/>
    </row>
    <row r="18" spans="1:25" x14ac:dyDescent="0.25">
      <c r="A18" s="119"/>
      <c r="B18" s="120"/>
      <c r="C18" s="21">
        <v>3.2033</v>
      </c>
      <c r="D18" s="21">
        <v>2.6920999999999999</v>
      </c>
      <c r="E18" s="21">
        <v>2.1436999999999999</v>
      </c>
      <c r="F18" s="21">
        <v>1.2696000000000001</v>
      </c>
      <c r="G18" s="19"/>
      <c r="H18" s="119"/>
      <c r="I18" s="120"/>
      <c r="J18" s="20">
        <f t="shared" si="9"/>
        <v>0.39799757470229125</v>
      </c>
      <c r="K18" s="20">
        <f t="shared" si="5"/>
        <v>16.293025714374565</v>
      </c>
      <c r="L18" s="20">
        <f t="shared" si="5"/>
        <v>33.344734305525336</v>
      </c>
      <c r="M18" s="20">
        <f t="shared" si="5"/>
        <v>60.523615559217689</v>
      </c>
      <c r="O18" s="119"/>
      <c r="P18" s="120"/>
      <c r="Q18" s="23"/>
      <c r="R18" s="23"/>
      <c r="S18" s="23"/>
      <c r="T18" s="23"/>
    </row>
    <row r="19" spans="1:25" x14ac:dyDescent="0.25">
      <c r="A19" s="119"/>
      <c r="B19" s="120">
        <v>2</v>
      </c>
      <c r="C19" s="21">
        <v>3.0623999999999998</v>
      </c>
      <c r="D19" s="21">
        <v>0.54379999999999995</v>
      </c>
      <c r="E19" s="21">
        <v>0.39539999999999997</v>
      </c>
      <c r="F19" s="21">
        <v>0.25090000000000001</v>
      </c>
      <c r="G19" s="19"/>
      <c r="H19" s="119"/>
      <c r="I19" s="120">
        <v>2</v>
      </c>
      <c r="J19" s="20">
        <f t="shared" si="9"/>
        <v>4.7790802524797282</v>
      </c>
      <c r="K19" s="20">
        <f t="shared" si="5"/>
        <v>83.091321787257868</v>
      </c>
      <c r="L19" s="20">
        <f t="shared" si="5"/>
        <v>87.705606168962419</v>
      </c>
      <c r="M19" s="20">
        <f t="shared" si="5"/>
        <v>92.198625664624856</v>
      </c>
      <c r="O19" s="119"/>
      <c r="P19" s="120">
        <v>2</v>
      </c>
      <c r="Q19" s="23">
        <f>AVERAGE(J19:J21)</f>
        <v>3.6400194852979411</v>
      </c>
      <c r="R19" s="23">
        <f t="shared" ref="R19" si="10">AVERAGE(K19:K21)</f>
        <v>83.019806598053549</v>
      </c>
      <c r="S19" s="23">
        <f t="shared" ref="S19" si="11">AVERAGE(L19:L21)</f>
        <v>88.063182114983988</v>
      </c>
      <c r="T19" s="23">
        <f t="shared" ref="T19" si="12">AVERAGE(M19:M21)</f>
        <v>92.131256283490359</v>
      </c>
    </row>
    <row r="20" spans="1:25" x14ac:dyDescent="0.25">
      <c r="A20" s="119"/>
      <c r="B20" s="120"/>
      <c r="C20" s="21">
        <v>3.1534</v>
      </c>
      <c r="D20" s="21">
        <v>0.54169999999999996</v>
      </c>
      <c r="E20" s="21">
        <v>0.39489999999999997</v>
      </c>
      <c r="F20" s="21">
        <v>0.25169999999999998</v>
      </c>
      <c r="G20" s="19"/>
      <c r="H20" s="119"/>
      <c r="I20" s="120"/>
      <c r="J20" s="20">
        <f t="shared" si="9"/>
        <v>1.9495662448307138</v>
      </c>
      <c r="K20" s="20">
        <f t="shared" si="5"/>
        <v>83.156618264357448</v>
      </c>
      <c r="L20" s="20">
        <f t="shared" si="5"/>
        <v>87.721152949224219</v>
      </c>
      <c r="M20" s="20">
        <f t="shared" si="5"/>
        <v>92.173750816205967</v>
      </c>
      <c r="O20" s="119"/>
      <c r="P20" s="120"/>
      <c r="Q20" s="23"/>
      <c r="R20" s="23"/>
      <c r="S20" s="23"/>
      <c r="T20" s="23"/>
    </row>
    <row r="21" spans="1:25" x14ac:dyDescent="0.25">
      <c r="A21" s="119"/>
      <c r="B21" s="120"/>
      <c r="C21" s="21">
        <v>3.0813000000000001</v>
      </c>
      <c r="D21" s="21">
        <v>0.55279999999999996</v>
      </c>
      <c r="E21" s="21">
        <v>0.3614</v>
      </c>
      <c r="F21" s="21">
        <v>0.25659999999999999</v>
      </c>
      <c r="G21" s="19"/>
      <c r="H21" s="119"/>
      <c r="I21" s="120"/>
      <c r="J21" s="20">
        <f t="shared" si="9"/>
        <v>4.1914119585833802</v>
      </c>
      <c r="K21" s="20">
        <f t="shared" si="5"/>
        <v>82.81147974254533</v>
      </c>
      <c r="L21" s="20">
        <f t="shared" si="5"/>
        <v>88.76278722676534</v>
      </c>
      <c r="M21" s="20">
        <f t="shared" si="5"/>
        <v>92.021392369640239</v>
      </c>
      <c r="O21" s="119"/>
      <c r="P21" s="120"/>
      <c r="Q21" s="23"/>
      <c r="R21" s="23"/>
      <c r="S21" s="23"/>
      <c r="T21" s="23"/>
    </row>
    <row r="22" spans="1:25" x14ac:dyDescent="0.25">
      <c r="A22" s="119"/>
      <c r="B22" s="120">
        <v>4</v>
      </c>
      <c r="C22" s="21">
        <v>2.5868000000000002</v>
      </c>
      <c r="D22" s="21">
        <v>0.60489999999999999</v>
      </c>
      <c r="E22" s="21">
        <v>0.50549999999999995</v>
      </c>
      <c r="F22" s="21">
        <v>0.39539999999999997</v>
      </c>
      <c r="G22" s="19"/>
      <c r="H22" s="119"/>
      <c r="I22" s="120">
        <v>4</v>
      </c>
      <c r="J22" s="20">
        <f t="shared" si="9"/>
        <v>19.567177637511278</v>
      </c>
      <c r="K22" s="20">
        <f t="shared" si="5"/>
        <v>81.191505239264956</v>
      </c>
      <c r="L22" s="20">
        <f t="shared" si="5"/>
        <v>84.28220515531234</v>
      </c>
      <c r="M22" s="20">
        <f t="shared" si="5"/>
        <v>87.705606168962419</v>
      </c>
      <c r="O22" s="119"/>
      <c r="P22" s="120">
        <v>4</v>
      </c>
      <c r="Q22" s="23">
        <f>AVERAGE(J22:J24)</f>
        <v>21.220318605350176</v>
      </c>
      <c r="R22" s="23">
        <f t="shared" ref="R22" si="13">AVERAGE(K22:K24)</f>
        <v>81.27856720873109</v>
      </c>
      <c r="S22" s="23">
        <f t="shared" ref="S22" si="14">AVERAGE(L22:L24)</f>
        <v>84.02309215094887</v>
      </c>
      <c r="T22" s="23">
        <f t="shared" ref="T22" si="15">AVERAGE(M22:M24)</f>
        <v>88.71407398194502</v>
      </c>
    </row>
    <row r="23" spans="1:25" x14ac:dyDescent="0.25">
      <c r="A23" s="119"/>
      <c r="B23" s="120"/>
      <c r="C23" s="21">
        <v>2.4693000000000001</v>
      </c>
      <c r="D23" s="21">
        <v>0.59970000000000001</v>
      </c>
      <c r="E23" s="21">
        <v>0.51800000000000002</v>
      </c>
      <c r="F23" s="21">
        <v>0.28960000000000002</v>
      </c>
      <c r="G23" s="19"/>
      <c r="H23" s="119"/>
      <c r="I23" s="120"/>
      <c r="J23" s="20">
        <f t="shared" si="9"/>
        <v>23.220670999036109</v>
      </c>
      <c r="K23" s="20">
        <f t="shared" si="5"/>
        <v>81.353191753987758</v>
      </c>
      <c r="L23" s="20">
        <f t="shared" si="5"/>
        <v>83.893535648767141</v>
      </c>
      <c r="M23" s="20">
        <f t="shared" si="5"/>
        <v>90.995304872360933</v>
      </c>
      <c r="O23" s="119"/>
      <c r="P23" s="120"/>
      <c r="Q23" s="20"/>
      <c r="R23" s="20"/>
      <c r="S23" s="20"/>
      <c r="T23" s="20"/>
    </row>
    <row r="24" spans="1:25" x14ac:dyDescent="0.25">
      <c r="A24" s="119"/>
      <c r="B24" s="120"/>
      <c r="C24" s="21">
        <v>2.5448</v>
      </c>
      <c r="D24" s="21">
        <v>0.60170000000000001</v>
      </c>
      <c r="E24" s="21">
        <v>0.51800000000000002</v>
      </c>
      <c r="F24" s="21">
        <v>0.40389999999999998</v>
      </c>
      <c r="G24" s="19"/>
      <c r="H24" s="119"/>
      <c r="I24" s="120"/>
      <c r="J24" s="20">
        <f t="shared" si="9"/>
        <v>20.873107179503137</v>
      </c>
      <c r="K24" s="20">
        <f t="shared" si="5"/>
        <v>81.291004632940528</v>
      </c>
      <c r="L24" s="20">
        <f t="shared" si="5"/>
        <v>83.893535648767141</v>
      </c>
      <c r="M24" s="20">
        <f t="shared" si="5"/>
        <v>87.441310904511681</v>
      </c>
      <c r="O24" s="119"/>
      <c r="P24" s="120"/>
      <c r="Q24" s="20"/>
      <c r="R24" s="20"/>
      <c r="S24" s="20"/>
      <c r="T24" s="20"/>
    </row>
    <row r="26" spans="1:25" x14ac:dyDescent="0.25">
      <c r="A26" s="122" t="s">
        <v>22</v>
      </c>
      <c r="B26" s="119" t="s">
        <v>40</v>
      </c>
      <c r="C26" s="118" t="s">
        <v>15</v>
      </c>
      <c r="D26" s="118"/>
      <c r="E26" s="118"/>
      <c r="F26" s="118"/>
      <c r="G26" s="19"/>
      <c r="H26" s="121" t="s">
        <v>23</v>
      </c>
      <c r="I26" s="117" t="s">
        <v>17</v>
      </c>
      <c r="J26" s="118" t="s">
        <v>15</v>
      </c>
      <c r="K26" s="118"/>
      <c r="L26" s="118"/>
      <c r="M26" s="118"/>
      <c r="O26" s="121" t="s">
        <v>24</v>
      </c>
      <c r="P26" s="117" t="s">
        <v>18</v>
      </c>
      <c r="Q26" s="118" t="s">
        <v>15</v>
      </c>
      <c r="R26" s="118"/>
      <c r="S26" s="118"/>
      <c r="T26" s="118"/>
      <c r="V26" s="17"/>
      <c r="W26" s="17"/>
      <c r="X26" s="17"/>
      <c r="Y26" s="17"/>
    </row>
    <row r="27" spans="1:25" x14ac:dyDescent="0.25">
      <c r="A27" s="122"/>
      <c r="B27" s="119"/>
      <c r="C27" s="21">
        <v>0</v>
      </c>
      <c r="D27" s="21">
        <v>0.1</v>
      </c>
      <c r="E27" s="21">
        <v>0.2</v>
      </c>
      <c r="F27" s="21">
        <v>0.4</v>
      </c>
      <c r="G27" s="19" t="s">
        <v>138</v>
      </c>
      <c r="H27" s="121"/>
      <c r="I27" s="117"/>
      <c r="J27" s="21">
        <v>0</v>
      </c>
      <c r="K27" s="21">
        <v>0.1</v>
      </c>
      <c r="L27" s="21">
        <v>0.2</v>
      </c>
      <c r="M27" s="21">
        <v>0.4</v>
      </c>
      <c r="O27" s="121"/>
      <c r="P27" s="117"/>
      <c r="Q27" s="21">
        <v>0</v>
      </c>
      <c r="R27" s="21">
        <v>0.1</v>
      </c>
      <c r="S27" s="21">
        <v>0.2</v>
      </c>
      <c r="T27" s="21">
        <v>0.4</v>
      </c>
      <c r="V27" s="17"/>
      <c r="W27" s="17"/>
      <c r="X27" s="17"/>
      <c r="Y27" s="17"/>
    </row>
    <row r="28" spans="1:25" x14ac:dyDescent="0.25">
      <c r="A28" s="119" t="s">
        <v>16</v>
      </c>
      <c r="B28" s="120">
        <v>0</v>
      </c>
      <c r="C28" s="21">
        <v>3.3248000000000002</v>
      </c>
      <c r="D28" s="21">
        <v>2.8902999999999999</v>
      </c>
      <c r="E28" s="21">
        <v>2.5272999999999999</v>
      </c>
      <c r="F28" s="21">
        <v>1.7011000000000001</v>
      </c>
      <c r="G28" s="19">
        <f>AVERAGE(C28:C30)</f>
        <v>3.3629666666666669</v>
      </c>
      <c r="H28" s="119" t="s">
        <v>16</v>
      </c>
      <c r="I28" s="120">
        <v>0</v>
      </c>
      <c r="J28" s="20">
        <f>(1-C28/$G$28)*100</f>
        <v>1.134910644371534</v>
      </c>
      <c r="K28" s="20">
        <f t="shared" ref="K28:M28" si="16">(1-D28/$G$28)*100</f>
        <v>14.055050600164542</v>
      </c>
      <c r="L28" s="20">
        <f t="shared" si="16"/>
        <v>24.849091575890348</v>
      </c>
      <c r="M28" s="20">
        <f t="shared" si="16"/>
        <v>49.416685664443108</v>
      </c>
      <c r="O28" s="119" t="s">
        <v>16</v>
      </c>
      <c r="P28" s="120">
        <v>0</v>
      </c>
      <c r="Q28" s="23">
        <f>AVERAGE(J28:J30)</f>
        <v>-3.7007434154171887E-15</v>
      </c>
      <c r="R28" s="23">
        <f t="shared" ref="R28" si="17">AVERAGE(K28:K30)</f>
        <v>15.163199159472294</v>
      </c>
      <c r="S28" s="23">
        <f t="shared" ref="S28" si="18">AVERAGE(L28:L30)</f>
        <v>22.546561072069313</v>
      </c>
      <c r="T28" s="23">
        <f t="shared" ref="T28" si="19">AVERAGE(M28:M30)</f>
        <v>47.543339709978305</v>
      </c>
      <c r="V28" s="17"/>
      <c r="W28" s="17"/>
      <c r="X28" s="17"/>
      <c r="Y28" s="17"/>
    </row>
    <row r="29" spans="1:25" x14ac:dyDescent="0.25">
      <c r="A29" s="119"/>
      <c r="B29" s="120"/>
      <c r="C29" s="21">
        <v>3.3792</v>
      </c>
      <c r="D29" s="21">
        <v>2.7774999999999999</v>
      </c>
      <c r="E29" s="21">
        <v>2.6492</v>
      </c>
      <c r="F29" s="21">
        <v>1.8835999999999999</v>
      </c>
      <c r="G29" s="19"/>
      <c r="H29" s="119"/>
      <c r="I29" s="120"/>
      <c r="J29" s="20">
        <f t="shared" ref="J29:J36" si="20">(1-C29/$G$28)*100</f>
        <v>-0.48270871948379312</v>
      </c>
      <c r="K29" s="20">
        <f t="shared" ref="K29:K36" si="21">(1-D29/$G$28)*100</f>
        <v>17.409231928158675</v>
      </c>
      <c r="L29" s="20">
        <f t="shared" ref="L29:L36" si="22">(1-E29/$G$28)*100</f>
        <v>21.224315832251296</v>
      </c>
      <c r="M29" s="20">
        <f t="shared" ref="M29:M36" si="23">(1-F29/$G$28)*100</f>
        <v>43.989929526509343</v>
      </c>
      <c r="O29" s="119"/>
      <c r="P29" s="120"/>
      <c r="Q29" s="23"/>
      <c r="R29" s="23"/>
      <c r="S29" s="23"/>
      <c r="T29" s="23"/>
    </row>
    <row r="30" spans="1:25" x14ac:dyDescent="0.25">
      <c r="A30" s="119"/>
      <c r="B30" s="120"/>
      <c r="C30" s="21">
        <v>3.3849</v>
      </c>
      <c r="D30" s="21">
        <v>2.8913000000000002</v>
      </c>
      <c r="E30" s="21">
        <v>2.6377000000000002</v>
      </c>
      <c r="F30" s="21">
        <v>1.7076</v>
      </c>
      <c r="G30" s="19"/>
      <c r="H30" s="119"/>
      <c r="I30" s="120"/>
      <c r="J30" s="20">
        <f t="shared" si="20"/>
        <v>-0.65220192488775197</v>
      </c>
      <c r="K30" s="20">
        <f t="shared" si="21"/>
        <v>14.025314950093669</v>
      </c>
      <c r="L30" s="20">
        <f t="shared" si="22"/>
        <v>21.566275808066294</v>
      </c>
      <c r="M30" s="20">
        <f t="shared" si="23"/>
        <v>49.223403938982443</v>
      </c>
      <c r="O30" s="119"/>
      <c r="P30" s="120"/>
      <c r="Q30" s="23"/>
      <c r="R30" s="23"/>
      <c r="S30" s="23"/>
      <c r="T30" s="23"/>
    </row>
    <row r="31" spans="1:25" x14ac:dyDescent="0.25">
      <c r="A31" s="119"/>
      <c r="B31" s="120">
        <v>2</v>
      </c>
      <c r="C31" s="21">
        <v>2.7239</v>
      </c>
      <c r="D31" s="21">
        <v>1.2667999999999999</v>
      </c>
      <c r="E31" s="21">
        <v>1.0569</v>
      </c>
      <c r="F31" s="21">
        <v>0.65649999999999997</v>
      </c>
      <c r="G31" s="19"/>
      <c r="H31" s="119"/>
      <c r="I31" s="120">
        <v>2</v>
      </c>
      <c r="J31" s="20">
        <f t="shared" si="20"/>
        <v>19.003062771957303</v>
      </c>
      <c r="K31" s="20">
        <f t="shared" si="21"/>
        <v>62.330878490221927</v>
      </c>
      <c r="L31" s="20">
        <f t="shared" si="22"/>
        <v>68.572391440097533</v>
      </c>
      <c r="M31" s="20">
        <f t="shared" si="23"/>
        <v>80.478545728473875</v>
      </c>
      <c r="O31" s="119"/>
      <c r="P31" s="120">
        <v>2</v>
      </c>
      <c r="Q31" s="23">
        <f>AVERAGE(J31:J33)</f>
        <v>19.483789114769696</v>
      </c>
      <c r="R31" s="23">
        <f t="shared" ref="R31" si="24">AVERAGE(K31:K33)</f>
        <v>62.418103063763148</v>
      </c>
      <c r="S31" s="23">
        <f t="shared" ref="S31" si="25">AVERAGE(L31:L33)</f>
        <v>68.464351911506697</v>
      </c>
      <c r="T31" s="23">
        <f t="shared" ref="T31" si="26">AVERAGE(M31:M33)</f>
        <v>81.351782652221758</v>
      </c>
    </row>
    <row r="32" spans="1:25" x14ac:dyDescent="0.25">
      <c r="A32" s="119"/>
      <c r="B32" s="120"/>
      <c r="C32" s="21">
        <v>2.6998000000000002</v>
      </c>
      <c r="D32" s="21">
        <v>1.2788999999999999</v>
      </c>
      <c r="E32" s="21">
        <v>1.0589</v>
      </c>
      <c r="F32" s="21">
        <v>0.55049999999999999</v>
      </c>
      <c r="G32" s="19"/>
      <c r="H32" s="119"/>
      <c r="I32" s="120"/>
      <c r="J32" s="20">
        <f t="shared" si="20"/>
        <v>19.719691938665264</v>
      </c>
      <c r="K32" s="20">
        <f t="shared" si="21"/>
        <v>61.971077124364406</v>
      </c>
      <c r="L32" s="20">
        <f t="shared" si="22"/>
        <v>68.512920139955796</v>
      </c>
      <c r="M32" s="20">
        <f t="shared" si="23"/>
        <v>83.630524635986077</v>
      </c>
      <c r="O32" s="119"/>
      <c r="P32" s="120"/>
      <c r="Q32" s="23"/>
      <c r="R32" s="23"/>
      <c r="S32" s="23"/>
      <c r="T32" s="23"/>
    </row>
    <row r="33" spans="1:20" x14ac:dyDescent="0.25">
      <c r="A33" s="119"/>
      <c r="B33" s="120"/>
      <c r="C33" s="21">
        <v>2.6995</v>
      </c>
      <c r="D33" s="21">
        <v>1.2459</v>
      </c>
      <c r="E33" s="21">
        <v>1.0658000000000001</v>
      </c>
      <c r="F33" s="21">
        <v>0.6744</v>
      </c>
      <c r="G33" s="19"/>
      <c r="H33" s="119"/>
      <c r="I33" s="120"/>
      <c r="J33" s="20">
        <f t="shared" si="20"/>
        <v>19.728612633686527</v>
      </c>
      <c r="K33" s="20">
        <f t="shared" si="21"/>
        <v>62.952353576703111</v>
      </c>
      <c r="L33" s="20">
        <f t="shared" si="22"/>
        <v>68.307744154466789</v>
      </c>
      <c r="M33" s="20">
        <f t="shared" si="23"/>
        <v>79.946277592205291</v>
      </c>
      <c r="O33" s="119"/>
      <c r="P33" s="120"/>
      <c r="Q33" s="23"/>
      <c r="R33" s="23"/>
      <c r="S33" s="23"/>
      <c r="T33" s="23"/>
    </row>
    <row r="34" spans="1:20" x14ac:dyDescent="0.25">
      <c r="A34" s="119"/>
      <c r="B34" s="120">
        <v>4</v>
      </c>
      <c r="C34" s="21">
        <v>1.3526</v>
      </c>
      <c r="D34" s="21">
        <v>0.88919999999999999</v>
      </c>
      <c r="E34" s="21">
        <v>0.80449999999999999</v>
      </c>
      <c r="F34" s="21">
        <v>0.35670000000000002</v>
      </c>
      <c r="G34" s="19"/>
      <c r="H34" s="119"/>
      <c r="I34" s="120">
        <v>4</v>
      </c>
      <c r="J34" s="20">
        <f t="shared" si="20"/>
        <v>59.779559714141286</v>
      </c>
      <c r="K34" s="20">
        <f t="shared" si="21"/>
        <v>73.559059956982424</v>
      </c>
      <c r="L34" s="20">
        <f t="shared" si="22"/>
        <v>76.077669517985115</v>
      </c>
      <c r="M34" s="20">
        <f t="shared" si="23"/>
        <v>89.39329361972068</v>
      </c>
      <c r="O34" s="119"/>
      <c r="P34" s="120">
        <v>4</v>
      </c>
      <c r="Q34" s="23">
        <f>AVERAGE(J34:J36)</f>
        <v>59.775594960798507</v>
      </c>
      <c r="R34" s="23">
        <f t="shared" ref="R34" si="27">AVERAGE(K34:K36)</f>
        <v>73.32018356807977</v>
      </c>
      <c r="S34" s="23">
        <f t="shared" ref="S34" si="28">AVERAGE(L34:L36)</f>
        <v>75.976568307744159</v>
      </c>
      <c r="T34" s="23">
        <f t="shared" ref="T34" si="29">AVERAGE(M34:M36)</f>
        <v>90.399349780451772</v>
      </c>
    </row>
    <row r="35" spans="1:20" x14ac:dyDescent="0.25">
      <c r="A35" s="119"/>
      <c r="B35" s="120"/>
      <c r="C35" s="21">
        <v>1.3458000000000001</v>
      </c>
      <c r="D35" s="21">
        <v>0.88429999999999997</v>
      </c>
      <c r="E35" s="21">
        <v>0.80359999999999998</v>
      </c>
      <c r="F35" s="21">
        <v>0.2477</v>
      </c>
      <c r="G35" s="19"/>
      <c r="H35" s="119"/>
      <c r="I35" s="120"/>
      <c r="J35" s="20">
        <f t="shared" si="20"/>
        <v>59.98176213462321</v>
      </c>
      <c r="K35" s="20">
        <f t="shared" si="21"/>
        <v>73.704764642329692</v>
      </c>
      <c r="L35" s="20">
        <f t="shared" si="22"/>
        <v>76.104431603048894</v>
      </c>
      <c r="M35" s="20">
        <f t="shared" si="23"/>
        <v>92.63447947744551</v>
      </c>
      <c r="O35" s="119"/>
      <c r="P35" s="120"/>
      <c r="Q35" s="20"/>
      <c r="R35" s="20"/>
      <c r="S35" s="20"/>
      <c r="T35" s="20"/>
    </row>
    <row r="36" spans="1:20" x14ac:dyDescent="0.25">
      <c r="A36" s="119"/>
      <c r="B36" s="120"/>
      <c r="C36" s="21">
        <v>1.3597999999999999</v>
      </c>
      <c r="D36" s="21">
        <v>0.91820000000000002</v>
      </c>
      <c r="E36" s="21">
        <v>0.81559999999999999</v>
      </c>
      <c r="F36" s="21">
        <v>0.36420000000000002</v>
      </c>
      <c r="G36" s="19"/>
      <c r="H36" s="119"/>
      <c r="I36" s="120"/>
      <c r="J36" s="20">
        <f t="shared" si="20"/>
        <v>59.565463033631026</v>
      </c>
      <c r="K36" s="20">
        <f t="shared" si="21"/>
        <v>72.696726104927194</v>
      </c>
      <c r="L36" s="20">
        <f t="shared" si="22"/>
        <v>75.747603802198455</v>
      </c>
      <c r="M36" s="20">
        <f t="shared" si="23"/>
        <v>89.170276244189168</v>
      </c>
      <c r="O36" s="119"/>
      <c r="P36" s="120"/>
      <c r="Q36" s="20"/>
      <c r="R36" s="20"/>
      <c r="S36" s="20"/>
      <c r="T36" s="20"/>
    </row>
    <row r="38" spans="1:20" x14ac:dyDescent="0.25">
      <c r="A38" s="121" t="s">
        <v>25</v>
      </c>
      <c r="B38" s="119" t="s">
        <v>40</v>
      </c>
      <c r="C38" s="118" t="s">
        <v>15</v>
      </c>
      <c r="D38" s="118"/>
      <c r="E38" s="118"/>
      <c r="F38" s="118"/>
      <c r="G38" s="19"/>
      <c r="H38" s="121" t="s">
        <v>25</v>
      </c>
      <c r="I38" s="117" t="s">
        <v>17</v>
      </c>
      <c r="J38" s="118" t="s">
        <v>15</v>
      </c>
      <c r="K38" s="118"/>
      <c r="L38" s="118"/>
      <c r="M38" s="118"/>
      <c r="O38" s="121" t="s">
        <v>26</v>
      </c>
      <c r="P38" s="117" t="s">
        <v>18</v>
      </c>
      <c r="Q38" s="118" t="s">
        <v>15</v>
      </c>
      <c r="R38" s="118"/>
      <c r="S38" s="118"/>
      <c r="T38" s="118"/>
    </row>
    <row r="39" spans="1:20" x14ac:dyDescent="0.25">
      <c r="A39" s="121"/>
      <c r="B39" s="119"/>
      <c r="C39" s="21">
        <v>0</v>
      </c>
      <c r="D39" s="21">
        <v>0.1</v>
      </c>
      <c r="E39" s="21">
        <v>0.2</v>
      </c>
      <c r="F39" s="21">
        <v>0.4</v>
      </c>
      <c r="G39" s="19" t="s">
        <v>138</v>
      </c>
      <c r="H39" s="121"/>
      <c r="I39" s="117"/>
      <c r="J39" s="21">
        <v>0</v>
      </c>
      <c r="K39" s="21">
        <v>0.1</v>
      </c>
      <c r="L39" s="21">
        <v>0.2</v>
      </c>
      <c r="M39" s="21">
        <v>0.4</v>
      </c>
      <c r="O39" s="121"/>
      <c r="P39" s="117"/>
      <c r="Q39" s="21">
        <v>0</v>
      </c>
      <c r="R39" s="21">
        <v>0.1</v>
      </c>
      <c r="S39" s="21">
        <v>0.2</v>
      </c>
      <c r="T39" s="21">
        <v>0.4</v>
      </c>
    </row>
    <row r="40" spans="1:20" x14ac:dyDescent="0.25">
      <c r="A40" s="119" t="s">
        <v>16</v>
      </c>
      <c r="B40" s="120">
        <v>0</v>
      </c>
      <c r="C40" s="21">
        <v>3.1162999999999998</v>
      </c>
      <c r="D40" s="21">
        <v>2.3837000000000002</v>
      </c>
      <c r="E40" s="21">
        <v>2.5047999999999999</v>
      </c>
      <c r="F40" s="21">
        <v>2.1080000000000001</v>
      </c>
      <c r="G40" s="19">
        <f>AVERAGE(C40:C42)</f>
        <v>3.1292666666666666</v>
      </c>
      <c r="H40" s="119" t="s">
        <v>16</v>
      </c>
      <c r="I40" s="120">
        <v>0</v>
      </c>
      <c r="J40" s="20">
        <f>(1-C40/$G$40)*100</f>
        <v>0.41436758345938518</v>
      </c>
      <c r="K40" s="20">
        <f t="shared" ref="K40:M48" si="30">(1-D40/$G$40)*100</f>
        <v>23.825603442766141</v>
      </c>
      <c r="L40" s="20">
        <f t="shared" si="30"/>
        <v>19.955687168452673</v>
      </c>
      <c r="M40" s="20">
        <f t="shared" si="30"/>
        <v>32.635974349687892</v>
      </c>
      <c r="O40" s="119" t="s">
        <v>16</v>
      </c>
      <c r="P40" s="120">
        <v>0</v>
      </c>
      <c r="Q40" s="23">
        <f>AVERAGE(J40:J42)</f>
        <v>0</v>
      </c>
      <c r="R40" s="23">
        <f t="shared" ref="R40" si="31">AVERAGE(K40:K42)</f>
        <v>23.653039050682796</v>
      </c>
      <c r="S40" s="23">
        <f t="shared" ref="S40" si="32">AVERAGE(L40:L42)</f>
        <v>20.11120816378704</v>
      </c>
      <c r="T40" s="23">
        <f t="shared" ref="T40" si="33">AVERAGE(M40:M42)</f>
        <v>35.175440465284737</v>
      </c>
    </row>
    <row r="41" spans="1:20" x14ac:dyDescent="0.25">
      <c r="A41" s="119"/>
      <c r="B41" s="120"/>
      <c r="C41" s="21">
        <v>3.1556999999999999</v>
      </c>
      <c r="D41" s="21">
        <v>2.3959000000000001</v>
      </c>
      <c r="E41" s="21">
        <v>2.4986999999999999</v>
      </c>
      <c r="F41" s="21">
        <v>1.9701</v>
      </c>
      <c r="G41" s="19"/>
      <c r="H41" s="119"/>
      <c r="I41" s="120"/>
      <c r="J41" s="20">
        <f t="shared" ref="J41:J48" si="34">(1-C41/$G$40)*100</f>
        <v>-0.84471335137092929</v>
      </c>
      <c r="K41" s="20">
        <f t="shared" si="30"/>
        <v>23.435735742133403</v>
      </c>
      <c r="L41" s="20">
        <f t="shared" si="30"/>
        <v>20.150621018769044</v>
      </c>
      <c r="M41" s="20">
        <f t="shared" si="30"/>
        <v>37.042757621593978</v>
      </c>
      <c r="O41" s="119"/>
      <c r="P41" s="120"/>
      <c r="Q41" s="23"/>
      <c r="R41" s="23"/>
      <c r="S41" s="23"/>
      <c r="T41" s="23"/>
    </row>
    <row r="42" spans="1:20" x14ac:dyDescent="0.25">
      <c r="A42" s="119"/>
      <c r="B42" s="120"/>
      <c r="C42" s="21">
        <v>3.1158000000000001</v>
      </c>
      <c r="D42" s="21">
        <v>2.3877000000000002</v>
      </c>
      <c r="E42" s="21">
        <v>2.4963000000000002</v>
      </c>
      <c r="F42" s="21">
        <v>2.0074999999999998</v>
      </c>
      <c r="G42" s="19"/>
      <c r="H42" s="119"/>
      <c r="I42" s="120"/>
      <c r="J42" s="20">
        <f t="shared" si="34"/>
        <v>0.43034576791154411</v>
      </c>
      <c r="K42" s="20">
        <f t="shared" si="30"/>
        <v>23.697777967148848</v>
      </c>
      <c r="L42" s="20">
        <f t="shared" si="30"/>
        <v>20.227316304139407</v>
      </c>
      <c r="M42" s="20">
        <f t="shared" si="30"/>
        <v>35.847589424572327</v>
      </c>
      <c r="O42" s="119"/>
      <c r="P42" s="120"/>
      <c r="Q42" s="23"/>
      <c r="R42" s="23"/>
      <c r="S42" s="23"/>
      <c r="T42" s="23"/>
    </row>
    <row r="43" spans="1:20" x14ac:dyDescent="0.25">
      <c r="A43" s="119"/>
      <c r="B43" s="120">
        <v>2</v>
      </c>
      <c r="C43" s="21">
        <v>2.6633</v>
      </c>
      <c r="D43" s="21">
        <v>0.50680000000000003</v>
      </c>
      <c r="E43" s="21">
        <v>0.23180000000000001</v>
      </c>
      <c r="F43" s="21">
        <v>0.24909999999999999</v>
      </c>
      <c r="G43" s="19"/>
      <c r="H43" s="119"/>
      <c r="I43" s="120">
        <v>2</v>
      </c>
      <c r="J43" s="20">
        <f t="shared" si="34"/>
        <v>14.890602697117538</v>
      </c>
      <c r="K43" s="20">
        <f t="shared" si="30"/>
        <v>83.804512239289281</v>
      </c>
      <c r="L43" s="20">
        <f t="shared" si="30"/>
        <v>92.592513687978013</v>
      </c>
      <c r="M43" s="20">
        <f t="shared" si="30"/>
        <v>92.039668505933236</v>
      </c>
      <c r="O43" s="119"/>
      <c r="P43" s="120">
        <v>2</v>
      </c>
      <c r="Q43" s="23">
        <f>AVERAGE(J43:J45)</f>
        <v>12.677091544344783</v>
      </c>
      <c r="R43" s="23">
        <f t="shared" ref="R43" si="35">AVERAGE(K43:K45)</f>
        <v>83.85777285412982</v>
      </c>
      <c r="S43" s="23">
        <f t="shared" ref="S43" si="36">AVERAGE(L43:L45)</f>
        <v>92.301710730948685</v>
      </c>
      <c r="T43" s="23">
        <f t="shared" ref="T43" si="37">AVERAGE(M43:M45)</f>
        <v>92.949359807409621</v>
      </c>
    </row>
    <row r="44" spans="1:20" x14ac:dyDescent="0.25">
      <c r="A44" s="119"/>
      <c r="B44" s="120"/>
      <c r="C44" s="21">
        <v>2.7669000000000001</v>
      </c>
      <c r="D44" s="21">
        <v>0.50209999999999999</v>
      </c>
      <c r="E44" s="21">
        <v>0.2465</v>
      </c>
      <c r="F44" s="21">
        <v>0.16159999999999999</v>
      </c>
      <c r="G44" s="19"/>
      <c r="H44" s="119"/>
      <c r="I44" s="120"/>
      <c r="J44" s="20">
        <f t="shared" si="34"/>
        <v>11.5799228786297</v>
      </c>
      <c r="K44" s="20">
        <f t="shared" si="30"/>
        <v>83.95470717313961</v>
      </c>
      <c r="L44" s="20">
        <f t="shared" si="30"/>
        <v>92.122755065084476</v>
      </c>
      <c r="M44" s="20">
        <f t="shared" si="30"/>
        <v>94.835850785061453</v>
      </c>
      <c r="O44" s="119"/>
      <c r="P44" s="120"/>
      <c r="Q44" s="23"/>
      <c r="R44" s="23"/>
      <c r="S44" s="23"/>
      <c r="T44" s="23"/>
    </row>
    <row r="45" spans="1:20" x14ac:dyDescent="0.25">
      <c r="A45" s="119"/>
      <c r="B45" s="120"/>
      <c r="C45" s="21">
        <v>2.7675000000000001</v>
      </c>
      <c r="D45" s="21">
        <v>0.50649999999999995</v>
      </c>
      <c r="E45" s="21">
        <v>0.24440000000000001</v>
      </c>
      <c r="F45" s="21">
        <v>0.25119999999999998</v>
      </c>
      <c r="G45" s="19"/>
      <c r="H45" s="119"/>
      <c r="I45" s="120"/>
      <c r="J45" s="20">
        <f t="shared" si="34"/>
        <v>11.560749057287111</v>
      </c>
      <c r="K45" s="20">
        <f t="shared" si="30"/>
        <v>83.814099149960583</v>
      </c>
      <c r="L45" s="20">
        <f t="shared" si="30"/>
        <v>92.189863439783551</v>
      </c>
      <c r="M45" s="20">
        <f t="shared" si="30"/>
        <v>91.972560131234161</v>
      </c>
      <c r="O45" s="119"/>
      <c r="P45" s="120"/>
      <c r="Q45" s="23"/>
      <c r="R45" s="23"/>
      <c r="S45" s="23"/>
      <c r="T45" s="23"/>
    </row>
    <row r="46" spans="1:20" x14ac:dyDescent="0.25">
      <c r="A46" s="119"/>
      <c r="B46" s="120">
        <v>4</v>
      </c>
      <c r="C46" s="21">
        <v>2.1124000000000001</v>
      </c>
      <c r="D46" s="21">
        <v>0.72399999999999998</v>
      </c>
      <c r="E46" s="21">
        <v>0.29249999999999998</v>
      </c>
      <c r="F46" s="21">
        <v>0.309</v>
      </c>
      <c r="G46" s="19"/>
      <c r="H46" s="119"/>
      <c r="I46" s="120">
        <v>4</v>
      </c>
      <c r="J46" s="20">
        <f t="shared" si="34"/>
        <v>32.495366326508865</v>
      </c>
      <c r="K46" s="20">
        <f t="shared" si="30"/>
        <v>76.863588913270405</v>
      </c>
      <c r="L46" s="20">
        <f t="shared" si="30"/>
        <v>90.652762095485627</v>
      </c>
      <c r="M46" s="20">
        <f t="shared" si="30"/>
        <v>90.125482008564305</v>
      </c>
      <c r="O46" s="119"/>
      <c r="P46" s="120">
        <v>4</v>
      </c>
      <c r="Q46" s="23">
        <f>AVERAGE(J46:J48)</f>
        <v>31.016851658535543</v>
      </c>
      <c r="R46" s="23">
        <f t="shared" ref="R46" si="38">AVERAGE(K46:K48)</f>
        <v>76.839089030443759</v>
      </c>
      <c r="S46" s="23">
        <f t="shared" ref="S46" si="39">AVERAGE(L46:L48)</f>
        <v>90.720935682481525</v>
      </c>
      <c r="T46" s="23">
        <f t="shared" ref="T46" si="40">AVERAGE(M46:M48)</f>
        <v>91.080977438803572</v>
      </c>
    </row>
    <row r="47" spans="1:20" x14ac:dyDescent="0.25">
      <c r="A47" s="119"/>
      <c r="B47" s="120"/>
      <c r="C47" s="21">
        <v>2.2166000000000001</v>
      </c>
      <c r="D47" s="21">
        <v>0.72240000000000004</v>
      </c>
      <c r="E47" s="21">
        <v>0.2888</v>
      </c>
      <c r="F47" s="21">
        <v>0.21909999999999999</v>
      </c>
      <c r="G47" s="19"/>
      <c r="H47" s="119"/>
      <c r="I47" s="120"/>
      <c r="J47" s="20">
        <f t="shared" si="34"/>
        <v>29.165512686678451</v>
      </c>
      <c r="K47" s="20">
        <f t="shared" si="30"/>
        <v>76.914719103517328</v>
      </c>
      <c r="L47" s="20">
        <f t="shared" si="30"/>
        <v>90.771000660431625</v>
      </c>
      <c r="M47" s="20">
        <f t="shared" si="30"/>
        <v>92.998359573062913</v>
      </c>
      <c r="O47" s="119"/>
      <c r="P47" s="120"/>
      <c r="Q47" s="20"/>
      <c r="R47" s="20"/>
      <c r="S47" s="20"/>
      <c r="T47" s="20"/>
    </row>
    <row r="48" spans="1:20" x14ac:dyDescent="0.25">
      <c r="A48" s="119"/>
      <c r="B48" s="120"/>
      <c r="C48" s="21">
        <v>2.1469999999999998</v>
      </c>
      <c r="D48" s="21">
        <v>0.72789999999999999</v>
      </c>
      <c r="E48" s="21">
        <v>0.2898</v>
      </c>
      <c r="F48" s="21">
        <v>0.30919999999999997</v>
      </c>
      <c r="G48" s="19"/>
      <c r="H48" s="119"/>
      <c r="I48" s="120"/>
      <c r="J48" s="20">
        <f t="shared" si="34"/>
        <v>31.389675962419318</v>
      </c>
      <c r="K48" s="20">
        <f t="shared" si="30"/>
        <v>76.738959074543558</v>
      </c>
      <c r="L48" s="20">
        <f t="shared" si="30"/>
        <v>90.739044291527307</v>
      </c>
      <c r="M48" s="20">
        <f t="shared" si="30"/>
        <v>90.119090734783441</v>
      </c>
      <c r="O48" s="119"/>
      <c r="P48" s="120"/>
      <c r="Q48" s="20"/>
      <c r="R48" s="20"/>
      <c r="S48" s="20"/>
      <c r="T48" s="20"/>
    </row>
    <row r="50" spans="1:20" x14ac:dyDescent="0.25">
      <c r="A50" s="121" t="s">
        <v>27</v>
      </c>
      <c r="B50" s="119" t="s">
        <v>40</v>
      </c>
      <c r="C50" s="118" t="s">
        <v>15</v>
      </c>
      <c r="D50" s="118"/>
      <c r="E50" s="118"/>
      <c r="F50" s="118"/>
      <c r="G50" s="19"/>
      <c r="H50" s="121" t="s">
        <v>27</v>
      </c>
      <c r="I50" s="117" t="s">
        <v>17</v>
      </c>
      <c r="J50" s="118" t="s">
        <v>15</v>
      </c>
      <c r="K50" s="118"/>
      <c r="L50" s="118"/>
      <c r="M50" s="118"/>
      <c r="O50" s="121" t="s">
        <v>28</v>
      </c>
      <c r="P50" s="117" t="s">
        <v>18</v>
      </c>
      <c r="Q50" s="118" t="s">
        <v>15</v>
      </c>
      <c r="R50" s="118"/>
      <c r="S50" s="118"/>
      <c r="T50" s="118"/>
    </row>
    <row r="51" spans="1:20" x14ac:dyDescent="0.25">
      <c r="A51" s="121"/>
      <c r="B51" s="119"/>
      <c r="C51" s="21">
        <v>0</v>
      </c>
      <c r="D51" s="21">
        <v>0.1</v>
      </c>
      <c r="E51" s="21">
        <v>0.2</v>
      </c>
      <c r="F51" s="21">
        <v>0.4</v>
      </c>
      <c r="G51" s="19" t="s">
        <v>138</v>
      </c>
      <c r="H51" s="121"/>
      <c r="I51" s="117"/>
      <c r="J51" s="21">
        <v>0</v>
      </c>
      <c r="K51" s="21">
        <v>0.1</v>
      </c>
      <c r="L51" s="21">
        <v>0.2</v>
      </c>
      <c r="M51" s="21">
        <v>0.4</v>
      </c>
      <c r="O51" s="121"/>
      <c r="P51" s="117"/>
      <c r="Q51" s="21">
        <v>0</v>
      </c>
      <c r="R51" s="21">
        <v>0.1</v>
      </c>
      <c r="S51" s="21">
        <v>0.2</v>
      </c>
      <c r="T51" s="21">
        <v>0.4</v>
      </c>
    </row>
    <row r="52" spans="1:20" x14ac:dyDescent="0.25">
      <c r="A52" s="119" t="s">
        <v>16</v>
      </c>
      <c r="B52" s="120">
        <v>0</v>
      </c>
      <c r="C52" s="21">
        <v>3.5</v>
      </c>
      <c r="D52" s="21">
        <v>2.0070000000000001</v>
      </c>
      <c r="E52" s="21">
        <v>1.6080000000000001</v>
      </c>
      <c r="F52" s="21">
        <v>0.34699999999999998</v>
      </c>
      <c r="G52" s="19">
        <f>AVERAGE(C52:C54)</f>
        <v>3.5</v>
      </c>
      <c r="H52" s="119" t="s">
        <v>16</v>
      </c>
      <c r="I52" s="120">
        <v>0</v>
      </c>
      <c r="J52" s="20">
        <f>(1-C52/$G$52)*100</f>
        <v>0</v>
      </c>
      <c r="K52" s="20">
        <f t="shared" ref="K52:M60" si="41">(1-D52/$G$52)*100</f>
        <v>42.657142857142851</v>
      </c>
      <c r="L52" s="20">
        <f t="shared" si="41"/>
        <v>54.05714285714285</v>
      </c>
      <c r="M52" s="20">
        <f t="shared" si="41"/>
        <v>90.085714285714289</v>
      </c>
      <c r="O52" s="119" t="s">
        <v>16</v>
      </c>
      <c r="P52" s="120">
        <v>0</v>
      </c>
      <c r="Q52" s="23">
        <f>AVERAGE(J52:J54)</f>
        <v>0</v>
      </c>
      <c r="R52" s="23">
        <f t="shared" ref="R52" si="42">AVERAGE(K52:K54)</f>
        <v>42.342857142857149</v>
      </c>
      <c r="S52" s="23">
        <f t="shared" ref="S52" si="43">AVERAGE(L52:L54)</f>
        <v>53.790476190476191</v>
      </c>
      <c r="T52" s="23">
        <f t="shared" ref="T52" si="44">AVERAGE(M52:M54)</f>
        <v>90.038095238095238</v>
      </c>
    </row>
    <row r="53" spans="1:20" x14ac:dyDescent="0.25">
      <c r="A53" s="119"/>
      <c r="B53" s="120"/>
      <c r="C53" s="21">
        <v>3.5</v>
      </c>
      <c r="D53" s="21">
        <v>2.0369999999999999</v>
      </c>
      <c r="E53" s="21">
        <v>1.613</v>
      </c>
      <c r="F53" s="21">
        <v>0.34899999999999998</v>
      </c>
      <c r="G53" s="19"/>
      <c r="H53" s="119"/>
      <c r="I53" s="120"/>
      <c r="J53" s="20">
        <f t="shared" ref="J53:J60" si="45">(1-C53/$G$52)*100</f>
        <v>0</v>
      </c>
      <c r="K53" s="20">
        <f t="shared" si="41"/>
        <v>41.800000000000004</v>
      </c>
      <c r="L53" s="20">
        <f t="shared" si="41"/>
        <v>53.914285714285711</v>
      </c>
      <c r="M53" s="20">
        <f t="shared" si="41"/>
        <v>90.028571428571425</v>
      </c>
      <c r="O53" s="119"/>
      <c r="P53" s="120"/>
      <c r="Q53" s="23"/>
      <c r="R53" s="23"/>
      <c r="S53" s="23"/>
      <c r="T53" s="23"/>
    </row>
    <row r="54" spans="1:20" x14ac:dyDescent="0.25">
      <c r="A54" s="119"/>
      <c r="B54" s="120"/>
      <c r="C54" s="21">
        <v>3.5</v>
      </c>
      <c r="D54" s="21">
        <v>2.0099999999999998</v>
      </c>
      <c r="E54" s="21">
        <v>1.631</v>
      </c>
      <c r="F54" s="21">
        <v>0.35</v>
      </c>
      <c r="G54" s="19"/>
      <c r="H54" s="119"/>
      <c r="I54" s="120"/>
      <c r="J54" s="20">
        <f t="shared" si="45"/>
        <v>0</v>
      </c>
      <c r="K54" s="20">
        <f t="shared" si="41"/>
        <v>42.571428571428584</v>
      </c>
      <c r="L54" s="20">
        <f t="shared" si="41"/>
        <v>53.400000000000006</v>
      </c>
      <c r="M54" s="20">
        <f t="shared" si="41"/>
        <v>90</v>
      </c>
      <c r="O54" s="119"/>
      <c r="P54" s="120"/>
      <c r="Q54" s="23"/>
      <c r="R54" s="23"/>
      <c r="S54" s="23"/>
      <c r="T54" s="23"/>
    </row>
    <row r="55" spans="1:20" x14ac:dyDescent="0.25">
      <c r="A55" s="119"/>
      <c r="B55" s="120">
        <v>2</v>
      </c>
      <c r="C55" s="21">
        <v>2.8849999999999998</v>
      </c>
      <c r="D55" s="21">
        <v>0.216</v>
      </c>
      <c r="E55" s="21">
        <v>0.14499999999999999</v>
      </c>
      <c r="F55" s="21">
        <v>0.107</v>
      </c>
      <c r="G55" s="19"/>
      <c r="H55" s="119"/>
      <c r="I55" s="120">
        <v>2</v>
      </c>
      <c r="J55" s="20">
        <f t="shared" si="45"/>
        <v>17.571428571428584</v>
      </c>
      <c r="K55" s="20">
        <f t="shared" si="41"/>
        <v>93.828571428571422</v>
      </c>
      <c r="L55" s="20">
        <f t="shared" si="41"/>
        <v>95.857142857142861</v>
      </c>
      <c r="M55" s="20">
        <f t="shared" si="41"/>
        <v>96.942857142857136</v>
      </c>
      <c r="O55" s="119"/>
      <c r="P55" s="120">
        <v>2</v>
      </c>
      <c r="Q55" s="23">
        <f>AVERAGE(J55:J57)</f>
        <v>17.2</v>
      </c>
      <c r="R55" s="23">
        <f t="shared" ref="R55" si="46">AVERAGE(K55:K57)</f>
        <v>93.685714285714269</v>
      </c>
      <c r="S55" s="23">
        <f t="shared" ref="S55" si="47">AVERAGE(L55:L57)</f>
        <v>95.780952380952385</v>
      </c>
      <c r="T55" s="23">
        <f t="shared" ref="T55" si="48">AVERAGE(M55:M57)</f>
        <v>96.828571428571422</v>
      </c>
    </row>
    <row r="56" spans="1:20" x14ac:dyDescent="0.25">
      <c r="A56" s="119"/>
      <c r="B56" s="120"/>
      <c r="C56" s="21">
        <v>2.9140000000000001</v>
      </c>
      <c r="D56" s="21">
        <v>0.223</v>
      </c>
      <c r="E56" s="21">
        <v>0.14899999999999999</v>
      </c>
      <c r="F56" s="21">
        <v>0.115</v>
      </c>
      <c r="G56" s="19"/>
      <c r="H56" s="119"/>
      <c r="I56" s="120"/>
      <c r="J56" s="20">
        <f t="shared" si="45"/>
        <v>16.742857142857137</v>
      </c>
      <c r="K56" s="20">
        <f t="shared" si="41"/>
        <v>93.628571428571433</v>
      </c>
      <c r="L56" s="20">
        <f t="shared" si="41"/>
        <v>95.742857142857147</v>
      </c>
      <c r="M56" s="20">
        <f t="shared" si="41"/>
        <v>96.714285714285722</v>
      </c>
      <c r="O56" s="119"/>
      <c r="P56" s="120"/>
      <c r="Q56" s="23"/>
      <c r="R56" s="23"/>
      <c r="S56" s="23"/>
      <c r="T56" s="23"/>
    </row>
    <row r="57" spans="1:20" x14ac:dyDescent="0.25">
      <c r="A57" s="119"/>
      <c r="B57" s="120"/>
      <c r="C57" s="21">
        <v>2.895</v>
      </c>
      <c r="D57" s="21">
        <v>0.224</v>
      </c>
      <c r="E57" s="21">
        <v>0.14899999999999999</v>
      </c>
      <c r="F57" s="21">
        <v>0.111</v>
      </c>
      <c r="G57" s="19"/>
      <c r="H57" s="119"/>
      <c r="I57" s="120"/>
      <c r="J57" s="20">
        <f t="shared" si="45"/>
        <v>17.285714285714281</v>
      </c>
      <c r="K57" s="20">
        <f t="shared" si="41"/>
        <v>93.6</v>
      </c>
      <c r="L57" s="20">
        <f t="shared" si="41"/>
        <v>95.742857142857147</v>
      </c>
      <c r="M57" s="20">
        <f t="shared" si="41"/>
        <v>96.828571428571436</v>
      </c>
      <c r="O57" s="119"/>
      <c r="P57" s="120"/>
      <c r="Q57" s="23"/>
      <c r="R57" s="23"/>
      <c r="S57" s="23"/>
      <c r="T57" s="23"/>
    </row>
    <row r="58" spans="1:20" x14ac:dyDescent="0.25">
      <c r="A58" s="119"/>
      <c r="B58" s="120">
        <v>4</v>
      </c>
      <c r="C58" s="21">
        <v>0.51800000000000002</v>
      </c>
      <c r="D58" s="21">
        <v>0.31900000000000001</v>
      </c>
      <c r="E58" s="21">
        <v>0.13700000000000001</v>
      </c>
      <c r="F58" s="21">
        <v>7.3999999999999996E-2</v>
      </c>
      <c r="G58" s="19"/>
      <c r="H58" s="119"/>
      <c r="I58" s="120">
        <v>4</v>
      </c>
      <c r="J58" s="20">
        <f t="shared" si="45"/>
        <v>85.2</v>
      </c>
      <c r="K58" s="20">
        <f t="shared" si="41"/>
        <v>90.885714285714286</v>
      </c>
      <c r="L58" s="20">
        <f t="shared" si="41"/>
        <v>96.085714285714289</v>
      </c>
      <c r="M58" s="20">
        <f t="shared" si="41"/>
        <v>97.885714285714286</v>
      </c>
      <c r="O58" s="119"/>
      <c r="P58" s="120">
        <v>4</v>
      </c>
      <c r="Q58" s="23">
        <f>AVERAGE(J58:J60)</f>
        <v>85.180952380952377</v>
      </c>
      <c r="R58" s="23">
        <f t="shared" ref="R58" si="49">AVERAGE(K58:K60)</f>
        <v>90.647619047619045</v>
      </c>
      <c r="S58" s="23">
        <f t="shared" ref="S58" si="50">AVERAGE(L58:L60)</f>
        <v>96.047619047619037</v>
      </c>
      <c r="T58" s="23">
        <f t="shared" ref="T58" si="51">AVERAGE(M58:M60)</f>
        <v>97.857142857142847</v>
      </c>
    </row>
    <row r="59" spans="1:20" x14ac:dyDescent="0.25">
      <c r="A59" s="119"/>
      <c r="B59" s="120"/>
      <c r="C59" s="21">
        <v>0.51500000000000001</v>
      </c>
      <c r="D59" s="21">
        <v>0.33300000000000002</v>
      </c>
      <c r="E59" s="21">
        <v>0.14000000000000001</v>
      </c>
      <c r="F59" s="21">
        <v>7.3999999999999996E-2</v>
      </c>
      <c r="G59" s="19"/>
      <c r="H59" s="119"/>
      <c r="I59" s="120"/>
      <c r="J59" s="20">
        <f t="shared" si="45"/>
        <v>85.285714285714292</v>
      </c>
      <c r="K59" s="20">
        <f t="shared" si="41"/>
        <v>90.48571428571428</v>
      </c>
      <c r="L59" s="20">
        <f t="shared" si="41"/>
        <v>96</v>
      </c>
      <c r="M59" s="20">
        <f t="shared" si="41"/>
        <v>97.885714285714286</v>
      </c>
      <c r="O59" s="119"/>
      <c r="P59" s="120"/>
      <c r="Q59" s="20"/>
      <c r="R59" s="20"/>
      <c r="S59" s="20"/>
      <c r="T59" s="20"/>
    </row>
    <row r="60" spans="1:20" x14ac:dyDescent="0.25">
      <c r="A60" s="119"/>
      <c r="B60" s="120"/>
      <c r="C60" s="21">
        <v>0.52300000000000002</v>
      </c>
      <c r="D60" s="21">
        <v>0.33</v>
      </c>
      <c r="E60" s="21">
        <v>0.13800000000000001</v>
      </c>
      <c r="F60" s="21">
        <v>7.6999999999999999E-2</v>
      </c>
      <c r="G60" s="19"/>
      <c r="H60" s="119"/>
      <c r="I60" s="120"/>
      <c r="J60" s="20">
        <f t="shared" si="45"/>
        <v>85.05714285714285</v>
      </c>
      <c r="K60" s="20">
        <f t="shared" si="41"/>
        <v>90.571428571428569</v>
      </c>
      <c r="L60" s="20">
        <f t="shared" si="41"/>
        <v>96.05714285714285</v>
      </c>
      <c r="M60" s="20">
        <f t="shared" si="41"/>
        <v>97.8</v>
      </c>
      <c r="O60" s="119"/>
      <c r="P60" s="120"/>
      <c r="Q60" s="20"/>
      <c r="R60" s="20"/>
      <c r="S60" s="20"/>
      <c r="T60" s="20"/>
    </row>
    <row r="62" spans="1:20" x14ac:dyDescent="0.25">
      <c r="A62" s="121" t="s">
        <v>29</v>
      </c>
      <c r="B62" s="119" t="s">
        <v>40</v>
      </c>
      <c r="C62" s="118" t="s">
        <v>15</v>
      </c>
      <c r="D62" s="118"/>
      <c r="E62" s="118"/>
      <c r="F62" s="118"/>
      <c r="G62" s="19"/>
      <c r="H62" s="121" t="s">
        <v>136</v>
      </c>
      <c r="I62" s="117" t="s">
        <v>17</v>
      </c>
      <c r="J62" s="118" t="s">
        <v>15</v>
      </c>
      <c r="K62" s="118"/>
      <c r="L62" s="118"/>
      <c r="M62" s="118"/>
      <c r="O62" s="121" t="s">
        <v>137</v>
      </c>
      <c r="P62" s="117" t="s">
        <v>18</v>
      </c>
      <c r="Q62" s="118" t="s">
        <v>15</v>
      </c>
      <c r="R62" s="118"/>
      <c r="S62" s="118"/>
      <c r="T62" s="118"/>
    </row>
    <row r="63" spans="1:20" x14ac:dyDescent="0.25">
      <c r="A63" s="121"/>
      <c r="B63" s="119"/>
      <c r="C63" s="21">
        <v>0</v>
      </c>
      <c r="D63" s="21">
        <v>0.1</v>
      </c>
      <c r="E63" s="21">
        <v>0.2</v>
      </c>
      <c r="F63" s="21">
        <v>0.4</v>
      </c>
      <c r="G63" s="19" t="s">
        <v>138</v>
      </c>
      <c r="H63" s="121"/>
      <c r="I63" s="117"/>
      <c r="J63" s="21">
        <v>0</v>
      </c>
      <c r="K63" s="21">
        <v>0.1</v>
      </c>
      <c r="L63" s="21">
        <v>0.2</v>
      </c>
      <c r="M63" s="21">
        <v>0.4</v>
      </c>
      <c r="O63" s="121"/>
      <c r="P63" s="117"/>
      <c r="Q63" s="21">
        <v>0</v>
      </c>
      <c r="R63" s="21">
        <v>0.1</v>
      </c>
      <c r="S63" s="21">
        <v>0.2</v>
      </c>
      <c r="T63" s="21">
        <v>0.4</v>
      </c>
    </row>
    <row r="64" spans="1:20" x14ac:dyDescent="0.25">
      <c r="A64" s="119" t="s">
        <v>16</v>
      </c>
      <c r="B64" s="120">
        <v>0</v>
      </c>
      <c r="C64" s="21">
        <v>2.1055000000000001</v>
      </c>
      <c r="D64" s="21">
        <v>1.4039999999999999</v>
      </c>
      <c r="E64" s="21">
        <v>1.0475000000000001</v>
      </c>
      <c r="F64" s="21">
        <v>0.41420000000000001</v>
      </c>
      <c r="G64" s="19">
        <f>AVERAGE(C64:C66)</f>
        <v>2.1201000000000003</v>
      </c>
      <c r="H64" s="119" t="s">
        <v>16</v>
      </c>
      <c r="I64" s="120">
        <v>0</v>
      </c>
      <c r="J64" s="20">
        <f>(1-C64/$G$64)*100</f>
        <v>0.68864676194519969</v>
      </c>
      <c r="K64" s="20">
        <f t="shared" ref="K64:M72" si="52">(1-D64/$G$64)*100</f>
        <v>33.776708645818609</v>
      </c>
      <c r="L64" s="20">
        <f t="shared" si="52"/>
        <v>50.591953209754259</v>
      </c>
      <c r="M64" s="20">
        <f t="shared" si="52"/>
        <v>80.463185698787797</v>
      </c>
      <c r="O64" s="119" t="s">
        <v>16</v>
      </c>
      <c r="P64" s="120">
        <v>0</v>
      </c>
      <c r="Q64" s="23">
        <f>AVERAGE(J64:J66)</f>
        <v>1.4802973661668755E-14</v>
      </c>
      <c r="R64" s="23">
        <f t="shared" ref="R64" si="53">AVERAGE(K64:K66)</f>
        <v>33.767275128531686</v>
      </c>
      <c r="S64" s="23">
        <f t="shared" ref="S64" si="54">AVERAGE(L64:L66)</f>
        <v>50.950426866657239</v>
      </c>
      <c r="T64" s="23">
        <f t="shared" ref="T64" si="55">AVERAGE(M64:M66)</f>
        <v>79.952203512412936</v>
      </c>
    </row>
    <row r="65" spans="1:20" x14ac:dyDescent="0.25">
      <c r="A65" s="119"/>
      <c r="B65" s="120"/>
      <c r="C65" s="21">
        <v>2.1722000000000001</v>
      </c>
      <c r="D65" s="21">
        <v>1.4072</v>
      </c>
      <c r="E65" s="21">
        <v>1.0327</v>
      </c>
      <c r="F65" s="21">
        <v>0.44119999999999998</v>
      </c>
      <c r="G65" s="19"/>
      <c r="H65" s="119"/>
      <c r="I65" s="120"/>
      <c r="J65" s="20">
        <f t="shared" ref="J65:J72" si="56">(1-C65/$G$64)*100</f>
        <v>-2.4574312532427589</v>
      </c>
      <c r="K65" s="20">
        <f t="shared" si="52"/>
        <v>33.625772369227882</v>
      </c>
      <c r="L65" s="20">
        <f t="shared" si="52"/>
        <v>51.290033488986374</v>
      </c>
      <c r="M65" s="20">
        <f t="shared" si="52"/>
        <v>79.18966086505354</v>
      </c>
      <c r="O65" s="119"/>
      <c r="P65" s="120"/>
      <c r="Q65" s="23"/>
      <c r="R65" s="23"/>
      <c r="S65" s="23"/>
      <c r="T65" s="23"/>
    </row>
    <row r="66" spans="1:20" x14ac:dyDescent="0.25">
      <c r="A66" s="119"/>
      <c r="B66" s="120"/>
      <c r="C66" s="21">
        <v>2.0825999999999998</v>
      </c>
      <c r="D66" s="21">
        <v>1.4014</v>
      </c>
      <c r="E66" s="21">
        <v>1.0395000000000001</v>
      </c>
      <c r="F66" s="21">
        <v>0.41970000000000002</v>
      </c>
      <c r="G66" s="19"/>
      <c r="H66" s="119"/>
      <c r="I66" s="120"/>
      <c r="J66" s="20">
        <f t="shared" si="56"/>
        <v>1.7687844912976036</v>
      </c>
      <c r="K66" s="20">
        <f t="shared" si="52"/>
        <v>33.899344370548569</v>
      </c>
      <c r="L66" s="20">
        <f t="shared" si="52"/>
        <v>50.969293901231083</v>
      </c>
      <c r="M66" s="20">
        <f t="shared" si="52"/>
        <v>80.203763973397486</v>
      </c>
      <c r="O66" s="119"/>
      <c r="P66" s="120"/>
      <c r="Q66" s="23"/>
      <c r="R66" s="23"/>
      <c r="S66" s="23"/>
      <c r="T66" s="23"/>
    </row>
    <row r="67" spans="1:20" x14ac:dyDescent="0.25">
      <c r="A67" s="119"/>
      <c r="B67" s="120">
        <v>2</v>
      </c>
      <c r="C67" s="21">
        <v>1.3983000000000001</v>
      </c>
      <c r="D67" s="21">
        <v>0.50770000000000004</v>
      </c>
      <c r="E67" s="21">
        <v>0.31330000000000002</v>
      </c>
      <c r="F67" s="21">
        <v>0.27050000000000002</v>
      </c>
      <c r="G67" s="19"/>
      <c r="H67" s="119"/>
      <c r="I67" s="120">
        <v>2</v>
      </c>
      <c r="J67" s="20">
        <f t="shared" si="56"/>
        <v>34.045563888495835</v>
      </c>
      <c r="K67" s="20">
        <f t="shared" si="52"/>
        <v>76.053016367152495</v>
      </c>
      <c r="L67" s="20">
        <f t="shared" si="52"/>
        <v>85.22239517003915</v>
      </c>
      <c r="M67" s="20">
        <f t="shared" si="52"/>
        <v>87.241167869440119</v>
      </c>
      <c r="O67" s="119"/>
      <c r="P67" s="120">
        <v>2</v>
      </c>
      <c r="Q67" s="23">
        <f>AVERAGE(J67:J69)</f>
        <v>31.061427920066677</v>
      </c>
      <c r="R67" s="23">
        <f t="shared" ref="R67" si="57">AVERAGE(K67:K69)</f>
        <v>76.049871861390201</v>
      </c>
      <c r="S67" s="23">
        <f t="shared" ref="S67" si="58">AVERAGE(L67:L69)</f>
        <v>85.172083077842231</v>
      </c>
      <c r="T67" s="23">
        <f t="shared" ref="T67" si="59">AVERAGE(M67:M69)</f>
        <v>88.511548197412083</v>
      </c>
    </row>
    <row r="68" spans="1:20" x14ac:dyDescent="0.25">
      <c r="A68" s="119"/>
      <c r="B68" s="120"/>
      <c r="C68" s="21">
        <v>1.4967999999999999</v>
      </c>
      <c r="D68" s="21">
        <v>0.50719999999999998</v>
      </c>
      <c r="E68" s="21">
        <v>0.31</v>
      </c>
      <c r="F68" s="21">
        <v>0.1943</v>
      </c>
      <c r="G68" s="19"/>
      <c r="H68" s="119"/>
      <c r="I68" s="120"/>
      <c r="J68" s="20">
        <f t="shared" si="56"/>
        <v>29.399556624687527</v>
      </c>
      <c r="K68" s="20">
        <f t="shared" si="52"/>
        <v>76.076600160369807</v>
      </c>
      <c r="L68" s="20">
        <f t="shared" si="52"/>
        <v>85.378048205273345</v>
      </c>
      <c r="M68" s="20">
        <f t="shared" si="52"/>
        <v>90.835337955756799</v>
      </c>
      <c r="O68" s="119"/>
      <c r="P68" s="120"/>
      <c r="Q68" s="23"/>
      <c r="R68" s="23"/>
      <c r="S68" s="23"/>
      <c r="T68" s="23"/>
    </row>
    <row r="69" spans="1:20" x14ac:dyDescent="0.25">
      <c r="A69" s="119"/>
      <c r="B69" s="120"/>
      <c r="C69" s="21">
        <v>1.4896</v>
      </c>
      <c r="D69" s="21">
        <v>0.50839999999999996</v>
      </c>
      <c r="E69" s="21">
        <v>0.31979999999999997</v>
      </c>
      <c r="F69" s="21">
        <v>0.26590000000000003</v>
      </c>
      <c r="G69" s="19"/>
      <c r="H69" s="119"/>
      <c r="I69" s="120"/>
      <c r="J69" s="20">
        <f t="shared" si="56"/>
        <v>29.739163247016663</v>
      </c>
      <c r="K69" s="20">
        <f t="shared" si="52"/>
        <v>76.019999056648274</v>
      </c>
      <c r="L69" s="20">
        <f t="shared" si="52"/>
        <v>84.915805858214227</v>
      </c>
      <c r="M69" s="20">
        <f t="shared" si="52"/>
        <v>87.458138767039301</v>
      </c>
      <c r="O69" s="119"/>
      <c r="P69" s="120"/>
      <c r="Q69" s="23"/>
      <c r="R69" s="23"/>
      <c r="S69" s="23"/>
      <c r="T69" s="23"/>
    </row>
    <row r="70" spans="1:20" x14ac:dyDescent="0.25">
      <c r="A70" s="119"/>
      <c r="B70" s="120">
        <v>4</v>
      </c>
      <c r="C70" s="21">
        <v>0.21410000000000001</v>
      </c>
      <c r="D70" s="21">
        <v>0.19400000000000001</v>
      </c>
      <c r="E70" s="21">
        <v>0.17799999999999999</v>
      </c>
      <c r="F70" s="21">
        <v>0.35139999999999999</v>
      </c>
      <c r="G70" s="19"/>
      <c r="H70" s="119"/>
      <c r="I70" s="120">
        <v>4</v>
      </c>
      <c r="J70" s="20">
        <f t="shared" si="56"/>
        <v>89.901419744351685</v>
      </c>
      <c r="K70" s="20">
        <f t="shared" si="52"/>
        <v>90.849488231687175</v>
      </c>
      <c r="L70" s="20">
        <f t="shared" si="52"/>
        <v>91.604169614640824</v>
      </c>
      <c r="M70" s="20">
        <f t="shared" si="52"/>
        <v>83.425310126880817</v>
      </c>
      <c r="O70" s="119"/>
      <c r="P70" s="120">
        <v>4</v>
      </c>
      <c r="Q70" s="23">
        <f>AVERAGE(J70:J72)</f>
        <v>87.021052466078643</v>
      </c>
      <c r="R70" s="23">
        <f t="shared" ref="R70" si="60">AVERAGE(K70:K72)</f>
        <v>90.921811864220231</v>
      </c>
      <c r="S70" s="23">
        <f t="shared" ref="S70" si="61">AVERAGE(L70:L72)</f>
        <v>91.704793799034633</v>
      </c>
      <c r="T70" s="23">
        <f t="shared" ref="T70" si="62">AVERAGE(M70:M72)</f>
        <v>87.665676147351533</v>
      </c>
    </row>
    <row r="71" spans="1:20" x14ac:dyDescent="0.25">
      <c r="A71" s="119"/>
      <c r="B71" s="120"/>
      <c r="C71" s="21">
        <v>0.30499999999999999</v>
      </c>
      <c r="D71" s="21">
        <v>0.1913</v>
      </c>
      <c r="E71" s="21">
        <v>0.1759</v>
      </c>
      <c r="F71" s="21">
        <v>0.2155</v>
      </c>
      <c r="G71" s="19"/>
      <c r="H71" s="119"/>
      <c r="I71" s="120"/>
      <c r="J71" s="20">
        <f t="shared" si="56"/>
        <v>85.613886137446343</v>
      </c>
      <c r="K71" s="20">
        <f t="shared" si="52"/>
        <v>90.976840715060618</v>
      </c>
      <c r="L71" s="20">
        <f t="shared" si="52"/>
        <v>91.703221546153486</v>
      </c>
      <c r="M71" s="20">
        <f t="shared" si="52"/>
        <v>89.835385123343229</v>
      </c>
      <c r="O71" s="119"/>
      <c r="P71" s="120"/>
      <c r="Q71" s="20"/>
      <c r="R71" s="20"/>
      <c r="S71" s="20"/>
      <c r="T71" s="20"/>
    </row>
    <row r="72" spans="1:20" x14ac:dyDescent="0.25">
      <c r="A72" s="119"/>
      <c r="B72" s="120"/>
      <c r="C72" s="21">
        <v>0.30640000000000001</v>
      </c>
      <c r="D72" s="21">
        <v>0.19209999999999999</v>
      </c>
      <c r="E72" s="21">
        <v>0.17369999999999999</v>
      </c>
      <c r="F72" s="21">
        <v>0.21759999999999999</v>
      </c>
      <c r="G72" s="19"/>
      <c r="H72" s="119"/>
      <c r="I72" s="120"/>
      <c r="J72" s="20">
        <f t="shared" si="56"/>
        <v>85.547851516437916</v>
      </c>
      <c r="K72" s="20">
        <f t="shared" si="52"/>
        <v>90.939106645912929</v>
      </c>
      <c r="L72" s="20">
        <f t="shared" si="52"/>
        <v>91.806990236309602</v>
      </c>
      <c r="M72" s="20">
        <f t="shared" si="52"/>
        <v>89.736333191830582</v>
      </c>
      <c r="O72" s="119"/>
      <c r="P72" s="120"/>
      <c r="Q72" s="20"/>
      <c r="R72" s="20"/>
      <c r="S72" s="20"/>
      <c r="T72" s="20"/>
    </row>
  </sheetData>
  <mergeCells count="126">
    <mergeCell ref="A64:A72"/>
    <mergeCell ref="B64:B66"/>
    <mergeCell ref="H64:H72"/>
    <mergeCell ref="I64:I66"/>
    <mergeCell ref="O64:O72"/>
    <mergeCell ref="P64:P66"/>
    <mergeCell ref="B67:B69"/>
    <mergeCell ref="I67:I69"/>
    <mergeCell ref="P67:P69"/>
    <mergeCell ref="B70:B72"/>
    <mergeCell ref="I70:I72"/>
    <mergeCell ref="P70:P72"/>
    <mergeCell ref="A62:A63"/>
    <mergeCell ref="B62:B63"/>
    <mergeCell ref="C62:F62"/>
    <mergeCell ref="H62:H63"/>
    <mergeCell ref="I62:I63"/>
    <mergeCell ref="J62:M62"/>
    <mergeCell ref="O62:O63"/>
    <mergeCell ref="P62:P63"/>
    <mergeCell ref="Q62:T62"/>
    <mergeCell ref="O50:O51"/>
    <mergeCell ref="P50:P51"/>
    <mergeCell ref="Q50:T50"/>
    <mergeCell ref="A52:A60"/>
    <mergeCell ref="B52:B54"/>
    <mergeCell ref="H52:H60"/>
    <mergeCell ref="I52:I54"/>
    <mergeCell ref="O52:O60"/>
    <mergeCell ref="P52:P54"/>
    <mergeCell ref="B55:B57"/>
    <mergeCell ref="A50:A51"/>
    <mergeCell ref="B50:B51"/>
    <mergeCell ref="C50:F50"/>
    <mergeCell ref="H50:H51"/>
    <mergeCell ref="I50:I51"/>
    <mergeCell ref="J50:M50"/>
    <mergeCell ref="I55:I57"/>
    <mergeCell ref="P55:P57"/>
    <mergeCell ref="B58:B60"/>
    <mergeCell ref="I58:I60"/>
    <mergeCell ref="P58:P60"/>
    <mergeCell ref="B43:B45"/>
    <mergeCell ref="I43:I45"/>
    <mergeCell ref="P43:P45"/>
    <mergeCell ref="B46:B48"/>
    <mergeCell ref="I46:I48"/>
    <mergeCell ref="P46:P48"/>
    <mergeCell ref="J38:M38"/>
    <mergeCell ref="O38:O39"/>
    <mergeCell ref="P38:P39"/>
    <mergeCell ref="A28:A36"/>
    <mergeCell ref="B28:B30"/>
    <mergeCell ref="H28:H36"/>
    <mergeCell ref="I28:I30"/>
    <mergeCell ref="O28:O36"/>
    <mergeCell ref="P28:P30"/>
    <mergeCell ref="B31:B33"/>
    <mergeCell ref="Q38:T38"/>
    <mergeCell ref="A40:A48"/>
    <mergeCell ref="B40:B42"/>
    <mergeCell ref="H40:H48"/>
    <mergeCell ref="I40:I42"/>
    <mergeCell ref="O40:O48"/>
    <mergeCell ref="P40:P42"/>
    <mergeCell ref="I31:I33"/>
    <mergeCell ref="P31:P33"/>
    <mergeCell ref="B34:B36"/>
    <mergeCell ref="I34:I36"/>
    <mergeCell ref="P34:P36"/>
    <mergeCell ref="A38:A39"/>
    <mergeCell ref="B38:B39"/>
    <mergeCell ref="C38:F38"/>
    <mergeCell ref="H38:H39"/>
    <mergeCell ref="I38:I39"/>
    <mergeCell ref="A26:A27"/>
    <mergeCell ref="B26:B27"/>
    <mergeCell ref="C26:F26"/>
    <mergeCell ref="H26:H27"/>
    <mergeCell ref="I26:I27"/>
    <mergeCell ref="J26:M26"/>
    <mergeCell ref="O26:O27"/>
    <mergeCell ref="P26:P27"/>
    <mergeCell ref="Q26:T26"/>
    <mergeCell ref="P14:P15"/>
    <mergeCell ref="Q14:T14"/>
    <mergeCell ref="A16:A24"/>
    <mergeCell ref="B16:B18"/>
    <mergeCell ref="H16:H24"/>
    <mergeCell ref="I16:I18"/>
    <mergeCell ref="O16:O24"/>
    <mergeCell ref="P16:P18"/>
    <mergeCell ref="B19:B21"/>
    <mergeCell ref="I19:I21"/>
    <mergeCell ref="P19:P21"/>
    <mergeCell ref="B22:B24"/>
    <mergeCell ref="I22:I24"/>
    <mergeCell ref="P22:P24"/>
    <mergeCell ref="A2:A3"/>
    <mergeCell ref="H2:H3"/>
    <mergeCell ref="O2:O3"/>
    <mergeCell ref="A14:A15"/>
    <mergeCell ref="B14:B15"/>
    <mergeCell ref="C14:F14"/>
    <mergeCell ref="H14:H15"/>
    <mergeCell ref="I14:I15"/>
    <mergeCell ref="J14:M14"/>
    <mergeCell ref="O14:O15"/>
    <mergeCell ref="A4:A12"/>
    <mergeCell ref="B4:B6"/>
    <mergeCell ref="B7:B9"/>
    <mergeCell ref="B10:B12"/>
    <mergeCell ref="C2:F2"/>
    <mergeCell ref="B2:B3"/>
    <mergeCell ref="P2:P3"/>
    <mergeCell ref="Q2:T2"/>
    <mergeCell ref="O4:O12"/>
    <mergeCell ref="P4:P6"/>
    <mergeCell ref="P7:P9"/>
    <mergeCell ref="P10:P12"/>
    <mergeCell ref="H4:H12"/>
    <mergeCell ref="I4:I6"/>
    <mergeCell ref="I7:I9"/>
    <mergeCell ref="I10:I12"/>
    <mergeCell ref="J2:M2"/>
    <mergeCell ref="I2:I3"/>
  </mergeCells>
  <phoneticPr fontId="1" type="noConversion"/>
  <pageMargins left="0.7" right="0.7" top="0.75" bottom="0.75" header="0.3" footer="0.3"/>
  <pageSetup paperSize="9" orientation="portrait" r:id="rId1"/>
  <ignoredErrors>
    <ignoredError sqref="G4:G7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zoomScale="70" zoomScaleNormal="70" workbookViewId="0">
      <selection activeCell="L30" sqref="L30"/>
    </sheetView>
  </sheetViews>
  <sheetFormatPr defaultRowHeight="14.4" x14ac:dyDescent="0.25"/>
  <cols>
    <col min="1" max="1" width="12.21875" customWidth="1"/>
    <col min="6" max="6" width="14" customWidth="1"/>
  </cols>
  <sheetData>
    <row r="1" spans="1:14" ht="15.6" x14ac:dyDescent="0.25">
      <c r="A1" s="27" t="s">
        <v>38</v>
      </c>
      <c r="B1" s="28"/>
      <c r="C1" s="25"/>
      <c r="D1" s="25"/>
      <c r="E1" s="25"/>
      <c r="F1" s="25"/>
      <c r="G1" s="28"/>
      <c r="H1" s="28"/>
      <c r="I1" s="28"/>
    </row>
    <row r="2" spans="1:14" x14ac:dyDescent="0.25">
      <c r="A2" s="29" t="s">
        <v>39</v>
      </c>
      <c r="B2" s="123" t="s">
        <v>31</v>
      </c>
      <c r="C2" s="123"/>
      <c r="D2" s="123"/>
      <c r="E2" s="123"/>
      <c r="F2" s="124" t="s">
        <v>36</v>
      </c>
      <c r="G2" s="124"/>
      <c r="H2" s="124"/>
      <c r="I2" s="124"/>
      <c r="K2" s="26"/>
      <c r="L2" s="26"/>
      <c r="M2" s="26"/>
      <c r="N2" s="26"/>
    </row>
    <row r="3" spans="1:14" x14ac:dyDescent="0.25">
      <c r="A3" s="29" t="s">
        <v>37</v>
      </c>
      <c r="B3" s="30" t="s">
        <v>139</v>
      </c>
      <c r="C3" s="30" t="s">
        <v>32</v>
      </c>
      <c r="D3" s="30" t="s">
        <v>11</v>
      </c>
      <c r="E3" s="30" t="s">
        <v>33</v>
      </c>
      <c r="F3" s="31" t="s">
        <v>139</v>
      </c>
      <c r="G3" s="31" t="s">
        <v>32</v>
      </c>
      <c r="H3" s="31" t="s">
        <v>11</v>
      </c>
      <c r="I3" s="31" t="s">
        <v>33</v>
      </c>
      <c r="K3" s="26"/>
      <c r="L3" s="26"/>
      <c r="M3" s="26"/>
      <c r="N3" s="26"/>
    </row>
    <row r="4" spans="1:14" x14ac:dyDescent="0.25">
      <c r="A4" s="29">
        <v>1</v>
      </c>
      <c r="B4" s="30">
        <v>5.3737300000000001</v>
      </c>
      <c r="C4" s="30">
        <v>24.227</v>
      </c>
      <c r="D4" s="30">
        <v>25.553000000000001</v>
      </c>
      <c r="E4" s="30">
        <v>102.657</v>
      </c>
      <c r="F4" s="31">
        <v>3.4725799999999998</v>
      </c>
      <c r="G4" s="31">
        <v>32.575499999999998</v>
      </c>
      <c r="H4" s="31">
        <v>22.676300000000001</v>
      </c>
      <c r="I4" s="31">
        <v>51.666699999999999</v>
      </c>
      <c r="K4" s="26"/>
      <c r="L4" s="26"/>
      <c r="M4" s="26"/>
      <c r="N4" s="26"/>
    </row>
    <row r="5" spans="1:14" x14ac:dyDescent="0.25">
      <c r="A5" s="29">
        <v>2</v>
      </c>
      <c r="B5" s="30">
        <v>4.9013499999999999</v>
      </c>
      <c r="C5" s="30">
        <v>23.1889</v>
      </c>
      <c r="D5" s="30">
        <v>24.729700000000001</v>
      </c>
      <c r="E5" s="30">
        <v>98.356899999999996</v>
      </c>
      <c r="F5" s="31">
        <v>3.1671299999999998</v>
      </c>
      <c r="G5" s="31">
        <v>32.379600000000003</v>
      </c>
      <c r="H5" s="31">
        <v>20.249400000000001</v>
      </c>
      <c r="I5" s="31">
        <v>48.298900000000003</v>
      </c>
      <c r="K5" s="26"/>
      <c r="L5" s="26"/>
      <c r="M5" s="26"/>
      <c r="N5" s="26"/>
    </row>
    <row r="6" spans="1:14" x14ac:dyDescent="0.25">
      <c r="A6" s="29">
        <v>3</v>
      </c>
      <c r="B6" s="30">
        <v>4.7148199999999996</v>
      </c>
      <c r="C6" s="30">
        <v>17.899100000000001</v>
      </c>
      <c r="D6" s="30">
        <v>23.0519</v>
      </c>
      <c r="E6" s="30">
        <v>90.009900000000002</v>
      </c>
      <c r="F6" s="31">
        <v>3.1407099999999999</v>
      </c>
      <c r="G6" s="31">
        <v>30.7287</v>
      </c>
      <c r="H6" s="31">
        <v>15.354200000000001</v>
      </c>
      <c r="I6" s="31">
        <v>44.780700000000003</v>
      </c>
      <c r="K6" s="26"/>
      <c r="L6" s="26"/>
      <c r="M6" s="26"/>
      <c r="N6" s="26"/>
    </row>
    <row r="7" spans="1:14" x14ac:dyDescent="0.25">
      <c r="A7" s="29">
        <v>4</v>
      </c>
      <c r="B7" s="30">
        <v>4.5117799999999999</v>
      </c>
      <c r="C7" s="30">
        <v>17.839600000000001</v>
      </c>
      <c r="D7" s="30">
        <v>22.727499999999999</v>
      </c>
      <c r="E7" s="30">
        <v>71.385800000000003</v>
      </c>
      <c r="F7" s="31">
        <v>2.5361099999999999</v>
      </c>
      <c r="G7" s="31">
        <v>30.393699999999999</v>
      </c>
      <c r="H7" s="31">
        <v>15.0747</v>
      </c>
      <c r="I7" s="31">
        <v>44.732999999999997</v>
      </c>
      <c r="K7" s="26"/>
      <c r="L7" s="26"/>
      <c r="M7" s="26"/>
      <c r="N7" s="26"/>
    </row>
    <row r="8" spans="1:14" x14ac:dyDescent="0.25">
      <c r="A8" s="29">
        <v>5</v>
      </c>
      <c r="B8" s="30">
        <v>4.1385699999999996</v>
      </c>
      <c r="C8" s="30">
        <v>17.798100000000002</v>
      </c>
      <c r="D8" s="30">
        <v>22.192599999999999</v>
      </c>
      <c r="E8" s="30">
        <v>71.138499999999993</v>
      </c>
      <c r="F8" s="31">
        <v>2.5095499999999999</v>
      </c>
      <c r="G8" s="31">
        <v>28.643699999999999</v>
      </c>
      <c r="H8" s="31">
        <v>14.8977</v>
      </c>
      <c r="I8" s="31">
        <v>44.250700000000002</v>
      </c>
      <c r="K8" s="26"/>
      <c r="L8" s="26"/>
      <c r="M8" s="26"/>
      <c r="N8" s="26"/>
    </row>
    <row r="9" spans="1:14" x14ac:dyDescent="0.25">
      <c r="A9" s="29">
        <v>6</v>
      </c>
      <c r="B9" s="30">
        <v>3.7957800000000002</v>
      </c>
      <c r="C9" s="30">
        <v>16.294799999999999</v>
      </c>
      <c r="D9" s="30">
        <v>21.438300000000002</v>
      </c>
      <c r="E9" s="30">
        <v>68.004099999999994</v>
      </c>
      <c r="F9" s="31">
        <v>2.3346800000000001</v>
      </c>
      <c r="G9" s="31">
        <v>28.2484</v>
      </c>
      <c r="H9" s="31">
        <v>14.2562</v>
      </c>
      <c r="I9" s="31">
        <v>42.363999999999997</v>
      </c>
      <c r="K9" s="26"/>
      <c r="L9" s="26"/>
      <c r="M9" s="26"/>
      <c r="N9" s="26"/>
    </row>
    <row r="10" spans="1:14" x14ac:dyDescent="0.25">
      <c r="A10" s="29">
        <v>7</v>
      </c>
      <c r="B10" s="30">
        <v>3.6639300000000001</v>
      </c>
      <c r="C10" s="30">
        <v>15.812799999999999</v>
      </c>
      <c r="D10" s="30">
        <v>20.909099999999999</v>
      </c>
      <c r="E10" s="30">
        <v>67.688599999999994</v>
      </c>
      <c r="F10" s="31">
        <v>2.13673</v>
      </c>
      <c r="G10" s="31">
        <v>27.319400000000002</v>
      </c>
      <c r="H10" s="31">
        <v>14.063599999999999</v>
      </c>
      <c r="I10" s="31">
        <v>41.887300000000003</v>
      </c>
      <c r="K10" s="26"/>
      <c r="L10" s="26"/>
      <c r="M10" s="26"/>
      <c r="N10" s="26"/>
    </row>
    <row r="11" spans="1:14" x14ac:dyDescent="0.25">
      <c r="A11" s="29">
        <v>8</v>
      </c>
      <c r="B11" s="30">
        <v>3.5470299999999999</v>
      </c>
      <c r="C11" s="30">
        <v>15.023199999999999</v>
      </c>
      <c r="D11" s="30">
        <v>20.082799999999999</v>
      </c>
      <c r="E11" s="30">
        <v>65.723200000000006</v>
      </c>
      <c r="F11" s="31">
        <v>1.9455100000000001</v>
      </c>
      <c r="G11" s="31">
        <v>26.498799999999999</v>
      </c>
      <c r="H11" s="31">
        <v>13.7789</v>
      </c>
      <c r="I11" s="31">
        <v>40.525100000000002</v>
      </c>
      <c r="K11" s="26"/>
      <c r="L11" s="26"/>
      <c r="M11" s="26"/>
      <c r="N11" s="26"/>
    </row>
    <row r="12" spans="1:14" x14ac:dyDescent="0.25">
      <c r="A12" s="29">
        <v>9</v>
      </c>
      <c r="B12" s="30">
        <v>3.4871400000000001</v>
      </c>
      <c r="C12" s="30">
        <v>14.7545</v>
      </c>
      <c r="D12" s="30">
        <v>19.919499999999999</v>
      </c>
      <c r="E12" s="30">
        <v>60.693399999999997</v>
      </c>
      <c r="F12" s="31">
        <v>1.8593900000000001</v>
      </c>
      <c r="G12" s="31">
        <v>26.483499999999999</v>
      </c>
      <c r="H12" s="31">
        <v>13.5434</v>
      </c>
      <c r="I12" s="31">
        <v>40.480200000000004</v>
      </c>
      <c r="K12" s="26"/>
      <c r="L12" s="26"/>
      <c r="M12" s="26"/>
      <c r="N12" s="26"/>
    </row>
    <row r="13" spans="1:14" x14ac:dyDescent="0.25">
      <c r="A13" s="29">
        <v>10</v>
      </c>
      <c r="B13" s="30">
        <v>2.9780700000000002</v>
      </c>
      <c r="C13" s="30">
        <v>14.4298</v>
      </c>
      <c r="D13" s="30">
        <v>19.810500000000001</v>
      </c>
      <c r="E13" s="30">
        <v>58.0107</v>
      </c>
      <c r="F13" s="31">
        <v>1.84013</v>
      </c>
      <c r="G13" s="31">
        <v>26.2058</v>
      </c>
      <c r="H13" s="31">
        <v>12.5197</v>
      </c>
      <c r="I13" s="31">
        <v>40.076700000000002</v>
      </c>
      <c r="K13" s="26"/>
      <c r="L13" s="26"/>
      <c r="M13" s="26"/>
      <c r="N13" s="26"/>
    </row>
    <row r="14" spans="1:14" x14ac:dyDescent="0.25">
      <c r="A14" s="29">
        <v>11</v>
      </c>
      <c r="B14" s="30">
        <v>2.9415200000000001</v>
      </c>
      <c r="C14" s="30">
        <v>13.8583</v>
      </c>
      <c r="D14" s="30">
        <v>19.404599999999999</v>
      </c>
      <c r="E14" s="30">
        <v>48.952500000000001</v>
      </c>
      <c r="F14" s="31">
        <v>1.8251200000000001</v>
      </c>
      <c r="G14" s="31">
        <v>25.341000000000001</v>
      </c>
      <c r="H14" s="31">
        <v>12.1564</v>
      </c>
      <c r="I14" s="31">
        <v>39.605499999999999</v>
      </c>
      <c r="K14" s="26"/>
      <c r="L14" s="26"/>
      <c r="M14" s="26"/>
      <c r="N14" s="26"/>
    </row>
    <row r="15" spans="1:14" x14ac:dyDescent="0.25">
      <c r="A15" s="29">
        <v>12</v>
      </c>
      <c r="B15" s="30">
        <v>2.9163199999999998</v>
      </c>
      <c r="C15" s="30">
        <v>11.9786</v>
      </c>
      <c r="D15" s="30">
        <v>18.6435</v>
      </c>
      <c r="E15" s="30">
        <v>48.937800000000003</v>
      </c>
      <c r="F15" s="31">
        <v>1.7318</v>
      </c>
      <c r="G15" s="31">
        <v>25.1294</v>
      </c>
      <c r="H15" s="31">
        <v>11.9298</v>
      </c>
      <c r="I15" s="31">
        <v>38.471800000000002</v>
      </c>
      <c r="K15" s="26"/>
      <c r="L15" s="26"/>
      <c r="M15" s="26"/>
      <c r="N15" s="26"/>
    </row>
    <row r="16" spans="1:14" x14ac:dyDescent="0.25">
      <c r="A16" s="29">
        <v>13</v>
      </c>
      <c r="B16" s="30">
        <v>2.8431799999999998</v>
      </c>
      <c r="C16" s="30">
        <v>11.6919</v>
      </c>
      <c r="D16" s="30">
        <v>17.621099999999998</v>
      </c>
      <c r="E16" s="30">
        <v>46.375900000000001</v>
      </c>
      <c r="F16" s="31">
        <v>1.51658</v>
      </c>
      <c r="G16" s="31">
        <v>25.122399999999999</v>
      </c>
      <c r="H16" s="31">
        <v>11.613</v>
      </c>
      <c r="I16" s="31">
        <v>37.665999999999997</v>
      </c>
      <c r="K16" s="26"/>
      <c r="L16" s="26"/>
      <c r="M16" s="26"/>
      <c r="N16" s="26"/>
    </row>
    <row r="17" spans="1:14" x14ac:dyDescent="0.25">
      <c r="A17" s="29">
        <v>14</v>
      </c>
      <c r="B17" s="30">
        <v>2.8362699999999998</v>
      </c>
      <c r="C17" s="30">
        <v>10.8626</v>
      </c>
      <c r="D17" s="30">
        <v>17.225300000000001</v>
      </c>
      <c r="E17" s="30">
        <v>44.340200000000003</v>
      </c>
      <c r="F17" s="31">
        <v>1.3848499999999999</v>
      </c>
      <c r="G17" s="31">
        <v>25.0671</v>
      </c>
      <c r="H17" s="31">
        <v>11.225899999999999</v>
      </c>
      <c r="I17" s="31">
        <v>37.439799999999998</v>
      </c>
      <c r="K17" s="26"/>
      <c r="L17" s="26"/>
      <c r="M17" s="26"/>
      <c r="N17" s="26"/>
    </row>
    <row r="18" spans="1:14" x14ac:dyDescent="0.25">
      <c r="A18" s="29">
        <v>15</v>
      </c>
      <c r="B18" s="30">
        <v>2.6678199999999999</v>
      </c>
      <c r="C18" s="30">
        <v>10.798999999999999</v>
      </c>
      <c r="D18" s="30">
        <v>17.1187</v>
      </c>
      <c r="E18" s="30">
        <v>41.887300000000003</v>
      </c>
      <c r="F18" s="31">
        <v>1.2053100000000001</v>
      </c>
      <c r="G18" s="31">
        <v>24.699400000000001</v>
      </c>
      <c r="H18" s="31">
        <v>11.0159</v>
      </c>
      <c r="I18" s="31">
        <v>36.534500000000001</v>
      </c>
      <c r="K18" s="26"/>
      <c r="L18" s="26"/>
      <c r="M18" s="26"/>
      <c r="N18" s="26"/>
    </row>
    <row r="19" spans="1:14" x14ac:dyDescent="0.25">
      <c r="A19" s="29">
        <v>16</v>
      </c>
      <c r="B19" s="30">
        <v>2.6664599999999998</v>
      </c>
      <c r="C19" s="30">
        <v>10.7095</v>
      </c>
      <c r="D19" s="30">
        <v>16.490600000000001</v>
      </c>
      <c r="E19" s="30">
        <v>41.615600000000001</v>
      </c>
      <c r="F19" s="31">
        <v>1.1431500000000001</v>
      </c>
      <c r="G19" s="31">
        <v>24.636700000000001</v>
      </c>
      <c r="H19" s="31">
        <v>10.8124</v>
      </c>
      <c r="I19" s="31">
        <v>36.326799999999999</v>
      </c>
      <c r="K19" s="26"/>
      <c r="L19" s="26"/>
      <c r="M19" s="26"/>
      <c r="N19" s="26"/>
    </row>
    <row r="20" spans="1:14" x14ac:dyDescent="0.25">
      <c r="A20" s="29">
        <v>17</v>
      </c>
      <c r="B20" s="30">
        <v>2.63767</v>
      </c>
      <c r="C20" s="30">
        <v>10.673400000000001</v>
      </c>
      <c r="D20" s="30">
        <v>16.339600000000001</v>
      </c>
      <c r="E20" s="30">
        <v>40.525100000000002</v>
      </c>
      <c r="F20" s="31">
        <v>1.1424300000000001</v>
      </c>
      <c r="G20" s="31">
        <v>22.967199999999998</v>
      </c>
      <c r="H20" s="31">
        <v>10.146800000000001</v>
      </c>
      <c r="I20" s="31">
        <v>36.151800000000001</v>
      </c>
      <c r="K20" s="26"/>
      <c r="L20" s="26"/>
      <c r="M20" s="26"/>
      <c r="N20" s="26"/>
    </row>
    <row r="21" spans="1:14" x14ac:dyDescent="0.25">
      <c r="A21" s="29">
        <v>18</v>
      </c>
      <c r="B21" s="30">
        <v>2.4171200000000002</v>
      </c>
      <c r="C21" s="30">
        <v>10.1998</v>
      </c>
      <c r="D21" s="30">
        <v>16.264500000000002</v>
      </c>
      <c r="E21" s="30">
        <v>40.480200000000004</v>
      </c>
      <c r="F21" s="31">
        <v>1.09233</v>
      </c>
      <c r="G21" s="31">
        <v>22.207100000000001</v>
      </c>
      <c r="H21" s="31">
        <v>10.092499999999999</v>
      </c>
      <c r="I21" s="31">
        <v>36.0794</v>
      </c>
      <c r="K21" s="26"/>
      <c r="L21" s="26"/>
      <c r="M21" s="26"/>
      <c r="N21" s="26"/>
    </row>
    <row r="22" spans="1:14" x14ac:dyDescent="0.25">
      <c r="A22" s="29">
        <v>19</v>
      </c>
      <c r="B22" s="30">
        <v>2.3556300000000001</v>
      </c>
      <c r="C22" s="30">
        <v>10.0831</v>
      </c>
      <c r="D22" s="30">
        <v>16.244800000000001</v>
      </c>
      <c r="E22" s="30">
        <v>38.377200000000002</v>
      </c>
      <c r="F22" s="31">
        <v>1.0638399999999999</v>
      </c>
      <c r="G22" s="31">
        <v>22.1739</v>
      </c>
      <c r="H22" s="31">
        <v>9.8309099999999994</v>
      </c>
      <c r="I22" s="31">
        <v>35.4133</v>
      </c>
      <c r="K22" s="26"/>
      <c r="L22" s="26"/>
      <c r="M22" s="26"/>
      <c r="N22" s="26"/>
    </row>
    <row r="23" spans="1:14" x14ac:dyDescent="0.25">
      <c r="A23" s="29">
        <v>20</v>
      </c>
      <c r="B23" s="30">
        <v>2.3195800000000002</v>
      </c>
      <c r="C23" s="30">
        <v>9.9213799999999992</v>
      </c>
      <c r="D23" s="30">
        <v>15.791499999999999</v>
      </c>
      <c r="E23" s="30">
        <v>35.438400000000001</v>
      </c>
      <c r="F23" s="31">
        <v>0.96904199999999996</v>
      </c>
      <c r="G23" s="31">
        <v>21.065300000000001</v>
      </c>
      <c r="H23" s="31">
        <v>9.2556899999999995</v>
      </c>
      <c r="I23" s="31">
        <v>34.788400000000003</v>
      </c>
      <c r="K23" s="26"/>
      <c r="L23" s="26"/>
      <c r="M23" s="26"/>
      <c r="N23" s="26"/>
    </row>
    <row r="24" spans="1:14" x14ac:dyDescent="0.25">
      <c r="A24" s="29">
        <v>21</v>
      </c>
      <c r="B24" s="30">
        <v>2.2835800000000002</v>
      </c>
      <c r="C24" s="30">
        <v>9.4654799999999994</v>
      </c>
      <c r="D24" s="30">
        <v>15.2723</v>
      </c>
      <c r="E24" s="30">
        <v>34.376100000000001</v>
      </c>
      <c r="F24" s="31">
        <v>0.91612800000000005</v>
      </c>
      <c r="G24" s="31">
        <v>20.345500000000001</v>
      </c>
      <c r="H24" s="31">
        <v>9.0946400000000001</v>
      </c>
      <c r="I24" s="31">
        <v>34.680599999999998</v>
      </c>
      <c r="K24" s="26"/>
      <c r="L24" s="26"/>
      <c r="M24" s="26"/>
      <c r="N24" s="26"/>
    </row>
    <row r="25" spans="1:14" x14ac:dyDescent="0.25">
      <c r="A25" s="29">
        <v>22</v>
      </c>
      <c r="B25" s="30">
        <v>2.2608899999999998</v>
      </c>
      <c r="C25" s="30">
        <v>9.1385400000000008</v>
      </c>
      <c r="D25" s="30">
        <v>14.9968</v>
      </c>
      <c r="E25" s="30">
        <v>34.362699999999997</v>
      </c>
      <c r="F25" s="31">
        <v>0.88817800000000002</v>
      </c>
      <c r="G25" s="31">
        <v>20.335100000000001</v>
      </c>
      <c r="H25" s="31">
        <v>8.8882899999999996</v>
      </c>
      <c r="I25" s="31">
        <v>34.192999999999998</v>
      </c>
      <c r="K25" s="26"/>
      <c r="L25" s="26"/>
      <c r="M25" s="26"/>
      <c r="N25" s="26"/>
    </row>
    <row r="26" spans="1:14" x14ac:dyDescent="0.25">
      <c r="A26" s="29">
        <v>23</v>
      </c>
      <c r="B26" s="30">
        <v>2.2540399999999998</v>
      </c>
      <c r="C26" s="30">
        <v>8.7713199999999993</v>
      </c>
      <c r="D26" s="30">
        <v>14.9884</v>
      </c>
      <c r="E26" s="30">
        <v>29.354199999999999</v>
      </c>
      <c r="F26" s="31">
        <v>0.84071600000000002</v>
      </c>
      <c r="G26" s="31">
        <v>20.1783</v>
      </c>
      <c r="H26" s="31">
        <v>8.8646899999999995</v>
      </c>
      <c r="I26" s="31">
        <v>34.146799999999999</v>
      </c>
      <c r="K26" s="26"/>
      <c r="L26" s="26"/>
      <c r="M26" s="26"/>
      <c r="N26" s="26"/>
    </row>
    <row r="27" spans="1:14" x14ac:dyDescent="0.25">
      <c r="A27" s="29">
        <v>24</v>
      </c>
      <c r="B27" s="30">
        <v>2.2289699999999999</v>
      </c>
      <c r="C27" s="30">
        <v>8.5952199999999994</v>
      </c>
      <c r="D27" s="30">
        <v>14.4937</v>
      </c>
      <c r="E27" s="30">
        <v>28.404900000000001</v>
      </c>
      <c r="F27" s="31">
        <v>0.77593599999999996</v>
      </c>
      <c r="G27" s="31">
        <v>19.873200000000001</v>
      </c>
      <c r="H27" s="31">
        <v>8.8535299999999992</v>
      </c>
      <c r="I27" s="31">
        <v>32.985399999999998</v>
      </c>
      <c r="K27" s="26"/>
      <c r="L27" s="26"/>
      <c r="M27" s="26"/>
      <c r="N27" s="26"/>
    </row>
    <row r="28" spans="1:14" x14ac:dyDescent="0.25">
      <c r="A28" s="29">
        <v>25</v>
      </c>
      <c r="B28" s="30">
        <v>2.1367799999999999</v>
      </c>
      <c r="C28" s="30">
        <v>8.2164999999999999</v>
      </c>
      <c r="D28" s="30">
        <v>13.751200000000001</v>
      </c>
      <c r="E28" s="30">
        <v>27.9693</v>
      </c>
      <c r="F28" s="31">
        <v>0.75956999999999997</v>
      </c>
      <c r="G28" s="31">
        <v>19.559799999999999</v>
      </c>
      <c r="H28" s="31">
        <v>8.7608300000000003</v>
      </c>
      <c r="I28" s="31">
        <v>32.281300000000002</v>
      </c>
      <c r="K28" s="26"/>
      <c r="L28" s="26"/>
      <c r="M28" s="26"/>
      <c r="N28" s="26"/>
    </row>
    <row r="29" spans="1:14" x14ac:dyDescent="0.25">
      <c r="A29" s="29">
        <v>26</v>
      </c>
      <c r="B29" s="30">
        <v>2.0121000000000002</v>
      </c>
      <c r="C29" s="30">
        <v>8.0814400000000006</v>
      </c>
      <c r="D29" s="30">
        <v>13.2075</v>
      </c>
      <c r="E29" s="30">
        <v>27.848199999999999</v>
      </c>
      <c r="F29" s="31">
        <v>0.74033899999999997</v>
      </c>
      <c r="G29" s="31">
        <v>19.1769</v>
      </c>
      <c r="H29" s="31">
        <v>8.3658599999999996</v>
      </c>
      <c r="I29" s="31">
        <v>32.2744</v>
      </c>
      <c r="K29" s="26"/>
      <c r="L29" s="26"/>
      <c r="M29" s="26"/>
      <c r="N29" s="26"/>
    </row>
    <row r="30" spans="1:14" x14ac:dyDescent="0.25">
      <c r="A30" s="29">
        <v>27</v>
      </c>
      <c r="B30" s="30">
        <v>1.9767699999999999</v>
      </c>
      <c r="C30" s="30">
        <v>8.0312000000000001</v>
      </c>
      <c r="D30" s="30">
        <v>12.9725</v>
      </c>
      <c r="E30" s="30">
        <v>27.263500000000001</v>
      </c>
      <c r="F30" s="31">
        <v>0.725356</v>
      </c>
      <c r="G30" s="31">
        <v>18.596299999999999</v>
      </c>
      <c r="H30" s="31">
        <v>7.5701000000000001</v>
      </c>
      <c r="I30" s="31">
        <v>31.514500000000002</v>
      </c>
      <c r="K30" s="26"/>
      <c r="L30" s="26"/>
      <c r="M30" s="26"/>
      <c r="N30" s="26"/>
    </row>
    <row r="31" spans="1:14" x14ac:dyDescent="0.25">
      <c r="A31" s="29">
        <v>28</v>
      </c>
      <c r="B31" s="30">
        <v>1.93424</v>
      </c>
      <c r="C31" s="30">
        <v>7.8837099999999998</v>
      </c>
      <c r="D31" s="30">
        <v>12.8086</v>
      </c>
      <c r="E31" s="30">
        <v>27.1584</v>
      </c>
      <c r="F31" s="31">
        <v>0.72326900000000005</v>
      </c>
      <c r="G31" s="31">
        <v>17.13</v>
      </c>
      <c r="H31" s="31">
        <v>7.4069399999999996</v>
      </c>
      <c r="I31" s="31">
        <v>31.1844</v>
      </c>
      <c r="K31" s="26"/>
      <c r="L31" s="26"/>
      <c r="M31" s="26"/>
      <c r="N31" s="26"/>
    </row>
    <row r="32" spans="1:14" x14ac:dyDescent="0.25">
      <c r="A32" s="29">
        <v>29</v>
      </c>
      <c r="B32" s="30">
        <v>1.89991</v>
      </c>
      <c r="C32" s="30">
        <v>7.1080899999999998</v>
      </c>
      <c r="D32" s="30">
        <v>12.7742</v>
      </c>
      <c r="E32" s="30">
        <v>26.959599999999998</v>
      </c>
      <c r="F32" s="31">
        <v>0.668821</v>
      </c>
      <c r="G32" s="31">
        <v>16.029199999999999</v>
      </c>
      <c r="H32" s="31">
        <v>7.1824899999999996</v>
      </c>
      <c r="I32" s="31">
        <v>30.408200000000001</v>
      </c>
      <c r="K32" s="26"/>
      <c r="L32" s="26"/>
      <c r="M32" s="26"/>
      <c r="N32" s="26"/>
    </row>
    <row r="33" spans="1:14" x14ac:dyDescent="0.25">
      <c r="A33" s="29">
        <v>30</v>
      </c>
      <c r="B33" s="30">
        <v>1.72339</v>
      </c>
      <c r="C33" s="30">
        <v>7.04941</v>
      </c>
      <c r="D33" s="30">
        <v>11.712999999999999</v>
      </c>
      <c r="E33" s="30">
        <v>26.939699999999998</v>
      </c>
      <c r="F33" s="31">
        <v>0.66529300000000002</v>
      </c>
      <c r="G33" s="31">
        <v>15.168900000000001</v>
      </c>
      <c r="H33" s="31">
        <v>7.1179699999999997</v>
      </c>
      <c r="I33" s="31">
        <v>30.383900000000001</v>
      </c>
      <c r="K33" s="26"/>
      <c r="L33" s="26"/>
      <c r="M33" s="26"/>
      <c r="N33" s="26"/>
    </row>
    <row r="34" spans="1:14" x14ac:dyDescent="0.25">
      <c r="A34" s="29">
        <v>31</v>
      </c>
      <c r="B34" s="30">
        <v>1.69292</v>
      </c>
      <c r="C34" s="30">
        <v>6.6261999999999999</v>
      </c>
      <c r="D34" s="30">
        <v>11.475099999999999</v>
      </c>
      <c r="E34" s="30">
        <v>26.819600000000001</v>
      </c>
      <c r="F34" s="31">
        <v>0.62026400000000004</v>
      </c>
      <c r="G34" s="31">
        <v>14.672800000000001</v>
      </c>
      <c r="H34" s="31">
        <v>6.8984800000000002</v>
      </c>
      <c r="I34" s="31">
        <v>30.281600000000001</v>
      </c>
      <c r="K34" s="26"/>
      <c r="L34" s="26"/>
      <c r="M34" s="26"/>
      <c r="N34" s="26"/>
    </row>
    <row r="35" spans="1:14" x14ac:dyDescent="0.25">
      <c r="A35" s="29">
        <v>32</v>
      </c>
      <c r="B35" s="30">
        <v>1.5467500000000001</v>
      </c>
      <c r="C35" s="30">
        <v>6.58507</v>
      </c>
      <c r="D35" s="30">
        <v>11.1257</v>
      </c>
      <c r="E35" s="30">
        <v>23.9907</v>
      </c>
      <c r="F35" s="31">
        <v>0.60375400000000001</v>
      </c>
      <c r="G35" s="31">
        <v>13.627700000000001</v>
      </c>
      <c r="H35" s="31">
        <v>6.8079700000000001</v>
      </c>
      <c r="I35" s="31">
        <v>30.208600000000001</v>
      </c>
      <c r="K35" s="26"/>
      <c r="L35" s="26"/>
      <c r="M35" s="26"/>
      <c r="N35" s="26"/>
    </row>
    <row r="36" spans="1:14" x14ac:dyDescent="0.25">
      <c r="A36" s="29">
        <v>33</v>
      </c>
      <c r="B36" s="30">
        <v>1.4686399999999999</v>
      </c>
      <c r="C36" s="30">
        <v>6.43912</v>
      </c>
      <c r="D36" s="30">
        <v>10.8002</v>
      </c>
      <c r="E36" s="30">
        <v>22.687000000000001</v>
      </c>
      <c r="F36" s="31">
        <v>0.49315799999999999</v>
      </c>
      <c r="G36" s="31">
        <v>13.4841</v>
      </c>
      <c r="H36" s="31">
        <v>6.7964500000000001</v>
      </c>
      <c r="I36" s="31">
        <v>29.664400000000001</v>
      </c>
      <c r="K36" s="26"/>
      <c r="L36" s="26"/>
      <c r="M36" s="26"/>
      <c r="N36" s="26"/>
    </row>
    <row r="37" spans="1:14" x14ac:dyDescent="0.25">
      <c r="A37" s="29">
        <v>34</v>
      </c>
      <c r="B37" s="30">
        <v>1.3549</v>
      </c>
      <c r="C37" s="30">
        <v>6.36639</v>
      </c>
      <c r="D37" s="30">
        <v>10.742599999999999</v>
      </c>
      <c r="E37" s="30">
        <v>22.658899999999999</v>
      </c>
      <c r="F37" s="31">
        <v>0.47482799999999997</v>
      </c>
      <c r="G37" s="31">
        <v>13.3969</v>
      </c>
      <c r="H37" s="31">
        <v>6.3405500000000004</v>
      </c>
      <c r="I37" s="31">
        <v>28.882000000000001</v>
      </c>
      <c r="K37" s="26"/>
      <c r="L37" s="26"/>
      <c r="M37" s="26"/>
      <c r="N37" s="26"/>
    </row>
    <row r="38" spans="1:14" x14ac:dyDescent="0.25">
      <c r="A38" s="29">
        <v>35</v>
      </c>
      <c r="B38" s="30">
        <v>1.23543</v>
      </c>
      <c r="C38" s="30">
        <v>6.2486899999999999</v>
      </c>
      <c r="D38" s="30">
        <v>10.7004</v>
      </c>
      <c r="E38" s="30">
        <v>22.397099999999998</v>
      </c>
      <c r="F38" s="31">
        <v>0.38006400000000001</v>
      </c>
      <c r="G38" s="31">
        <v>12.3635</v>
      </c>
      <c r="H38" s="31">
        <v>6.1981200000000003</v>
      </c>
      <c r="I38" s="31">
        <v>28.853300000000001</v>
      </c>
      <c r="K38" s="26"/>
      <c r="L38" s="26"/>
      <c r="M38" s="26"/>
      <c r="N38" s="26"/>
    </row>
    <row r="39" spans="1:14" x14ac:dyDescent="0.25">
      <c r="A39" s="29">
        <v>36</v>
      </c>
      <c r="B39" s="30">
        <v>1.19459</v>
      </c>
      <c r="C39" s="30">
        <v>6.1646200000000002</v>
      </c>
      <c r="D39" s="30">
        <v>10.370200000000001</v>
      </c>
      <c r="E39" s="30">
        <v>22.2133</v>
      </c>
      <c r="F39" s="31">
        <v>0.31212499999999999</v>
      </c>
      <c r="G39" s="31">
        <v>12.3505</v>
      </c>
      <c r="H39" s="31">
        <v>4.7732099999999997</v>
      </c>
      <c r="I39" s="31">
        <v>26.674299999999999</v>
      </c>
      <c r="K39" s="26"/>
      <c r="L39" s="26"/>
      <c r="M39" s="26"/>
      <c r="N39" s="26"/>
    </row>
    <row r="40" spans="1:14" x14ac:dyDescent="0.25">
      <c r="A40" s="29">
        <v>37</v>
      </c>
      <c r="B40" s="30">
        <v>1.1927300000000001</v>
      </c>
      <c r="C40" s="30">
        <v>6.1062500000000002</v>
      </c>
      <c r="D40" s="30">
        <v>10.1289</v>
      </c>
      <c r="E40" s="30">
        <v>22.0975</v>
      </c>
      <c r="F40" s="31">
        <v>0.30446200000000001</v>
      </c>
      <c r="G40" s="31">
        <v>11.3523</v>
      </c>
      <c r="H40" s="31">
        <v>4.5117799999999999</v>
      </c>
      <c r="I40" s="31">
        <v>26.008800000000001</v>
      </c>
      <c r="K40" s="26"/>
      <c r="L40" s="26"/>
      <c r="M40" s="26"/>
      <c r="N40" s="26"/>
    </row>
    <row r="41" spans="1:14" x14ac:dyDescent="0.25">
      <c r="A41" s="29">
        <v>38</v>
      </c>
      <c r="B41" s="30">
        <v>1.1831100000000001</v>
      </c>
      <c r="C41" s="30">
        <v>6.1031000000000004</v>
      </c>
      <c r="D41" s="30">
        <v>9.45838</v>
      </c>
      <c r="E41" s="30">
        <v>19.9636</v>
      </c>
      <c r="F41" s="31">
        <v>0.27923599999999998</v>
      </c>
      <c r="G41" s="31">
        <v>11.267300000000001</v>
      </c>
      <c r="H41" s="31">
        <v>3.7236799999999999</v>
      </c>
      <c r="I41" s="31">
        <v>25.952500000000001</v>
      </c>
      <c r="K41" s="26"/>
      <c r="L41" s="26"/>
      <c r="M41" s="26"/>
      <c r="N41" s="26"/>
    </row>
    <row r="42" spans="1:14" x14ac:dyDescent="0.25">
      <c r="A42" s="29">
        <v>39</v>
      </c>
      <c r="B42" s="30">
        <v>0.88030799999999998</v>
      </c>
      <c r="C42" s="30">
        <v>5.9794700000000001</v>
      </c>
      <c r="D42" s="30">
        <v>9.3627099999999999</v>
      </c>
      <c r="E42" s="30">
        <v>16.5654</v>
      </c>
      <c r="F42" s="31">
        <v>0.26898699999999998</v>
      </c>
      <c r="G42" s="31">
        <v>10.398400000000001</v>
      </c>
      <c r="H42" s="31">
        <v>3.7121499999999998</v>
      </c>
      <c r="I42" s="31">
        <v>24.229299999999999</v>
      </c>
      <c r="K42" s="26"/>
      <c r="L42" s="26"/>
      <c r="M42" s="26"/>
      <c r="N42" s="26"/>
    </row>
    <row r="43" spans="1:14" x14ac:dyDescent="0.25">
      <c r="A43" s="29">
        <v>40</v>
      </c>
      <c r="B43" s="30">
        <v>0.86420600000000003</v>
      </c>
      <c r="C43" s="30">
        <v>5.8938600000000001</v>
      </c>
      <c r="D43" s="30">
        <v>9.3624399999999994</v>
      </c>
      <c r="E43" s="30">
        <v>15.0763</v>
      </c>
      <c r="F43" s="31">
        <v>0.255965</v>
      </c>
      <c r="G43" s="31">
        <v>9.9166899999999991</v>
      </c>
      <c r="H43" s="31">
        <v>3.42543</v>
      </c>
      <c r="I43" s="31">
        <v>22.1065</v>
      </c>
      <c r="K43" s="26"/>
      <c r="L43" s="26"/>
      <c r="M43" s="26"/>
      <c r="N43" s="26"/>
    </row>
    <row r="44" spans="1:14" x14ac:dyDescent="0.25">
      <c r="A44" s="29">
        <v>41</v>
      </c>
      <c r="B44" s="30">
        <v>0.63110599999999994</v>
      </c>
      <c r="C44" s="30">
        <v>5.7582300000000002</v>
      </c>
      <c r="D44" s="30">
        <v>8.4731000000000005</v>
      </c>
      <c r="E44" s="30">
        <v>14.498699999999999</v>
      </c>
      <c r="F44" s="31">
        <v>0.23799100000000001</v>
      </c>
      <c r="G44" s="31">
        <v>9.6827100000000002</v>
      </c>
      <c r="H44" s="31">
        <v>3.1218300000000001</v>
      </c>
      <c r="I44" s="31">
        <v>21.8432</v>
      </c>
      <c r="K44" s="26"/>
      <c r="L44" s="26"/>
      <c r="M44" s="26"/>
      <c r="N44" s="26"/>
    </row>
    <row r="45" spans="1:14" x14ac:dyDescent="0.25">
      <c r="A45" s="29">
        <v>42</v>
      </c>
      <c r="B45" s="30">
        <v>0.565245</v>
      </c>
      <c r="C45" s="30">
        <v>5.6395</v>
      </c>
      <c r="D45" s="30">
        <v>8.3523700000000005</v>
      </c>
      <c r="E45" s="30">
        <v>14.388199999999999</v>
      </c>
      <c r="F45" s="31">
        <v>0.23744199999999999</v>
      </c>
      <c r="G45" s="31">
        <v>8.9646899999999992</v>
      </c>
      <c r="H45" s="31">
        <v>3.0363799999999999</v>
      </c>
      <c r="I45" s="31">
        <v>19.845199999999998</v>
      </c>
      <c r="K45" s="26"/>
      <c r="L45" s="26"/>
      <c r="M45" s="26"/>
      <c r="N45" s="26"/>
    </row>
    <row r="46" spans="1:14" x14ac:dyDescent="0.25">
      <c r="A46" s="29">
        <v>43</v>
      </c>
      <c r="B46" s="30">
        <v>0.54710899999999996</v>
      </c>
      <c r="C46" s="30">
        <v>5.1175699999999997</v>
      </c>
      <c r="D46" s="30">
        <v>6.5935800000000002</v>
      </c>
      <c r="E46" s="30">
        <v>14.119</v>
      </c>
      <c r="F46" s="31">
        <v>0.19247900000000001</v>
      </c>
      <c r="G46" s="31">
        <v>7.8467399999999996</v>
      </c>
      <c r="H46" s="31">
        <v>2.7562700000000002</v>
      </c>
      <c r="I46" s="31">
        <v>18.417100000000001</v>
      </c>
      <c r="K46" s="26"/>
      <c r="L46" s="26"/>
      <c r="M46" s="26"/>
      <c r="N46" s="26"/>
    </row>
    <row r="47" spans="1:14" x14ac:dyDescent="0.25">
      <c r="A47" s="29">
        <v>44</v>
      </c>
      <c r="B47" s="30">
        <v>0.34818900000000003</v>
      </c>
      <c r="C47" s="30">
        <v>5.0620799999999999</v>
      </c>
      <c r="D47" s="30">
        <v>6.5553999999999997</v>
      </c>
      <c r="E47" s="30">
        <v>13.907400000000001</v>
      </c>
      <c r="F47" s="31">
        <v>0.160998</v>
      </c>
      <c r="G47" s="31">
        <v>7.8360200000000004</v>
      </c>
      <c r="H47" s="31">
        <v>2.2531699999999999</v>
      </c>
      <c r="I47" s="31">
        <v>18.227900000000002</v>
      </c>
      <c r="K47" s="26"/>
      <c r="L47" s="26"/>
      <c r="M47" s="26"/>
      <c r="N47" s="26"/>
    </row>
    <row r="48" spans="1:14" x14ac:dyDescent="0.25">
      <c r="A48" s="29">
        <v>45</v>
      </c>
      <c r="B48" s="30">
        <v>0.29669000000000001</v>
      </c>
      <c r="C48" s="30">
        <v>4.8083299999999998</v>
      </c>
      <c r="D48" s="30">
        <v>6.2890899999999998</v>
      </c>
      <c r="E48" s="30">
        <v>13.8504</v>
      </c>
      <c r="F48" s="31">
        <v>5.9055900000000001E-2</v>
      </c>
      <c r="G48" s="31">
        <v>6.4836799999999997</v>
      </c>
      <c r="H48" s="31">
        <v>2.19415</v>
      </c>
      <c r="I48" s="31">
        <v>17.273599999999998</v>
      </c>
      <c r="K48" s="26"/>
      <c r="L48" s="26"/>
      <c r="M48" s="26"/>
      <c r="N48" s="26"/>
    </row>
    <row r="49" spans="1:14" x14ac:dyDescent="0.25">
      <c r="A49" s="29">
        <v>46</v>
      </c>
      <c r="B49" s="30">
        <v>0.18679200000000001</v>
      </c>
      <c r="C49" s="30">
        <v>3.9487299999999999</v>
      </c>
      <c r="D49" s="30">
        <v>3</v>
      </c>
      <c r="E49" s="30">
        <v>12.5556</v>
      </c>
      <c r="F49" s="31">
        <v>4.2965400000000002</v>
      </c>
      <c r="G49" s="32">
        <v>5.8423400000000001</v>
      </c>
      <c r="H49" s="31">
        <v>26.0715</v>
      </c>
      <c r="I49" s="31">
        <v>95.984999999999999</v>
      </c>
      <c r="K49" s="26"/>
      <c r="L49" s="26"/>
      <c r="M49" s="26"/>
      <c r="N49" s="26"/>
    </row>
    <row r="50" spans="1:14" x14ac:dyDescent="0.25">
      <c r="A50" s="29">
        <v>47</v>
      </c>
      <c r="B50" s="30">
        <v>0.12459000000000001</v>
      </c>
      <c r="C50" s="30">
        <v>3.7755700000000001</v>
      </c>
      <c r="D50" s="30">
        <v>6.6543099999999997</v>
      </c>
      <c r="E50" s="30">
        <v>11.178900000000001</v>
      </c>
      <c r="F50" s="31">
        <v>4.0309699999999999</v>
      </c>
      <c r="G50" s="32">
        <v>5.8241500000000004</v>
      </c>
      <c r="H50" s="31">
        <v>25.854900000000001</v>
      </c>
      <c r="I50" s="31">
        <v>83.6006</v>
      </c>
      <c r="K50" s="26"/>
      <c r="L50" s="26"/>
      <c r="M50" s="26"/>
      <c r="N50" s="26"/>
    </row>
    <row r="51" spans="1:14" x14ac:dyDescent="0.25">
      <c r="A51" s="29">
        <v>48</v>
      </c>
      <c r="B51" s="30">
        <v>0.100593</v>
      </c>
      <c r="C51" s="30">
        <v>3.68323</v>
      </c>
      <c r="D51" s="30">
        <v>3.5840299999999998</v>
      </c>
      <c r="E51" s="30">
        <v>10.937799999999999</v>
      </c>
      <c r="F51" s="31">
        <v>4.6946299999999999E-4</v>
      </c>
      <c r="G51" s="31">
        <v>4.8411900000000001</v>
      </c>
      <c r="H51" s="31">
        <v>2.1625000000000001</v>
      </c>
      <c r="I51" s="31">
        <v>16.224799999999998</v>
      </c>
      <c r="K51" s="26"/>
      <c r="L51" s="26"/>
      <c r="M51" s="26"/>
      <c r="N51" s="26"/>
    </row>
    <row r="52" spans="1:14" x14ac:dyDescent="0.25">
      <c r="A52" s="29">
        <v>49</v>
      </c>
      <c r="B52" s="30">
        <v>3.3319000000000001E-2</v>
      </c>
      <c r="C52" s="30">
        <v>3.6009199999999999</v>
      </c>
      <c r="D52" s="30">
        <v>5.8423400000000001</v>
      </c>
      <c r="E52" s="30">
        <v>9.5503400000000003</v>
      </c>
      <c r="F52" s="31">
        <v>3.6914699999999998</v>
      </c>
      <c r="G52" s="32">
        <v>4.5675699999999999</v>
      </c>
      <c r="H52" s="31">
        <v>24.031500000000001</v>
      </c>
      <c r="I52" s="31">
        <v>77.735799999999998</v>
      </c>
      <c r="K52" s="26"/>
      <c r="L52" s="26"/>
      <c r="M52" s="26"/>
      <c r="N52" s="26"/>
    </row>
    <row r="53" spans="1:14" ht="15" thickBot="1" x14ac:dyDescent="0.3">
      <c r="A53" s="33">
        <v>50</v>
      </c>
      <c r="B53" s="34">
        <v>2.51516E-2</v>
      </c>
      <c r="C53" s="34">
        <v>3.1739899999999999</v>
      </c>
      <c r="D53" s="34">
        <v>5.8241500000000004</v>
      </c>
      <c r="E53" s="34">
        <v>6.4283000000000001</v>
      </c>
      <c r="F53" s="35">
        <v>5.9723199999999999</v>
      </c>
      <c r="G53" s="36">
        <v>3.8875500000000001</v>
      </c>
      <c r="H53" s="35">
        <v>32.978000000000002</v>
      </c>
      <c r="I53" s="35">
        <v>59.085700000000003</v>
      </c>
      <c r="K53" s="26"/>
      <c r="L53" s="26"/>
      <c r="M53" s="26"/>
      <c r="N53" s="26"/>
    </row>
    <row r="54" spans="1:14" x14ac:dyDescent="0.25">
      <c r="A54" s="37" t="s">
        <v>34</v>
      </c>
      <c r="B54" s="38">
        <f>AVERAGE(B4:B53)</f>
        <v>2.0779361720000007</v>
      </c>
      <c r="C54" s="38">
        <f t="shared" ref="C54:E54" si="0">AVERAGE(C4:C53)</f>
        <v>9.5493442000000002</v>
      </c>
      <c r="D54" s="38">
        <f t="shared" si="0"/>
        <v>13.864645999999999</v>
      </c>
      <c r="E54" s="38">
        <f t="shared" si="0"/>
        <v>36.142378799999989</v>
      </c>
      <c r="F54" s="39">
        <f>AVERAGE(F4:F53)</f>
        <v>1.3718631272600001</v>
      </c>
      <c r="G54" s="39">
        <f t="shared" ref="G54:I54" si="1">AVERAGE(G4:G53)</f>
        <v>18.057732600000008</v>
      </c>
      <c r="H54" s="39">
        <f t="shared" si="1"/>
        <v>10.484935200000001</v>
      </c>
      <c r="I54" s="40">
        <f t="shared" si="1"/>
        <v>36.653866000000008</v>
      </c>
      <c r="K54" s="26"/>
      <c r="L54" s="26"/>
      <c r="M54" s="26"/>
      <c r="N54" s="26"/>
    </row>
    <row r="55" spans="1:14" ht="15" thickBot="1" x14ac:dyDescent="0.3">
      <c r="A55" s="41" t="s">
        <v>35</v>
      </c>
      <c r="B55" s="42">
        <f>STDEV(B4:B53)</f>
        <v>1.3587445689718824</v>
      </c>
      <c r="C55" s="42">
        <f t="shared" ref="C55:E55" si="2">STDEV(C4:C53)</f>
        <v>4.9665434904060026</v>
      </c>
      <c r="D55" s="42">
        <f t="shared" si="2"/>
        <v>5.699560684185256</v>
      </c>
      <c r="E55" s="42">
        <f t="shared" si="2"/>
        <v>23.431032270979816</v>
      </c>
      <c r="F55" s="43">
        <f>STDEV(F4:F53)</f>
        <v>1.2861740461280609</v>
      </c>
      <c r="G55" s="43">
        <f t="shared" ref="G55:I55" si="3">STDEV(G4:G53)</f>
        <v>8.2532217717900895</v>
      </c>
      <c r="H55" s="43">
        <f t="shared" si="3"/>
        <v>6.7844655970175909</v>
      </c>
      <c r="I55" s="44">
        <f t="shared" si="3"/>
        <v>15.453070626262239</v>
      </c>
      <c r="K55" s="26"/>
      <c r="L55" s="26"/>
      <c r="M55" s="26"/>
      <c r="N55" s="26"/>
    </row>
    <row r="56" spans="1:14" x14ac:dyDescent="0.25">
      <c r="A56" s="18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1:14" x14ac:dyDescent="0.25">
      <c r="A57" s="18"/>
    </row>
    <row r="58" spans="1:14" x14ac:dyDescent="0.25">
      <c r="A58" s="18"/>
    </row>
    <row r="59" spans="1:14" x14ac:dyDescent="0.25">
      <c r="A59" s="18"/>
    </row>
    <row r="60" spans="1:14" x14ac:dyDescent="0.25">
      <c r="A60" s="18"/>
    </row>
  </sheetData>
  <mergeCells count="2">
    <mergeCell ref="B2:E2"/>
    <mergeCell ref="F2:I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zoomScale="70" zoomScaleNormal="70" workbookViewId="0">
      <selection activeCell="Q30" sqref="Q30"/>
    </sheetView>
  </sheetViews>
  <sheetFormatPr defaultRowHeight="14.4" x14ac:dyDescent="0.25"/>
  <cols>
    <col min="1" max="3" width="14.5546875" style="1" customWidth="1"/>
    <col min="4" max="4" width="11.88671875" style="1" customWidth="1"/>
    <col min="5" max="8" width="8.88671875" style="1"/>
    <col min="9" max="9" width="12.33203125" style="1" customWidth="1"/>
    <col min="10" max="21" width="8.88671875" style="1"/>
    <col min="22" max="22" width="13.88671875" style="1" customWidth="1"/>
    <col min="23" max="16384" width="8.88671875" style="1"/>
  </cols>
  <sheetData>
    <row r="1" spans="1:25" s="3" customFormat="1" ht="15" customHeight="1" thickBot="1" x14ac:dyDescent="0.3">
      <c r="A1" s="24" t="s">
        <v>134</v>
      </c>
      <c r="B1" s="24"/>
      <c r="C1" s="4"/>
      <c r="D1" s="5"/>
      <c r="E1" s="4"/>
      <c r="F1" s="5"/>
      <c r="G1" s="5"/>
      <c r="H1" s="5"/>
      <c r="I1" s="5"/>
      <c r="J1" s="5"/>
      <c r="K1" s="5"/>
      <c r="L1" s="5"/>
      <c r="M1" s="5"/>
      <c r="N1" s="5"/>
      <c r="O1" s="1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x14ac:dyDescent="0.25">
      <c r="A2" s="81" t="s">
        <v>142</v>
      </c>
      <c r="B2" s="105" t="s">
        <v>157</v>
      </c>
      <c r="C2" s="105">
        <v>0</v>
      </c>
      <c r="D2" s="105">
        <f t="shared" ref="D2:K2" si="0">E2*3/10</f>
        <v>3.2805E-3</v>
      </c>
      <c r="E2" s="105">
        <f t="shared" si="0"/>
        <v>1.0935E-2</v>
      </c>
      <c r="F2" s="105">
        <f t="shared" si="0"/>
        <v>3.6450000000000003E-2</v>
      </c>
      <c r="G2" s="105">
        <f t="shared" si="0"/>
        <v>0.12150000000000002</v>
      </c>
      <c r="H2" s="105">
        <f t="shared" si="0"/>
        <v>0.40500000000000008</v>
      </c>
      <c r="I2" s="105">
        <f t="shared" si="0"/>
        <v>1.35</v>
      </c>
      <c r="J2" s="105">
        <f t="shared" si="0"/>
        <v>4.5</v>
      </c>
      <c r="K2" s="105">
        <f t="shared" si="0"/>
        <v>15</v>
      </c>
      <c r="L2" s="106">
        <v>50</v>
      </c>
      <c r="N2"/>
    </row>
    <row r="3" spans="1:25" x14ac:dyDescent="0.25">
      <c r="A3" s="125" t="s">
        <v>145</v>
      </c>
      <c r="B3" s="102" t="s">
        <v>143</v>
      </c>
      <c r="C3" s="103">
        <v>0.221</v>
      </c>
      <c r="D3" s="103">
        <v>0.21099999999999999</v>
      </c>
      <c r="E3" s="103">
        <v>0.20499999999999999</v>
      </c>
      <c r="F3" s="103">
        <v>0.214</v>
      </c>
      <c r="G3" s="103">
        <v>0.19700000000000001</v>
      </c>
      <c r="H3" s="103">
        <v>0.158</v>
      </c>
      <c r="I3" s="103">
        <v>0.113</v>
      </c>
      <c r="J3" s="103">
        <v>7.1999999999999995E-2</v>
      </c>
      <c r="K3" s="103">
        <v>6.6000000000000003E-2</v>
      </c>
      <c r="L3" s="107">
        <v>6.8000000000000005E-2</v>
      </c>
    </row>
    <row r="4" spans="1:25" x14ac:dyDescent="0.25">
      <c r="A4" s="125"/>
      <c r="B4" s="102" t="s">
        <v>144</v>
      </c>
      <c r="C4" s="103">
        <v>0.21299999999999999</v>
      </c>
      <c r="D4" s="103">
        <v>0.19900000000000001</v>
      </c>
      <c r="E4" s="103">
        <v>0.21099999999999999</v>
      </c>
      <c r="F4" s="103">
        <v>0.23200000000000001</v>
      </c>
      <c r="G4" s="103">
        <v>0.218</v>
      </c>
      <c r="H4" s="103">
        <v>0.156</v>
      </c>
      <c r="I4" s="103">
        <v>0.123</v>
      </c>
      <c r="J4" s="103">
        <v>7.4999999999999997E-2</v>
      </c>
      <c r="K4" s="103">
        <v>7.0999999999999994E-2</v>
      </c>
      <c r="L4" s="107">
        <v>8.2000000000000003E-2</v>
      </c>
    </row>
    <row r="5" spans="1:25" x14ac:dyDescent="0.25">
      <c r="A5" s="125" t="s">
        <v>147</v>
      </c>
      <c r="B5" s="102" t="s">
        <v>143</v>
      </c>
      <c r="C5" s="104">
        <v>0.18099999999999999</v>
      </c>
      <c r="D5" s="104">
        <v>0.16200000000000001</v>
      </c>
      <c r="E5" s="104">
        <v>0.184</v>
      </c>
      <c r="F5" s="104">
        <v>0.18</v>
      </c>
      <c r="G5" s="104">
        <v>0.158</v>
      </c>
      <c r="H5" s="104">
        <v>0.107</v>
      </c>
      <c r="I5" s="104">
        <v>8.8999999999999996E-2</v>
      </c>
      <c r="J5" s="104">
        <v>7.1999999999999995E-2</v>
      </c>
      <c r="K5" s="104">
        <v>6.7000000000000004E-2</v>
      </c>
      <c r="L5" s="108">
        <v>7.3999999999999996E-2</v>
      </c>
    </row>
    <row r="6" spans="1:25" ht="15" thickBot="1" x14ac:dyDescent="0.3">
      <c r="A6" s="126"/>
      <c r="B6" s="109" t="s">
        <v>144</v>
      </c>
      <c r="C6" s="110">
        <v>0.191</v>
      </c>
      <c r="D6" s="110">
        <v>0.193</v>
      </c>
      <c r="E6" s="110">
        <v>0.185</v>
      </c>
      <c r="F6" s="110">
        <v>0.183</v>
      </c>
      <c r="G6" s="110">
        <v>0.153</v>
      </c>
      <c r="H6" s="110">
        <v>0.115</v>
      </c>
      <c r="I6" s="110">
        <v>0.09</v>
      </c>
      <c r="J6" s="110">
        <v>6.9000000000000006E-2</v>
      </c>
      <c r="K6" s="110">
        <v>6.2E-2</v>
      </c>
      <c r="L6" s="111">
        <v>6.7000000000000004E-2</v>
      </c>
    </row>
    <row r="7" spans="1:25" ht="15" thickBot="1" x14ac:dyDescent="0.25">
      <c r="B7" s="55" t="s">
        <v>140</v>
      </c>
      <c r="C7" s="102">
        <f>AVERAGE(C3:C4)</f>
        <v>0.217</v>
      </c>
    </row>
    <row r="8" spans="1:25" x14ac:dyDescent="0.25">
      <c r="A8" s="112" t="s">
        <v>146</v>
      </c>
      <c r="B8" s="105" t="s">
        <v>122</v>
      </c>
      <c r="C8" s="105">
        <v>0</v>
      </c>
      <c r="D8" s="105">
        <f t="shared" ref="D8:K8" si="1">E8*3/10</f>
        <v>3.2805E-3</v>
      </c>
      <c r="E8" s="105">
        <f t="shared" si="1"/>
        <v>1.0935E-2</v>
      </c>
      <c r="F8" s="105">
        <f t="shared" si="1"/>
        <v>3.6450000000000003E-2</v>
      </c>
      <c r="G8" s="105">
        <f t="shared" si="1"/>
        <v>0.12150000000000002</v>
      </c>
      <c r="H8" s="105">
        <f t="shared" si="1"/>
        <v>0.40500000000000008</v>
      </c>
      <c r="I8" s="105">
        <f t="shared" si="1"/>
        <v>1.35</v>
      </c>
      <c r="J8" s="105">
        <f t="shared" si="1"/>
        <v>4.5</v>
      </c>
      <c r="K8" s="105">
        <f t="shared" si="1"/>
        <v>15</v>
      </c>
      <c r="L8" s="106">
        <v>50</v>
      </c>
    </row>
    <row r="9" spans="1:25" x14ac:dyDescent="0.25">
      <c r="A9" s="125" t="s">
        <v>145</v>
      </c>
      <c r="B9" s="102" t="s">
        <v>143</v>
      </c>
      <c r="C9" s="103">
        <f>C3/$C$7*100</f>
        <v>101.84331797235022</v>
      </c>
      <c r="D9" s="103">
        <f t="shared" ref="D9:L9" si="2">D3/$C$7*100</f>
        <v>97.235023041474662</v>
      </c>
      <c r="E9" s="103">
        <f t="shared" si="2"/>
        <v>94.470046082949295</v>
      </c>
      <c r="F9" s="103">
        <f t="shared" si="2"/>
        <v>98.617511520737324</v>
      </c>
      <c r="G9" s="103">
        <f t="shared" si="2"/>
        <v>90.783410138248854</v>
      </c>
      <c r="H9" s="103">
        <f t="shared" si="2"/>
        <v>72.811059907834107</v>
      </c>
      <c r="I9" s="103">
        <f t="shared" si="2"/>
        <v>52.073732718894007</v>
      </c>
      <c r="J9" s="103">
        <f t="shared" si="2"/>
        <v>33.179723502304142</v>
      </c>
      <c r="K9" s="103">
        <f t="shared" si="2"/>
        <v>30.414746543778804</v>
      </c>
      <c r="L9" s="107">
        <f t="shared" si="2"/>
        <v>31.336405529953922</v>
      </c>
    </row>
    <row r="10" spans="1:25" x14ac:dyDescent="0.25">
      <c r="A10" s="125"/>
      <c r="B10" s="102" t="s">
        <v>144</v>
      </c>
      <c r="C10" s="103">
        <f t="shared" ref="C10:L10" si="3">C4/$C$7*100</f>
        <v>98.156682027649765</v>
      </c>
      <c r="D10" s="103">
        <f t="shared" si="3"/>
        <v>91.705069124423972</v>
      </c>
      <c r="E10" s="103">
        <f t="shared" si="3"/>
        <v>97.235023041474662</v>
      </c>
      <c r="F10" s="103">
        <f t="shared" si="3"/>
        <v>106.91244239631337</v>
      </c>
      <c r="G10" s="103">
        <f t="shared" si="3"/>
        <v>100.46082949308757</v>
      </c>
      <c r="H10" s="103">
        <f t="shared" si="3"/>
        <v>71.889400921658989</v>
      </c>
      <c r="I10" s="103">
        <f t="shared" si="3"/>
        <v>56.682027649769587</v>
      </c>
      <c r="J10" s="103">
        <f t="shared" si="3"/>
        <v>34.562211981566819</v>
      </c>
      <c r="K10" s="103">
        <f t="shared" si="3"/>
        <v>32.718894009216584</v>
      </c>
      <c r="L10" s="107">
        <f t="shared" si="3"/>
        <v>37.78801843317973</v>
      </c>
    </row>
    <row r="11" spans="1:25" x14ac:dyDescent="0.25">
      <c r="A11" s="125" t="s">
        <v>147</v>
      </c>
      <c r="B11" s="102" t="s">
        <v>143</v>
      </c>
      <c r="C11" s="104">
        <f t="shared" ref="C11:L11" si="4">C5/$C$7*100</f>
        <v>83.410138248847915</v>
      </c>
      <c r="D11" s="104">
        <f t="shared" si="4"/>
        <v>74.654377880184327</v>
      </c>
      <c r="E11" s="104">
        <f t="shared" si="4"/>
        <v>84.792626728110605</v>
      </c>
      <c r="F11" s="104">
        <f t="shared" si="4"/>
        <v>82.94930875576037</v>
      </c>
      <c r="G11" s="104">
        <f t="shared" si="4"/>
        <v>72.811059907834107</v>
      </c>
      <c r="H11" s="104">
        <f t="shared" si="4"/>
        <v>49.308755760368662</v>
      </c>
      <c r="I11" s="104">
        <f t="shared" si="4"/>
        <v>41.013824884792626</v>
      </c>
      <c r="J11" s="104">
        <f t="shared" si="4"/>
        <v>33.179723502304142</v>
      </c>
      <c r="K11" s="104">
        <f t="shared" si="4"/>
        <v>30.875576036866359</v>
      </c>
      <c r="L11" s="108">
        <f t="shared" si="4"/>
        <v>34.10138248847926</v>
      </c>
    </row>
    <row r="12" spans="1:25" ht="15" thickBot="1" x14ac:dyDescent="0.3">
      <c r="A12" s="126"/>
      <c r="B12" s="109" t="s">
        <v>144</v>
      </c>
      <c r="C12" s="110">
        <f t="shared" ref="C12:L12" si="5">C6/$C$7*100</f>
        <v>88.018433179723516</v>
      </c>
      <c r="D12" s="110">
        <f t="shared" si="5"/>
        <v>88.940092165898619</v>
      </c>
      <c r="E12" s="110">
        <f t="shared" si="5"/>
        <v>85.253456221198149</v>
      </c>
      <c r="F12" s="110">
        <f t="shared" si="5"/>
        <v>84.331797235023046</v>
      </c>
      <c r="G12" s="110">
        <f t="shared" si="5"/>
        <v>70.506912442396313</v>
      </c>
      <c r="H12" s="110">
        <f t="shared" si="5"/>
        <v>52.995391705069125</v>
      </c>
      <c r="I12" s="110">
        <f t="shared" si="5"/>
        <v>41.474654377880185</v>
      </c>
      <c r="J12" s="110">
        <f t="shared" si="5"/>
        <v>31.797235023041477</v>
      </c>
      <c r="K12" s="110">
        <f t="shared" si="5"/>
        <v>28.571428571428569</v>
      </c>
      <c r="L12" s="111">
        <f t="shared" si="5"/>
        <v>30.875576036866359</v>
      </c>
    </row>
    <row r="13" spans="1:25" ht="15" thickBot="1" x14ac:dyDescent="0.3"/>
    <row r="14" spans="1:25" x14ac:dyDescent="0.25">
      <c r="A14" s="81" t="s">
        <v>148</v>
      </c>
      <c r="B14" s="105" t="s">
        <v>157</v>
      </c>
      <c r="C14" s="105">
        <v>0</v>
      </c>
      <c r="D14" s="105">
        <f t="shared" ref="D14:K14" si="6">E14*3/10</f>
        <v>3.2805E-3</v>
      </c>
      <c r="E14" s="105">
        <f t="shared" si="6"/>
        <v>1.0935E-2</v>
      </c>
      <c r="F14" s="105">
        <f t="shared" si="6"/>
        <v>3.6450000000000003E-2</v>
      </c>
      <c r="G14" s="105">
        <f t="shared" si="6"/>
        <v>0.12150000000000002</v>
      </c>
      <c r="H14" s="105">
        <f t="shared" si="6"/>
        <v>0.40500000000000008</v>
      </c>
      <c r="I14" s="105">
        <f t="shared" si="6"/>
        <v>1.35</v>
      </c>
      <c r="J14" s="105">
        <f t="shared" si="6"/>
        <v>4.5</v>
      </c>
      <c r="K14" s="105">
        <f t="shared" si="6"/>
        <v>15</v>
      </c>
      <c r="L14" s="106">
        <v>50</v>
      </c>
    </row>
    <row r="15" spans="1:25" x14ac:dyDescent="0.25">
      <c r="A15" s="125" t="s">
        <v>145</v>
      </c>
      <c r="B15" s="102" t="s">
        <v>143</v>
      </c>
      <c r="C15" s="103">
        <v>0.247</v>
      </c>
      <c r="D15" s="103">
        <v>0.28100000000000003</v>
      </c>
      <c r="E15" s="103">
        <v>0.27300000000000002</v>
      </c>
      <c r="F15" s="103">
        <v>0.254</v>
      </c>
      <c r="G15" s="103">
        <v>0.21199999999999999</v>
      </c>
      <c r="H15" s="103">
        <v>0.16900000000000001</v>
      </c>
      <c r="I15" s="103">
        <v>0.11799999999999999</v>
      </c>
      <c r="J15" s="103">
        <v>5.6000000000000001E-2</v>
      </c>
      <c r="K15" s="103">
        <v>6.0999999999999999E-2</v>
      </c>
      <c r="L15" s="107">
        <v>7.9000000000000001E-2</v>
      </c>
    </row>
    <row r="16" spans="1:25" x14ac:dyDescent="0.25">
      <c r="A16" s="125"/>
      <c r="B16" s="102" t="s">
        <v>144</v>
      </c>
      <c r="C16" s="103">
        <v>0.28299999999999997</v>
      </c>
      <c r="D16" s="103">
        <v>0.28599999999999998</v>
      </c>
      <c r="E16" s="103">
        <v>0.30399999999999999</v>
      </c>
      <c r="F16" s="103">
        <v>0.25</v>
      </c>
      <c r="G16" s="103">
        <v>0.20699999999999999</v>
      </c>
      <c r="H16" s="103">
        <v>0.17100000000000001</v>
      </c>
      <c r="I16" s="103">
        <v>0.114</v>
      </c>
      <c r="J16" s="103">
        <v>7.6999999999999999E-2</v>
      </c>
      <c r="K16" s="103">
        <v>6.2E-2</v>
      </c>
      <c r="L16" s="107">
        <v>6.8000000000000005E-2</v>
      </c>
    </row>
    <row r="17" spans="1:12" x14ac:dyDescent="0.25">
      <c r="A17" s="125" t="s">
        <v>147</v>
      </c>
      <c r="B17" s="102" t="s">
        <v>143</v>
      </c>
      <c r="C17" s="104">
        <v>0.251</v>
      </c>
      <c r="D17" s="104">
        <v>0.23899999999999999</v>
      </c>
      <c r="E17" s="104">
        <v>0.21199999999999999</v>
      </c>
      <c r="F17" s="104">
        <v>0.19600000000000001</v>
      </c>
      <c r="G17" s="104">
        <v>0.161</v>
      </c>
      <c r="H17" s="104">
        <v>0.114</v>
      </c>
      <c r="I17" s="104">
        <v>6.8000000000000005E-2</v>
      </c>
      <c r="J17" s="104">
        <v>6.7000000000000004E-2</v>
      </c>
      <c r="K17" s="104">
        <v>5.3999999999999999E-2</v>
      </c>
      <c r="L17" s="108">
        <v>5.2999999999999999E-2</v>
      </c>
    </row>
    <row r="18" spans="1:12" ht="15" thickBot="1" x14ac:dyDescent="0.3">
      <c r="A18" s="126"/>
      <c r="B18" s="109" t="s">
        <v>144</v>
      </c>
      <c r="C18" s="110">
        <v>0.27300000000000002</v>
      </c>
      <c r="D18" s="110">
        <v>0.253</v>
      </c>
      <c r="E18" s="110">
        <v>0.26</v>
      </c>
      <c r="F18" s="110">
        <v>0.19400000000000001</v>
      </c>
      <c r="G18" s="110">
        <v>0.158</v>
      </c>
      <c r="H18" s="110">
        <v>0.113</v>
      </c>
      <c r="I18" s="110">
        <v>8.2000000000000003E-2</v>
      </c>
      <c r="J18" s="110">
        <v>7.0999999999999994E-2</v>
      </c>
      <c r="K18" s="110">
        <v>5.1999999999999998E-2</v>
      </c>
      <c r="L18" s="111">
        <v>6.5000000000000002E-2</v>
      </c>
    </row>
    <row r="19" spans="1:12" ht="15" thickBot="1" x14ac:dyDescent="0.25">
      <c r="B19" s="55" t="s">
        <v>140</v>
      </c>
      <c r="C19" s="102">
        <f>AVERAGE(C15:C16)</f>
        <v>0.26500000000000001</v>
      </c>
    </row>
    <row r="20" spans="1:12" x14ac:dyDescent="0.25">
      <c r="A20" s="112" t="s">
        <v>146</v>
      </c>
      <c r="B20" s="105" t="s">
        <v>157</v>
      </c>
      <c r="C20" s="105">
        <v>0</v>
      </c>
      <c r="D20" s="105">
        <f t="shared" ref="D20:K20" si="7">E20*3/10</f>
        <v>3.2805E-3</v>
      </c>
      <c r="E20" s="105">
        <f t="shared" si="7"/>
        <v>1.0935E-2</v>
      </c>
      <c r="F20" s="105">
        <f t="shared" si="7"/>
        <v>3.6450000000000003E-2</v>
      </c>
      <c r="G20" s="105">
        <f t="shared" si="7"/>
        <v>0.12150000000000002</v>
      </c>
      <c r="H20" s="105">
        <f t="shared" si="7"/>
        <v>0.40500000000000008</v>
      </c>
      <c r="I20" s="105">
        <f t="shared" si="7"/>
        <v>1.35</v>
      </c>
      <c r="J20" s="105">
        <f t="shared" si="7"/>
        <v>4.5</v>
      </c>
      <c r="K20" s="105">
        <f t="shared" si="7"/>
        <v>15</v>
      </c>
      <c r="L20" s="106">
        <v>50</v>
      </c>
    </row>
    <row r="21" spans="1:12" x14ac:dyDescent="0.25">
      <c r="A21" s="125" t="s">
        <v>145</v>
      </c>
      <c r="B21" s="102" t="s">
        <v>143</v>
      </c>
      <c r="C21" s="103">
        <f>C15/$C$19*100</f>
        <v>93.207547169811306</v>
      </c>
      <c r="D21" s="103">
        <f t="shared" ref="D21:L22" si="8">D15/$C$19*100</f>
        <v>106.0377358490566</v>
      </c>
      <c r="E21" s="103">
        <f t="shared" si="8"/>
        <v>103.01886792452831</v>
      </c>
      <c r="F21" s="103">
        <f t="shared" si="8"/>
        <v>95.84905660377359</v>
      </c>
      <c r="G21" s="103">
        <f t="shared" si="8"/>
        <v>80</v>
      </c>
      <c r="H21" s="103">
        <f t="shared" si="8"/>
        <v>63.773584905660371</v>
      </c>
      <c r="I21" s="103">
        <f t="shared" si="8"/>
        <v>44.528301886792448</v>
      </c>
      <c r="J21" s="103">
        <f t="shared" si="8"/>
        <v>21.132075471698112</v>
      </c>
      <c r="K21" s="103">
        <f t="shared" si="8"/>
        <v>23.018867924528301</v>
      </c>
      <c r="L21" s="107">
        <f t="shared" si="8"/>
        <v>29.811320754716981</v>
      </c>
    </row>
    <row r="22" spans="1:12" x14ac:dyDescent="0.25">
      <c r="A22" s="125"/>
      <c r="B22" s="102" t="s">
        <v>144</v>
      </c>
      <c r="C22" s="103">
        <f>C16/$C$19*100</f>
        <v>106.79245283018865</v>
      </c>
      <c r="D22" s="103">
        <f t="shared" si="8"/>
        <v>107.92452830188677</v>
      </c>
      <c r="E22" s="103">
        <f t="shared" si="8"/>
        <v>114.71698113207547</v>
      </c>
      <c r="F22" s="103">
        <f t="shared" si="8"/>
        <v>94.339622641509422</v>
      </c>
      <c r="G22" s="103">
        <f t="shared" si="8"/>
        <v>78.113207547169807</v>
      </c>
      <c r="H22" s="103">
        <f t="shared" si="8"/>
        <v>64.528301886792448</v>
      </c>
      <c r="I22" s="103">
        <f t="shared" si="8"/>
        <v>43.018867924528301</v>
      </c>
      <c r="J22" s="103">
        <f t="shared" si="8"/>
        <v>29.056603773584904</v>
      </c>
      <c r="K22" s="103">
        <f t="shared" si="8"/>
        <v>23.396226415094336</v>
      </c>
      <c r="L22" s="107">
        <f t="shared" si="8"/>
        <v>25.660377358490567</v>
      </c>
    </row>
    <row r="23" spans="1:12" x14ac:dyDescent="0.25">
      <c r="A23" s="125" t="s">
        <v>147</v>
      </c>
      <c r="B23" s="102" t="s">
        <v>143</v>
      </c>
      <c r="C23" s="104">
        <f>C17/$C$19*100</f>
        <v>94.71698113207546</v>
      </c>
      <c r="D23" s="104">
        <f t="shared" ref="D23:L23" si="9">D17/$C$19*100</f>
        <v>90.188679245283012</v>
      </c>
      <c r="E23" s="104">
        <f t="shared" si="9"/>
        <v>80</v>
      </c>
      <c r="F23" s="104">
        <f t="shared" si="9"/>
        <v>73.962264150943398</v>
      </c>
      <c r="G23" s="104">
        <f t="shared" si="9"/>
        <v>60.75471698113207</v>
      </c>
      <c r="H23" s="104">
        <f t="shared" si="9"/>
        <v>43.018867924528301</v>
      </c>
      <c r="I23" s="104">
        <f t="shared" si="9"/>
        <v>25.660377358490567</v>
      </c>
      <c r="J23" s="104">
        <f t="shared" si="9"/>
        <v>25.283018867924529</v>
      </c>
      <c r="K23" s="104">
        <f t="shared" si="9"/>
        <v>20.377358490566035</v>
      </c>
      <c r="L23" s="108">
        <f t="shared" si="9"/>
        <v>20</v>
      </c>
    </row>
    <row r="24" spans="1:12" ht="15" thickBot="1" x14ac:dyDescent="0.3">
      <c r="A24" s="126"/>
      <c r="B24" s="109" t="s">
        <v>144</v>
      </c>
      <c r="C24" s="110">
        <f>C18/$C$19*100</f>
        <v>103.01886792452831</v>
      </c>
      <c r="D24" s="110">
        <f t="shared" ref="D24:L24" si="10">D18/$C$19*100</f>
        <v>95.471698113207552</v>
      </c>
      <c r="E24" s="110">
        <f t="shared" si="10"/>
        <v>98.113207547169807</v>
      </c>
      <c r="F24" s="110">
        <f t="shared" si="10"/>
        <v>73.20754716981132</v>
      </c>
      <c r="G24" s="110">
        <f t="shared" si="10"/>
        <v>59.622641509433961</v>
      </c>
      <c r="H24" s="110">
        <f t="shared" si="10"/>
        <v>42.641509433962263</v>
      </c>
      <c r="I24" s="110">
        <f t="shared" si="10"/>
        <v>30.943396226415093</v>
      </c>
      <c r="J24" s="110">
        <f t="shared" si="10"/>
        <v>26.792452830188672</v>
      </c>
      <c r="K24" s="110">
        <f t="shared" si="10"/>
        <v>19.622641509433961</v>
      </c>
      <c r="L24" s="111">
        <f t="shared" si="10"/>
        <v>24.528301886792452</v>
      </c>
    </row>
    <row r="25" spans="1:12" ht="15" thickBot="1" x14ac:dyDescent="0.3"/>
    <row r="26" spans="1:12" x14ac:dyDescent="0.25">
      <c r="A26" s="81" t="s">
        <v>63</v>
      </c>
      <c r="B26" s="105" t="s">
        <v>122</v>
      </c>
      <c r="C26" s="105">
        <v>0</v>
      </c>
      <c r="D26" s="105">
        <f t="shared" ref="D26:K26" si="11">E26*3/10</f>
        <v>3.2805E-3</v>
      </c>
      <c r="E26" s="105">
        <f t="shared" si="11"/>
        <v>1.0935E-2</v>
      </c>
      <c r="F26" s="105">
        <f t="shared" si="11"/>
        <v>3.6450000000000003E-2</v>
      </c>
      <c r="G26" s="105">
        <f t="shared" si="11"/>
        <v>0.12150000000000002</v>
      </c>
      <c r="H26" s="105">
        <f t="shared" si="11"/>
        <v>0.40500000000000008</v>
      </c>
      <c r="I26" s="105">
        <f t="shared" si="11"/>
        <v>1.35</v>
      </c>
      <c r="J26" s="105">
        <f t="shared" si="11"/>
        <v>4.5</v>
      </c>
      <c r="K26" s="105">
        <f t="shared" si="11"/>
        <v>15</v>
      </c>
      <c r="L26" s="106">
        <v>50</v>
      </c>
    </row>
    <row r="27" spans="1:12" x14ac:dyDescent="0.25">
      <c r="A27" s="125" t="s">
        <v>145</v>
      </c>
      <c r="B27" s="102" t="s">
        <v>143</v>
      </c>
      <c r="C27" s="103">
        <v>0.47818134729999995</v>
      </c>
      <c r="D27" s="103">
        <v>0.50111682515</v>
      </c>
      <c r="E27" s="103">
        <v>0.47440482389999994</v>
      </c>
      <c r="F27" s="103">
        <v>0.44448743554999998</v>
      </c>
      <c r="G27" s="103">
        <v>0.47761026404999996</v>
      </c>
      <c r="H27" s="103">
        <v>0.32374924295000002</v>
      </c>
      <c r="I27" s="103">
        <v>0.2190382511</v>
      </c>
      <c r="J27" s="103">
        <v>0.15279254105000001</v>
      </c>
      <c r="K27" s="103">
        <v>0.16454582159999998</v>
      </c>
      <c r="L27" s="107">
        <v>0.14958710089999999</v>
      </c>
    </row>
    <row r="28" spans="1:12" x14ac:dyDescent="0.25">
      <c r="A28" s="125"/>
      <c r="B28" s="102" t="s">
        <v>144</v>
      </c>
      <c r="C28" s="103">
        <v>0.58281844049999998</v>
      </c>
      <c r="D28" s="103">
        <v>0.53530792149999995</v>
      </c>
      <c r="E28" s="103">
        <v>0.41456999415000001</v>
      </c>
      <c r="F28" s="103">
        <v>0.50752770544999992</v>
      </c>
      <c r="G28" s="103">
        <v>0.38037863254999998</v>
      </c>
      <c r="H28" s="103">
        <v>0.32268076289999997</v>
      </c>
      <c r="I28" s="103">
        <v>0.2190382511</v>
      </c>
      <c r="J28" s="103">
        <v>0.18270998245</v>
      </c>
      <c r="K28" s="103">
        <v>0.18805238269999999</v>
      </c>
      <c r="L28" s="107">
        <v>0.13676534030000001</v>
      </c>
    </row>
    <row r="29" spans="1:12" x14ac:dyDescent="0.25">
      <c r="A29" s="125" t="s">
        <v>147</v>
      </c>
      <c r="B29" s="102" t="s">
        <v>143</v>
      </c>
      <c r="C29" s="104">
        <v>0.43805632</v>
      </c>
      <c r="D29" s="104">
        <v>0.42755037424999998</v>
      </c>
      <c r="E29" s="104">
        <v>0.47030543819999998</v>
      </c>
      <c r="F29" s="104">
        <v>0.33753974959999999</v>
      </c>
      <c r="G29" s="104">
        <v>0.29253446379999998</v>
      </c>
      <c r="H29" s="104">
        <v>0.29928528849999997</v>
      </c>
      <c r="I29" s="104">
        <v>0.22390139765</v>
      </c>
      <c r="J29" s="104">
        <v>0.16651959989999998</v>
      </c>
      <c r="K29" s="104">
        <v>0.15976882824999999</v>
      </c>
      <c r="L29" s="108">
        <v>9.6761396299999997E-2</v>
      </c>
    </row>
    <row r="30" spans="1:12" ht="15" thickBot="1" x14ac:dyDescent="0.3">
      <c r="A30" s="126"/>
      <c r="B30" s="109" t="s">
        <v>144</v>
      </c>
      <c r="C30" s="110">
        <v>0.44205889999999998</v>
      </c>
      <c r="D30" s="110">
        <v>0.44217710804999993</v>
      </c>
      <c r="E30" s="110">
        <v>0.36566807974999999</v>
      </c>
      <c r="F30" s="110">
        <v>0.32066279395000002</v>
      </c>
      <c r="G30" s="110">
        <v>0.25765536199999994</v>
      </c>
      <c r="H30" s="110">
        <v>0.22390139765</v>
      </c>
      <c r="I30" s="110">
        <v>0.1687698748</v>
      </c>
      <c r="J30" s="110">
        <v>0.144016957</v>
      </c>
      <c r="K30" s="110">
        <v>0.1485175068</v>
      </c>
      <c r="L30" s="111">
        <v>8.7760349749999994E-2</v>
      </c>
    </row>
    <row r="31" spans="1:12" ht="15" thickBot="1" x14ac:dyDescent="0.25">
      <c r="B31" s="55" t="s">
        <v>140</v>
      </c>
      <c r="C31" s="102">
        <f>AVERAGE(C27:C28)</f>
        <v>0.53049989389999996</v>
      </c>
    </row>
    <row r="32" spans="1:12" x14ac:dyDescent="0.25">
      <c r="A32" s="112" t="s">
        <v>146</v>
      </c>
      <c r="B32" s="105" t="s">
        <v>158</v>
      </c>
      <c r="C32" s="105">
        <v>0</v>
      </c>
      <c r="D32" s="105">
        <f t="shared" ref="D32:K32" si="12">E32*3/10</f>
        <v>3.2805E-3</v>
      </c>
      <c r="E32" s="105">
        <f t="shared" si="12"/>
        <v>1.0935E-2</v>
      </c>
      <c r="F32" s="105">
        <f t="shared" si="12"/>
        <v>3.6450000000000003E-2</v>
      </c>
      <c r="G32" s="105">
        <f t="shared" si="12"/>
        <v>0.12150000000000002</v>
      </c>
      <c r="H32" s="105">
        <f t="shared" si="12"/>
        <v>0.40500000000000008</v>
      </c>
      <c r="I32" s="105">
        <f t="shared" si="12"/>
        <v>1.35</v>
      </c>
      <c r="J32" s="105">
        <f t="shared" si="12"/>
        <v>4.5</v>
      </c>
      <c r="K32" s="105">
        <f t="shared" si="12"/>
        <v>15</v>
      </c>
      <c r="L32" s="106">
        <v>50</v>
      </c>
    </row>
    <row r="33" spans="1:12" x14ac:dyDescent="0.25">
      <c r="A33" s="125" t="s">
        <v>145</v>
      </c>
      <c r="B33" s="102" t="s">
        <v>143</v>
      </c>
      <c r="C33" s="103">
        <f>C27/$C$31*100</f>
        <v>90.137878027575596</v>
      </c>
      <c r="D33" s="103">
        <f t="shared" ref="D33:L33" si="13">D27/$C$31*100</f>
        <v>94.461248892249785</v>
      </c>
      <c r="E33" s="103">
        <f t="shared" si="13"/>
        <v>89.425997885199564</v>
      </c>
      <c r="F33" s="103">
        <f t="shared" si="13"/>
        <v>83.786526757305353</v>
      </c>
      <c r="G33" s="103">
        <f t="shared" si="13"/>
        <v>90.030228006045604</v>
      </c>
      <c r="H33" s="103">
        <f t="shared" si="13"/>
        <v>61.027202205440446</v>
      </c>
      <c r="I33" s="103">
        <f t="shared" si="13"/>
        <v>41.289028257805654</v>
      </c>
      <c r="J33" s="103">
        <f t="shared" si="13"/>
        <v>28.801615760323156</v>
      </c>
      <c r="K33" s="103">
        <f t="shared" si="13"/>
        <v>31.017126203425239</v>
      </c>
      <c r="L33" s="107">
        <f t="shared" si="13"/>
        <v>28.19738563947713</v>
      </c>
    </row>
    <row r="34" spans="1:12" x14ac:dyDescent="0.25">
      <c r="A34" s="125"/>
      <c r="B34" s="102" t="s">
        <v>144</v>
      </c>
      <c r="C34" s="103">
        <f t="shared" ref="C34:L34" si="14">C28/$C$31*100</f>
        <v>109.8621219724244</v>
      </c>
      <c r="D34" s="103">
        <f t="shared" si="14"/>
        <v>100.90632018126404</v>
      </c>
      <c r="E34" s="103">
        <f t="shared" si="14"/>
        <v>78.147045629409135</v>
      </c>
      <c r="F34" s="103">
        <f t="shared" si="14"/>
        <v>95.669709133941822</v>
      </c>
      <c r="G34" s="103">
        <f t="shared" si="14"/>
        <v>71.701924340384863</v>
      </c>
      <c r="H34" s="103">
        <f t="shared" si="14"/>
        <v>60.825792165158433</v>
      </c>
      <c r="I34" s="103">
        <f t="shared" si="14"/>
        <v>41.289028257805654</v>
      </c>
      <c r="J34" s="103">
        <f t="shared" si="14"/>
        <v>34.441096888219377</v>
      </c>
      <c r="K34" s="103">
        <f t="shared" si="14"/>
        <v>35.448147089629416</v>
      </c>
      <c r="L34" s="107">
        <f t="shared" si="14"/>
        <v>25.780465156093037</v>
      </c>
    </row>
    <row r="35" spans="1:12" x14ac:dyDescent="0.25">
      <c r="A35" s="125" t="s">
        <v>147</v>
      </c>
      <c r="B35" s="102" t="s">
        <v>143</v>
      </c>
      <c r="C35" s="104">
        <f t="shared" ref="C35:L35" si="15">C29/$C$31*100</f>
        <v>82.574252141617634</v>
      </c>
      <c r="D35" s="104">
        <f t="shared" si="15"/>
        <v>80.593866118773221</v>
      </c>
      <c r="E35" s="104">
        <f t="shared" si="15"/>
        <v>88.653257730651546</v>
      </c>
      <c r="F35" s="104">
        <f t="shared" si="15"/>
        <v>63.62673272534655</v>
      </c>
      <c r="G35" s="104">
        <f t="shared" si="15"/>
        <v>55.143171028634207</v>
      </c>
      <c r="H35" s="104">
        <f t="shared" si="15"/>
        <v>56.415711283142258</v>
      </c>
      <c r="I35" s="104">
        <f t="shared" si="15"/>
        <v>42.205738441147687</v>
      </c>
      <c r="J35" s="104">
        <f t="shared" si="15"/>
        <v>31.389186277837254</v>
      </c>
      <c r="K35" s="104">
        <f t="shared" si="15"/>
        <v>30.116656023331206</v>
      </c>
      <c r="L35" s="108">
        <f t="shared" si="15"/>
        <v>18.23966364793273</v>
      </c>
    </row>
    <row r="36" spans="1:12" ht="15" thickBot="1" x14ac:dyDescent="0.3">
      <c r="A36" s="126"/>
      <c r="B36" s="109" t="s">
        <v>144</v>
      </c>
      <c r="C36" s="110">
        <f t="shared" ref="C36:L36" si="16">C30/$C$31*100</f>
        <v>83.328744281205971</v>
      </c>
      <c r="D36" s="110">
        <f t="shared" si="16"/>
        <v>83.351026670205329</v>
      </c>
      <c r="E36" s="110">
        <f t="shared" si="16"/>
        <v>68.92896378579276</v>
      </c>
      <c r="F36" s="110">
        <f t="shared" si="16"/>
        <v>60.445402089080424</v>
      </c>
      <c r="G36" s="110">
        <f t="shared" si="16"/>
        <v>48.568409713681937</v>
      </c>
      <c r="H36" s="110">
        <f t="shared" si="16"/>
        <v>42.205738441147687</v>
      </c>
      <c r="I36" s="110">
        <f t="shared" si="16"/>
        <v>31.813366362673275</v>
      </c>
      <c r="J36" s="110">
        <f t="shared" si="16"/>
        <v>27.147405429481086</v>
      </c>
      <c r="K36" s="110">
        <f t="shared" si="16"/>
        <v>27.99576559915312</v>
      </c>
      <c r="L36" s="111">
        <f t="shared" si="16"/>
        <v>16.542953308590661</v>
      </c>
    </row>
    <row r="38" spans="1:12" x14ac:dyDescent="0.25">
      <c r="B38" s="17"/>
      <c r="C38" s="17"/>
      <c r="D38" s="17"/>
      <c r="E38" s="17"/>
    </row>
    <row r="39" spans="1:12" x14ac:dyDescent="0.25">
      <c r="B39" s="17"/>
      <c r="C39" s="17"/>
      <c r="D39" s="17"/>
      <c r="E39" s="17"/>
    </row>
    <row r="40" spans="1:12" x14ac:dyDescent="0.25">
      <c r="B40" s="17"/>
      <c r="C40" s="17"/>
      <c r="D40" s="17"/>
      <c r="E40" s="17"/>
    </row>
    <row r="41" spans="1:12" x14ac:dyDescent="0.25">
      <c r="B41" s="17"/>
      <c r="C41" s="17"/>
      <c r="D41" s="17"/>
      <c r="E41" s="17"/>
    </row>
    <row r="42" spans="1:12" x14ac:dyDescent="0.25">
      <c r="B42" s="17"/>
      <c r="C42" s="17"/>
      <c r="D42" s="17"/>
      <c r="E42" s="17"/>
    </row>
    <row r="43" spans="1:12" x14ac:dyDescent="0.25">
      <c r="B43" s="17"/>
      <c r="C43" s="17"/>
      <c r="D43" s="17"/>
      <c r="E43" s="17"/>
    </row>
  </sheetData>
  <mergeCells count="12">
    <mergeCell ref="A3:A4"/>
    <mergeCell ref="A5:A6"/>
    <mergeCell ref="A9:A10"/>
    <mergeCell ref="A11:A12"/>
    <mergeCell ref="A15:A16"/>
    <mergeCell ref="A33:A34"/>
    <mergeCell ref="A35:A36"/>
    <mergeCell ref="A17:A18"/>
    <mergeCell ref="A21:A22"/>
    <mergeCell ref="A23:A24"/>
    <mergeCell ref="A27:A28"/>
    <mergeCell ref="A29:A30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7"/>
  <sheetViews>
    <sheetView zoomScale="55" zoomScaleNormal="55" workbookViewId="0">
      <selection activeCell="J34" sqref="J34"/>
    </sheetView>
  </sheetViews>
  <sheetFormatPr defaultRowHeight="14.4" x14ac:dyDescent="0.25"/>
  <sheetData>
    <row r="1" spans="1:37" s="91" customFormat="1" ht="15.6" x14ac:dyDescent="0.25">
      <c r="A1" s="24" t="s">
        <v>133</v>
      </c>
    </row>
    <row r="2" spans="1:37" s="91" customFormat="1" ht="13.8" x14ac:dyDescent="0.25">
      <c r="A2" s="55" t="s">
        <v>70</v>
      </c>
      <c r="H2" s="59" t="s">
        <v>123</v>
      </c>
      <c r="I2" s="59"/>
      <c r="J2" s="59"/>
    </row>
    <row r="3" spans="1:37" s="91" customFormat="1" thickBot="1" x14ac:dyDescent="0.3">
      <c r="A3" s="59" t="s">
        <v>122</v>
      </c>
      <c r="B3" s="65">
        <v>10</v>
      </c>
      <c r="C3" s="65">
        <v>5</v>
      </c>
      <c r="D3" s="65">
        <v>2.5</v>
      </c>
      <c r="E3" s="65">
        <v>1.25</v>
      </c>
      <c r="F3" s="65">
        <v>0.625</v>
      </c>
      <c r="G3" s="65">
        <v>0.3125</v>
      </c>
      <c r="H3" s="66" t="s">
        <v>149</v>
      </c>
      <c r="I3" s="66" t="s">
        <v>150</v>
      </c>
      <c r="J3" s="55" t="s">
        <v>151</v>
      </c>
      <c r="K3" s="55" t="s">
        <v>139</v>
      </c>
      <c r="L3" s="55"/>
      <c r="M3" s="55" t="s">
        <v>140</v>
      </c>
      <c r="N3" s="55" t="s">
        <v>54</v>
      </c>
      <c r="X3" s="55" t="s">
        <v>55</v>
      </c>
    </row>
    <row r="4" spans="1:37" s="91" customFormat="1" ht="13.8" x14ac:dyDescent="0.25">
      <c r="A4" s="37">
        <v>5.3100000000000001E-2</v>
      </c>
      <c r="B4" s="56">
        <v>5.3199999999999997E-2</v>
      </c>
      <c r="C4" s="56">
        <v>5.5300000000000002E-2</v>
      </c>
      <c r="D4" s="56">
        <v>5.5100000000000003E-2</v>
      </c>
      <c r="E4" s="56">
        <v>6.2899999999999998E-2</v>
      </c>
      <c r="F4" s="56">
        <v>5.2499999999999998E-2</v>
      </c>
      <c r="G4" s="56">
        <v>5.3499999999999999E-2</v>
      </c>
      <c r="H4" s="56">
        <v>5.3800000000000001E-2</v>
      </c>
      <c r="I4" s="56">
        <v>5.3900000000000003E-2</v>
      </c>
      <c r="J4" s="56">
        <v>5.4100000000000002E-2</v>
      </c>
      <c r="K4" s="56">
        <v>5.4399999999999997E-2</v>
      </c>
      <c r="L4" s="57">
        <v>5.3499999999999999E-2</v>
      </c>
      <c r="AH4" s="71" t="s">
        <v>131</v>
      </c>
      <c r="AI4" s="73" t="s">
        <v>60</v>
      </c>
      <c r="AJ4" s="55" t="s">
        <v>61</v>
      </c>
      <c r="AK4" s="55" t="s">
        <v>62</v>
      </c>
    </row>
    <row r="5" spans="1:37" s="91" customFormat="1" ht="13.8" x14ac:dyDescent="0.25">
      <c r="A5" s="58">
        <v>4.4900000000000002E-2</v>
      </c>
      <c r="B5" s="68">
        <v>9.5000000000000001E-2</v>
      </c>
      <c r="C5" s="69">
        <v>7.6999999999999999E-2</v>
      </c>
      <c r="D5" s="69">
        <v>9.9500000000000005E-2</v>
      </c>
      <c r="E5" s="69">
        <v>0.1055</v>
      </c>
      <c r="F5" s="69">
        <v>0.1827</v>
      </c>
      <c r="G5" s="69">
        <v>0.2306</v>
      </c>
      <c r="H5" s="76">
        <v>8.8900000000000007E-2</v>
      </c>
      <c r="I5" s="76">
        <v>9.1300000000000006E-2</v>
      </c>
      <c r="J5" s="77">
        <v>9.2600000000000002E-2</v>
      </c>
      <c r="K5" s="80">
        <v>0.26090000000000002</v>
      </c>
      <c r="L5" s="60">
        <v>4.3799999999999999E-2</v>
      </c>
      <c r="M5" s="65">
        <f>AVERAGE(K8:K10)</f>
        <v>0.26540000000000002</v>
      </c>
      <c r="N5" s="71">
        <f t="shared" ref="N5:N10" si="0">1-B5/$M$5</f>
        <v>0.6420497362471741</v>
      </c>
      <c r="O5" s="71">
        <f t="shared" ref="O5:S5" si="1">1-C5/$M$5</f>
        <v>0.70987189148455165</v>
      </c>
      <c r="P5" s="71">
        <f t="shared" si="1"/>
        <v>0.62509419743782968</v>
      </c>
      <c r="Q5" s="71">
        <f t="shared" si="1"/>
        <v>0.60248681235870394</v>
      </c>
      <c r="R5" s="71">
        <f t="shared" si="1"/>
        <v>0.31160512434061804</v>
      </c>
      <c r="S5" s="71">
        <f t="shared" si="1"/>
        <v>0.13112283345893005</v>
      </c>
      <c r="T5" s="61">
        <f>1-H5/$M$5</f>
        <v>0.66503391107761867</v>
      </c>
      <c r="U5" s="61">
        <f t="shared" ref="U5:V5" si="2">1-I5/$M$5</f>
        <v>0.65599095704596833</v>
      </c>
      <c r="V5" s="61">
        <f t="shared" si="2"/>
        <v>0.65109269027882444</v>
      </c>
      <c r="X5" s="71">
        <f t="shared" ref="X5" si="3">AVERAGE(N5:N7)</f>
        <v>0.68412459181110286</v>
      </c>
      <c r="Y5" s="71">
        <f t="shared" ref="Y5" si="4">AVERAGE(O5:O7)</f>
        <v>0.67370007535795029</v>
      </c>
      <c r="Z5" s="71">
        <f t="shared" ref="Z5" si="5">AVERAGE(P5:P7)</f>
        <v>0.59294147199196179</v>
      </c>
      <c r="AA5" s="71">
        <f t="shared" ref="AA5" si="6">AVERAGE(Q5:Q7)</f>
        <v>0.55865360462195435</v>
      </c>
      <c r="AB5" s="71">
        <f t="shared" ref="AB5" si="7">AVERAGE(R5:R7)</f>
        <v>0.29075609143431308</v>
      </c>
      <c r="AC5" s="71">
        <f t="shared" ref="AC5" si="8">AVERAGE(S5:S7)</f>
        <v>0.11102738005526258</v>
      </c>
      <c r="AD5" s="61">
        <f t="shared" ref="AD5" si="9">AVERAGE(T5:T7)</f>
        <v>0.66026124089424776</v>
      </c>
      <c r="AE5" s="61">
        <f t="shared" ref="AE5" si="10">AVERAGE(U5:U7)</f>
        <v>0.64318010550113036</v>
      </c>
      <c r="AF5" s="61">
        <f t="shared" ref="AF5" si="11">AVERAGE(V5:V7)</f>
        <v>0.62710374277819647</v>
      </c>
      <c r="AH5" s="71">
        <v>0.3125</v>
      </c>
      <c r="AI5" s="73">
        <v>0.9375</v>
      </c>
      <c r="AJ5" s="55">
        <v>0.35820099999999999</v>
      </c>
      <c r="AK5" s="55">
        <v>0.35299999999999998</v>
      </c>
    </row>
    <row r="6" spans="1:37" s="91" customFormat="1" ht="13.8" x14ac:dyDescent="0.25">
      <c r="A6" s="58">
        <v>4.4499999999999998E-2</v>
      </c>
      <c r="B6" s="70">
        <v>7.85E-2</v>
      </c>
      <c r="C6" s="71">
        <v>0.1048</v>
      </c>
      <c r="D6" s="71">
        <v>0.10730000000000001</v>
      </c>
      <c r="E6" s="71">
        <v>0.1207</v>
      </c>
      <c r="F6" s="71">
        <v>0.189</v>
      </c>
      <c r="G6" s="71">
        <v>0.25590000000000002</v>
      </c>
      <c r="H6" s="61">
        <v>9.1999999999999998E-2</v>
      </c>
      <c r="I6" s="61">
        <v>8.5500000000000007E-2</v>
      </c>
      <c r="J6" s="78">
        <v>9.9099999999999994E-2</v>
      </c>
      <c r="K6" s="80">
        <v>0.20619999999999999</v>
      </c>
      <c r="L6" s="60">
        <v>4.5600000000000002E-2</v>
      </c>
      <c r="N6" s="71">
        <f t="shared" si="0"/>
        <v>0.70422004521477022</v>
      </c>
      <c r="O6" s="71">
        <f t="shared" ref="O6:O8" si="12">1-C6/$M$5</f>
        <v>0.60512434061793519</v>
      </c>
      <c r="P6" s="71">
        <f t="shared" ref="P6:P8" si="13">1-D6/$M$5</f>
        <v>0.59570459683496613</v>
      </c>
      <c r="Q6" s="71">
        <f t="shared" ref="Q6:Q8" si="14">1-E6/$M$5</f>
        <v>0.5452147701582517</v>
      </c>
      <c r="R6" s="71">
        <f t="shared" ref="R6:R8" si="15">1-F6/$M$5</f>
        <v>0.28786737000753582</v>
      </c>
      <c r="S6" s="71">
        <f t="shared" ref="S6:S8" si="16">1-G6/$M$5</f>
        <v>3.5795026375282646E-2</v>
      </c>
      <c r="T6" s="61">
        <f t="shared" ref="T6:T10" si="17">1-H6/$M$5</f>
        <v>0.65335342878673708</v>
      </c>
      <c r="U6" s="61">
        <f t="shared" ref="U6:U10" si="18">1-I6/$M$5</f>
        <v>0.67784476262245663</v>
      </c>
      <c r="V6" s="61">
        <f t="shared" ref="V6:V10" si="19">1-J6/$M$5</f>
        <v>0.62660135644310477</v>
      </c>
      <c r="AH6" s="71">
        <v>0.625</v>
      </c>
      <c r="AI6" s="73">
        <v>1.875</v>
      </c>
      <c r="AJ6" s="55">
        <v>0.46119100000000002</v>
      </c>
      <c r="AK6" s="55">
        <v>0.41399999999999998</v>
      </c>
    </row>
    <row r="7" spans="1:37" s="91" customFormat="1" ht="13.8" x14ac:dyDescent="0.25">
      <c r="A7" s="58">
        <v>4.7800000000000002E-2</v>
      </c>
      <c r="B7" s="70">
        <v>7.8E-2</v>
      </c>
      <c r="C7" s="71">
        <v>7.8E-2</v>
      </c>
      <c r="D7" s="71">
        <v>0.1173</v>
      </c>
      <c r="E7" s="71">
        <v>0.12520000000000001</v>
      </c>
      <c r="F7" s="71">
        <v>0.193</v>
      </c>
      <c r="G7" s="71">
        <v>0.2213</v>
      </c>
      <c r="H7" s="61">
        <v>8.9599999999999999E-2</v>
      </c>
      <c r="I7" s="61">
        <v>0.10730000000000001</v>
      </c>
      <c r="J7" s="78">
        <v>0.1052</v>
      </c>
      <c r="K7" s="80">
        <v>0.26979999999999998</v>
      </c>
      <c r="L7" s="60">
        <v>4.7E-2</v>
      </c>
      <c r="N7" s="71">
        <f t="shared" si="0"/>
        <v>0.70610399397136403</v>
      </c>
      <c r="O7" s="71">
        <f t="shared" si="12"/>
        <v>0.70610399397136403</v>
      </c>
      <c r="P7" s="71">
        <f t="shared" si="13"/>
        <v>0.55802562170308967</v>
      </c>
      <c r="Q7" s="71">
        <f t="shared" si="14"/>
        <v>0.5282592313489074</v>
      </c>
      <c r="R7" s="71">
        <f t="shared" si="15"/>
        <v>0.27279577995478532</v>
      </c>
      <c r="S7" s="71">
        <f t="shared" si="16"/>
        <v>0.16616428033157504</v>
      </c>
      <c r="T7" s="61">
        <f t="shared" si="17"/>
        <v>0.66239638281838742</v>
      </c>
      <c r="U7" s="61">
        <f t="shared" si="18"/>
        <v>0.59570459683496613</v>
      </c>
      <c r="V7" s="61">
        <f t="shared" si="19"/>
        <v>0.60361718161266009</v>
      </c>
      <c r="AH7" s="71">
        <v>1.25</v>
      </c>
      <c r="AI7" s="73">
        <v>3.75</v>
      </c>
      <c r="AJ7" s="55">
        <v>0.53001799999999999</v>
      </c>
      <c r="AK7" s="55">
        <v>0.58799999999999997</v>
      </c>
    </row>
    <row r="8" spans="1:37" s="91" customFormat="1" ht="13.8" x14ac:dyDescent="0.25">
      <c r="A8" s="58">
        <v>4.5100000000000001E-2</v>
      </c>
      <c r="B8" s="72">
        <v>0.1452</v>
      </c>
      <c r="C8" s="73">
        <v>0.18990000000000001</v>
      </c>
      <c r="D8" s="73">
        <v>0.21340000000000001</v>
      </c>
      <c r="E8" s="73">
        <v>0.23430000000000001</v>
      </c>
      <c r="F8" s="73">
        <v>0.254</v>
      </c>
      <c r="G8" s="73">
        <v>0.24249999999999999</v>
      </c>
      <c r="H8" s="61">
        <v>0.12180000000000001</v>
      </c>
      <c r="I8" s="61">
        <v>0.1363</v>
      </c>
      <c r="J8" s="78">
        <v>0.15479999999999999</v>
      </c>
      <c r="K8" s="80">
        <v>0.26979999999999998</v>
      </c>
      <c r="L8" s="60">
        <v>4.6399999999999997E-2</v>
      </c>
      <c r="N8" s="73">
        <f t="shared" si="0"/>
        <v>0.45290128108515459</v>
      </c>
      <c r="O8" s="73">
        <f t="shared" si="12"/>
        <v>0.28447626224566691</v>
      </c>
      <c r="P8" s="73">
        <f t="shared" si="13"/>
        <v>0.19593067068575742</v>
      </c>
      <c r="Q8" s="73">
        <f t="shared" si="14"/>
        <v>0.11718161266013571</v>
      </c>
      <c r="R8" s="73">
        <f t="shared" si="15"/>
        <v>4.2954031650339175E-2</v>
      </c>
      <c r="S8" s="73">
        <f t="shared" si="16"/>
        <v>8.6284853051997068E-2</v>
      </c>
      <c r="T8" s="61">
        <f t="shared" si="17"/>
        <v>0.54107008289374536</v>
      </c>
      <c r="U8" s="61">
        <f t="shared" si="18"/>
        <v>0.48643556895252449</v>
      </c>
      <c r="V8" s="61">
        <f t="shared" si="19"/>
        <v>0.41672946495855323</v>
      </c>
      <c r="X8" s="73">
        <f>AVERAGE(N8:N10)</f>
        <v>0.4209997488068325</v>
      </c>
      <c r="Y8" s="73">
        <f>AVERAGE(O8:O10)</f>
        <v>0.29565435820145697</v>
      </c>
      <c r="Z8" s="73">
        <f>AVERAGE(P8:P10)</f>
        <v>0.19580507410198453</v>
      </c>
      <c r="AA8" s="73">
        <f>AVERAGE(Q8:Q10)</f>
        <v>0.13539311730720935</v>
      </c>
      <c r="AB8" s="73">
        <f>AVERAGE(R8:R10)</f>
        <v>5.5513690027631291E-2</v>
      </c>
      <c r="AC8" s="73">
        <f t="shared" ref="AC8" si="20">AVERAGE(S8:S10)</f>
        <v>3.7930168299422418E-2</v>
      </c>
      <c r="AD8" s="61">
        <f t="shared" ref="AD8" si="21">AVERAGE(T8:T10)</f>
        <v>0.53001758352172823</v>
      </c>
      <c r="AE8" s="61">
        <f t="shared" ref="AE8" si="22">AVERAGE(U8:U10)</f>
        <v>0.46119065561416733</v>
      </c>
      <c r="AF8" s="61">
        <f t="shared" ref="AF8" si="23">AVERAGE(V8:V10)</f>
        <v>0.35820145692037181</v>
      </c>
      <c r="AH8" s="71">
        <v>2.5</v>
      </c>
      <c r="AI8" s="73">
        <v>7.5</v>
      </c>
      <c r="AJ8" s="55">
        <v>0.62710399999999999</v>
      </c>
      <c r="AK8" s="55">
        <v>0.71399999999999997</v>
      </c>
    </row>
    <row r="9" spans="1:37" s="91" customFormat="1" ht="13.8" x14ac:dyDescent="0.25">
      <c r="A9" s="58">
        <v>4.4699999999999997E-2</v>
      </c>
      <c r="B9" s="72">
        <v>0.15540000000000001</v>
      </c>
      <c r="C9" s="73">
        <v>0.1963</v>
      </c>
      <c r="D9" s="73">
        <v>0.19350000000000001</v>
      </c>
      <c r="E9" s="73">
        <v>0.21079999999999999</v>
      </c>
      <c r="F9" s="73">
        <v>0.24560000000000001</v>
      </c>
      <c r="G9" s="73">
        <v>0.25669999999999998</v>
      </c>
      <c r="H9" s="61">
        <v>0.1128</v>
      </c>
      <c r="I9" s="61">
        <v>0.1547</v>
      </c>
      <c r="J9" s="78">
        <v>0.1953</v>
      </c>
      <c r="K9" s="80">
        <v>0.27639999999999998</v>
      </c>
      <c r="L9" s="60">
        <v>5.3199999999999997E-2</v>
      </c>
      <c r="N9" s="73">
        <f t="shared" si="0"/>
        <v>0.41446872645064059</v>
      </c>
      <c r="O9" s="73">
        <f t="shared" ref="O9:O10" si="24">1-C9/$M$5</f>
        <v>0.26036171816126608</v>
      </c>
      <c r="P9" s="73">
        <f t="shared" ref="P9:P10" si="25">1-D9/$M$5</f>
        <v>0.27091183119819151</v>
      </c>
      <c r="Q9" s="73">
        <f t="shared" ref="Q9:Q10" si="26">1-E9/$M$5</f>
        <v>0.20572720422004531</v>
      </c>
      <c r="R9" s="73">
        <f t="shared" ref="R9:R10" si="27">1-F9/$M$5</f>
        <v>7.4604370761115368E-2</v>
      </c>
      <c r="S9" s="73">
        <f t="shared" ref="S9:S10" si="28">1-G9/$M$5</f>
        <v>3.278070836473268E-2</v>
      </c>
      <c r="T9" s="61">
        <f t="shared" si="17"/>
        <v>0.57498116051243409</v>
      </c>
      <c r="U9" s="61">
        <f t="shared" si="18"/>
        <v>0.41710625470987195</v>
      </c>
      <c r="V9" s="61">
        <f t="shared" si="19"/>
        <v>0.2641296156744537</v>
      </c>
      <c r="AH9" s="71">
        <v>5</v>
      </c>
      <c r="AI9" s="73">
        <v>15</v>
      </c>
      <c r="AJ9" s="55">
        <v>0.64317999999999997</v>
      </c>
      <c r="AK9" s="55">
        <v>1.31</v>
      </c>
    </row>
    <row r="10" spans="1:37" s="91" customFormat="1" ht="13.8" x14ac:dyDescent="0.25">
      <c r="A10" s="58">
        <v>4.3200000000000002E-2</v>
      </c>
      <c r="B10" s="74">
        <v>0.16039999999999999</v>
      </c>
      <c r="C10" s="75">
        <v>0.17460000000000001</v>
      </c>
      <c r="D10" s="75">
        <v>0.2334</v>
      </c>
      <c r="E10" s="75">
        <v>0.24329999999999999</v>
      </c>
      <c r="F10" s="75">
        <v>0.25240000000000001</v>
      </c>
      <c r="G10" s="75">
        <v>0.26679999999999998</v>
      </c>
      <c r="H10" s="64">
        <v>0.1396</v>
      </c>
      <c r="I10" s="64">
        <v>0.13800000000000001</v>
      </c>
      <c r="J10" s="79">
        <v>0.16089999999999999</v>
      </c>
      <c r="K10" s="80">
        <v>0.25</v>
      </c>
      <c r="L10" s="60">
        <v>4.0399999999999998E-2</v>
      </c>
      <c r="N10" s="73">
        <f t="shared" si="0"/>
        <v>0.39562923888470247</v>
      </c>
      <c r="O10" s="73">
        <f t="shared" si="24"/>
        <v>0.34212509419743786</v>
      </c>
      <c r="P10" s="73">
        <f t="shared" si="25"/>
        <v>0.12057272042200462</v>
      </c>
      <c r="Q10" s="73">
        <f t="shared" si="26"/>
        <v>8.3270535041446991E-2</v>
      </c>
      <c r="R10" s="73">
        <f t="shared" si="27"/>
        <v>4.8982667671439328E-2</v>
      </c>
      <c r="S10" s="73">
        <f t="shared" si="28"/>
        <v>-5.2750565184624953E-3</v>
      </c>
      <c r="T10" s="61">
        <f t="shared" si="17"/>
        <v>0.47400150715900535</v>
      </c>
      <c r="U10" s="61">
        <f t="shared" si="18"/>
        <v>0.48003014318010551</v>
      </c>
      <c r="V10" s="61">
        <f t="shared" si="19"/>
        <v>0.39374529012810866</v>
      </c>
      <c r="AH10" s="71">
        <v>10</v>
      </c>
      <c r="AI10" s="73">
        <v>30</v>
      </c>
      <c r="AJ10" s="55">
        <v>0.66026099999999999</v>
      </c>
      <c r="AK10" s="55">
        <v>2.3860000000000001</v>
      </c>
    </row>
    <row r="11" spans="1:37" s="91" customFormat="1" thickBot="1" x14ac:dyDescent="0.3">
      <c r="A11" s="41">
        <v>4.0800000000000003E-2</v>
      </c>
      <c r="B11" s="62">
        <v>4.3400000000000001E-2</v>
      </c>
      <c r="C11" s="62">
        <v>9.8599999999999993E-2</v>
      </c>
      <c r="D11" s="62">
        <v>4.7E-2</v>
      </c>
      <c r="E11" s="62">
        <v>4.4600000000000001E-2</v>
      </c>
      <c r="F11" s="62">
        <v>4.4999999999999998E-2</v>
      </c>
      <c r="G11" s="62">
        <v>4.5999999999999999E-2</v>
      </c>
      <c r="H11" s="62">
        <v>4.5900000000000003E-2</v>
      </c>
      <c r="I11" s="62">
        <v>4.41E-2</v>
      </c>
      <c r="J11" s="62">
        <v>4.41E-2</v>
      </c>
      <c r="K11" s="62">
        <v>4.5999999999999999E-2</v>
      </c>
      <c r="L11" s="63">
        <v>4.4999999999999998E-2</v>
      </c>
    </row>
    <row r="12" spans="1:37" s="91" customFormat="1" x14ac:dyDescent="0.25">
      <c r="A12" s="59" t="s">
        <v>47</v>
      </c>
      <c r="B12" s="59">
        <v>30</v>
      </c>
      <c r="C12" s="59">
        <f>B12/2</f>
        <v>15</v>
      </c>
      <c r="D12" s="59">
        <f>C12/2</f>
        <v>7.5</v>
      </c>
      <c r="E12" s="59">
        <f>D12/2</f>
        <v>3.75</v>
      </c>
      <c r="F12" s="59">
        <f>E12/2</f>
        <v>1.875</v>
      </c>
      <c r="G12" s="59">
        <f>F12/2</f>
        <v>0.9375</v>
      </c>
      <c r="H12" s="65" t="s">
        <v>152</v>
      </c>
      <c r="I12" s="65" t="s">
        <v>153</v>
      </c>
      <c r="J12" s="65" t="s">
        <v>154</v>
      </c>
      <c r="N12" s="55" t="s">
        <v>124</v>
      </c>
      <c r="Z12"/>
      <c r="AA12"/>
      <c r="AB12"/>
      <c r="AC12"/>
      <c r="AD12"/>
      <c r="AE12"/>
      <c r="AH12" s="55"/>
      <c r="AI12" s="55"/>
      <c r="AJ12" s="55"/>
    </row>
    <row r="13" spans="1:37" s="91" customFormat="1" x14ac:dyDescent="0.25">
      <c r="N13" s="71">
        <f>(1-N5)*100</f>
        <v>35.795026375282589</v>
      </c>
      <c r="O13" s="71">
        <f t="shared" ref="O13:V13" si="29">(1-O5)*100</f>
        <v>29.012810851544835</v>
      </c>
      <c r="P13" s="71">
        <f t="shared" si="29"/>
        <v>37.490580256217029</v>
      </c>
      <c r="Q13" s="71">
        <f t="shared" si="29"/>
        <v>39.751318764129607</v>
      </c>
      <c r="R13" s="71">
        <f t="shared" si="29"/>
        <v>68.8394875659382</v>
      </c>
      <c r="S13" s="71">
        <f t="shared" si="29"/>
        <v>86.887716654106995</v>
      </c>
      <c r="T13" s="61">
        <f t="shared" si="29"/>
        <v>33.496608892238136</v>
      </c>
      <c r="U13" s="61">
        <f t="shared" si="29"/>
        <v>34.400904295403166</v>
      </c>
      <c r="V13" s="61">
        <f t="shared" si="29"/>
        <v>34.890730972117559</v>
      </c>
      <c r="Z13"/>
      <c r="AA13"/>
      <c r="AB13"/>
      <c r="AC13"/>
      <c r="AD13"/>
      <c r="AE13"/>
      <c r="AG13"/>
      <c r="AH13"/>
      <c r="AI13"/>
      <c r="AJ13"/>
      <c r="AK13"/>
    </row>
    <row r="14" spans="1:37" s="91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 s="71">
        <f t="shared" ref="N14:V14" si="30">(1-N6)*100</f>
        <v>29.577995478522979</v>
      </c>
      <c r="O14" s="71">
        <f t="shared" si="30"/>
        <v>39.48756593820648</v>
      </c>
      <c r="P14" s="71">
        <f t="shared" si="30"/>
        <v>40.429540316503385</v>
      </c>
      <c r="Q14" s="71">
        <f t="shared" si="30"/>
        <v>45.47852298417483</v>
      </c>
      <c r="R14" s="71">
        <f t="shared" si="30"/>
        <v>71.213262999246425</v>
      </c>
      <c r="S14" s="71">
        <f t="shared" si="30"/>
        <v>96.420497362471735</v>
      </c>
      <c r="T14" s="61">
        <f t="shared" si="30"/>
        <v>34.664657121326293</v>
      </c>
      <c r="U14" s="61">
        <f t="shared" si="30"/>
        <v>32.215523737754339</v>
      </c>
      <c r="V14" s="61">
        <f t="shared" si="30"/>
        <v>37.339864355689521</v>
      </c>
      <c r="W14"/>
      <c r="X14"/>
      <c r="Y14"/>
      <c r="Z14"/>
      <c r="AA14"/>
      <c r="AB14"/>
      <c r="AC14"/>
      <c r="AD14"/>
      <c r="AE14"/>
      <c r="AF14"/>
      <c r="AG14"/>
      <c r="AH14" s="55"/>
      <c r="AI14" s="55"/>
      <c r="AJ14" s="55"/>
      <c r="AK14" s="55"/>
    </row>
    <row r="15" spans="1:37" s="91" customForma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 s="71">
        <f t="shared" ref="N15:V15" si="31">(1-N7)*100</f>
        <v>29.389600602863595</v>
      </c>
      <c r="O15" s="71">
        <f t="shared" si="31"/>
        <v>29.389600602863595</v>
      </c>
      <c r="P15" s="71">
        <f t="shared" si="31"/>
        <v>44.197437829691033</v>
      </c>
      <c r="Q15" s="71">
        <f t="shared" si="31"/>
        <v>47.174076865109257</v>
      </c>
      <c r="R15" s="71">
        <f t="shared" si="31"/>
        <v>72.720422004521467</v>
      </c>
      <c r="S15" s="71">
        <f t="shared" si="31"/>
        <v>83.383571966842496</v>
      </c>
      <c r="T15" s="61">
        <f t="shared" si="31"/>
        <v>33.760361718161256</v>
      </c>
      <c r="U15" s="61">
        <f t="shared" si="31"/>
        <v>40.429540316503385</v>
      </c>
      <c r="V15" s="61">
        <f t="shared" si="31"/>
        <v>39.638281838733988</v>
      </c>
      <c r="W15"/>
      <c r="X15"/>
      <c r="Y15"/>
      <c r="Z15"/>
      <c r="AA15"/>
      <c r="AB15"/>
      <c r="AC15"/>
      <c r="AD15"/>
      <c r="AE15"/>
      <c r="AF15"/>
      <c r="AG15"/>
      <c r="AH15" s="55"/>
      <c r="AI15" s="55"/>
      <c r="AJ15" s="55"/>
      <c r="AK15" s="55"/>
    </row>
    <row r="16" spans="1:37" s="91" customForma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 s="73">
        <f t="shared" ref="N16:V16" si="32">(1-N8)*100</f>
        <v>54.709871891484539</v>
      </c>
      <c r="O16" s="73">
        <f t="shared" si="32"/>
        <v>71.55237377543331</v>
      </c>
      <c r="P16" s="73">
        <f t="shared" si="32"/>
        <v>80.406932931424251</v>
      </c>
      <c r="Q16" s="73">
        <f t="shared" si="32"/>
        <v>88.281838733986433</v>
      </c>
      <c r="R16" s="73">
        <f t="shared" si="32"/>
        <v>95.704596834966082</v>
      </c>
      <c r="S16" s="73">
        <f t="shared" si="32"/>
        <v>91.371514694800297</v>
      </c>
      <c r="T16" s="61">
        <f t="shared" si="32"/>
        <v>45.892991710625466</v>
      </c>
      <c r="U16" s="61">
        <f t="shared" si="32"/>
        <v>51.356443104747548</v>
      </c>
      <c r="V16" s="61">
        <f t="shared" si="32"/>
        <v>58.327053504144679</v>
      </c>
      <c r="W16"/>
      <c r="X16"/>
      <c r="Y16"/>
      <c r="Z16"/>
      <c r="AA16"/>
      <c r="AB16"/>
      <c r="AC16"/>
      <c r="AD16"/>
      <c r="AE16"/>
      <c r="AF16"/>
      <c r="AG16"/>
      <c r="AH16" s="55"/>
      <c r="AI16" s="55"/>
      <c r="AJ16" s="55"/>
      <c r="AK16" s="55"/>
    </row>
    <row r="17" spans="1:42" s="91" customForma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 s="73">
        <f t="shared" ref="N17:V17" si="33">(1-N9)*100</f>
        <v>58.553127354935938</v>
      </c>
      <c r="O17" s="73">
        <f t="shared" si="33"/>
        <v>73.963828183873389</v>
      </c>
      <c r="P17" s="73">
        <f t="shared" si="33"/>
        <v>72.908816880180851</v>
      </c>
      <c r="Q17" s="73">
        <f t="shared" si="33"/>
        <v>79.427279577995463</v>
      </c>
      <c r="R17" s="73">
        <f t="shared" si="33"/>
        <v>92.539562923888468</v>
      </c>
      <c r="S17" s="73">
        <f t="shared" si="33"/>
        <v>96.721929163526738</v>
      </c>
      <c r="T17" s="61">
        <f t="shared" si="33"/>
        <v>42.501883948756593</v>
      </c>
      <c r="U17" s="61">
        <f t="shared" si="33"/>
        <v>58.289374529012804</v>
      </c>
      <c r="V17" s="61">
        <f t="shared" si="33"/>
        <v>73.587038432554635</v>
      </c>
      <c r="W17"/>
      <c r="X17"/>
      <c r="Y17"/>
      <c r="Z17"/>
      <c r="AA17"/>
      <c r="AB17"/>
      <c r="AC17"/>
      <c r="AD17"/>
      <c r="AE17"/>
      <c r="AF17"/>
      <c r="AG17"/>
      <c r="AH17" s="55"/>
      <c r="AI17" s="55"/>
      <c r="AJ17" s="55"/>
      <c r="AK17" s="55"/>
    </row>
    <row r="18" spans="1:42" s="91" customForma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 s="73">
        <f t="shared" ref="N18:V18" si="34">(1-N10)*100</f>
        <v>60.437076111529755</v>
      </c>
      <c r="O18" s="73">
        <f t="shared" si="34"/>
        <v>65.787490580256218</v>
      </c>
      <c r="P18" s="73">
        <f t="shared" si="34"/>
        <v>87.942727957799534</v>
      </c>
      <c r="Q18" s="73">
        <f t="shared" si="34"/>
        <v>91.6729464958553</v>
      </c>
      <c r="R18" s="73">
        <f t="shared" si="34"/>
        <v>95.101733232856063</v>
      </c>
      <c r="S18" s="73">
        <f t="shared" si="34"/>
        <v>100.52750565184625</v>
      </c>
      <c r="T18" s="61">
        <f t="shared" si="34"/>
        <v>52.599849284099463</v>
      </c>
      <c r="U18" s="61">
        <f t="shared" si="34"/>
        <v>51.99698568198945</v>
      </c>
      <c r="V18" s="61">
        <f t="shared" si="34"/>
        <v>60.625470987189132</v>
      </c>
      <c r="W18"/>
      <c r="X18"/>
      <c r="Y18"/>
      <c r="Z18"/>
      <c r="AA18"/>
      <c r="AB18"/>
      <c r="AC18"/>
      <c r="AD18"/>
      <c r="AE18"/>
      <c r="AF18"/>
      <c r="AG18"/>
      <c r="AH18" s="55"/>
      <c r="AI18" s="55"/>
      <c r="AJ18" s="55"/>
      <c r="AK18" s="55"/>
    </row>
    <row r="19" spans="1:42" s="91" customFormat="1" ht="15.6" x14ac:dyDescent="0.25">
      <c r="A19" s="24"/>
    </row>
    <row r="20" spans="1:42" s="91" customFormat="1" ht="15.6" x14ac:dyDescent="0.25">
      <c r="A20" s="24"/>
    </row>
    <row r="21" spans="1:42" s="91" customFormat="1" ht="13.8" x14ac:dyDescent="0.25">
      <c r="A21" s="55" t="s">
        <v>100</v>
      </c>
      <c r="H21" s="59" t="s">
        <v>123</v>
      </c>
      <c r="I21" s="59"/>
      <c r="J21" s="59"/>
    </row>
    <row r="22" spans="1:42" s="91" customFormat="1" thickBot="1" x14ac:dyDescent="0.3">
      <c r="A22" s="59" t="s">
        <v>122</v>
      </c>
      <c r="B22" s="65">
        <v>1.5</v>
      </c>
      <c r="C22" s="65">
        <v>0.75</v>
      </c>
      <c r="D22" s="65">
        <v>0.375</v>
      </c>
      <c r="E22" s="65">
        <v>0.1875</v>
      </c>
      <c r="F22" s="65">
        <v>9.375E-2</v>
      </c>
      <c r="G22" s="65">
        <v>4.6875E-2</v>
      </c>
      <c r="H22" s="66" t="s">
        <v>125</v>
      </c>
      <c r="I22" s="66" t="s">
        <v>126</v>
      </c>
      <c r="J22" s="55" t="s">
        <v>127</v>
      </c>
      <c r="K22" s="55" t="s">
        <v>139</v>
      </c>
      <c r="L22" s="55"/>
      <c r="M22" s="55" t="s">
        <v>140</v>
      </c>
      <c r="N22" s="55" t="s">
        <v>54</v>
      </c>
      <c r="X22" s="55" t="s">
        <v>55</v>
      </c>
    </row>
    <row r="23" spans="1:42" s="91" customFormat="1" ht="13.8" x14ac:dyDescent="0.25">
      <c r="A23" s="37">
        <v>4.3200000000000002E-2</v>
      </c>
      <c r="B23" s="56">
        <v>5.4899999999999997E-2</v>
      </c>
      <c r="C23" s="56">
        <v>5.5899999999999998E-2</v>
      </c>
      <c r="D23" s="56">
        <v>5.4100000000000002E-2</v>
      </c>
      <c r="E23" s="56">
        <v>4.5499999999999999E-2</v>
      </c>
      <c r="F23" s="56">
        <v>3.32E-2</v>
      </c>
      <c r="G23" s="56">
        <v>4.9299999999999997E-2</v>
      </c>
      <c r="H23" s="56">
        <v>5.6599999999999998E-2</v>
      </c>
      <c r="I23" s="56">
        <v>5.6099999999999997E-2</v>
      </c>
      <c r="J23" s="56">
        <v>4.0099999999999997E-2</v>
      </c>
      <c r="K23" s="56">
        <v>1.1900000000000001E-2</v>
      </c>
      <c r="L23" s="57">
        <v>5.4899999999999997E-2</v>
      </c>
      <c r="AH23" s="71" t="s">
        <v>131</v>
      </c>
      <c r="AI23" s="73" t="s">
        <v>60</v>
      </c>
      <c r="AJ23" s="55" t="s">
        <v>61</v>
      </c>
      <c r="AK23" s="55" t="s">
        <v>62</v>
      </c>
    </row>
    <row r="24" spans="1:42" s="91" customFormat="1" ht="13.8" x14ac:dyDescent="0.25">
      <c r="A24" s="58">
        <v>4.6199999999999998E-2</v>
      </c>
      <c r="B24" s="68">
        <v>0.2656</v>
      </c>
      <c r="C24" s="69">
        <v>0.3594</v>
      </c>
      <c r="D24" s="69">
        <v>0.4471</v>
      </c>
      <c r="E24" s="69">
        <v>0.52690000000000003</v>
      </c>
      <c r="F24" s="69">
        <v>0.61860000000000004</v>
      </c>
      <c r="G24" s="69">
        <v>0.65780000000000005</v>
      </c>
      <c r="H24" s="76">
        <v>0.1605</v>
      </c>
      <c r="I24" s="76">
        <v>0.22439999999999999</v>
      </c>
      <c r="J24" s="77">
        <v>0.4582</v>
      </c>
      <c r="K24" s="80">
        <v>0.77649999999999997</v>
      </c>
      <c r="L24" s="60">
        <v>4.6300000000000001E-2</v>
      </c>
      <c r="M24" s="65">
        <f>AVERAGE(K27:K29)</f>
        <v>0.80353333333333332</v>
      </c>
      <c r="N24" s="71">
        <f t="shared" ref="N24:N29" si="35">1-B24/$M$24</f>
        <v>0.66945988550568325</v>
      </c>
      <c r="O24" s="71">
        <f t="shared" ref="O24:V29" si="36">1-C24/$M$24</f>
        <v>0.5527254625404463</v>
      </c>
      <c r="P24" s="71">
        <f t="shared" si="36"/>
        <v>0.44358251057827924</v>
      </c>
      <c r="Q24" s="71">
        <f t="shared" si="36"/>
        <v>0.34427113581680902</v>
      </c>
      <c r="R24" s="71">
        <f t="shared" si="36"/>
        <v>0.23015017008213712</v>
      </c>
      <c r="S24" s="71">
        <f t="shared" si="36"/>
        <v>0.18136563511159043</v>
      </c>
      <c r="T24" s="61">
        <f t="shared" si="36"/>
        <v>0.80025719737824608</v>
      </c>
      <c r="U24" s="61">
        <f t="shared" si="36"/>
        <v>0.72073342736248236</v>
      </c>
      <c r="V24" s="61">
        <f t="shared" si="36"/>
        <v>0.42976852235957852</v>
      </c>
      <c r="X24" s="71">
        <f t="shared" ref="X24:AF24" si="37">AVERAGE(N24:N26)</f>
        <v>0.65672446693769182</v>
      </c>
      <c r="Y24" s="71">
        <f t="shared" si="37"/>
        <v>0.58031195552974357</v>
      </c>
      <c r="Z24" s="71">
        <f t="shared" si="37"/>
        <v>0.43926823197544174</v>
      </c>
      <c r="AA24" s="71">
        <f t="shared" si="37"/>
        <v>0.33083049863104624</v>
      </c>
      <c r="AB24" s="71">
        <f t="shared" si="37"/>
        <v>0.2387787272878121</v>
      </c>
      <c r="AC24" s="71">
        <f t="shared" si="37"/>
        <v>0.18497469509665634</v>
      </c>
      <c r="AD24" s="61">
        <f t="shared" si="37"/>
        <v>0.79751928980336861</v>
      </c>
      <c r="AE24" s="61">
        <f t="shared" si="37"/>
        <v>0.72583589147929972</v>
      </c>
      <c r="AF24" s="61">
        <f t="shared" si="37"/>
        <v>0.42541276030863684</v>
      </c>
      <c r="AH24" s="71">
        <v>4.6875E-2</v>
      </c>
      <c r="AI24" s="73">
        <v>0.9375</v>
      </c>
      <c r="AJ24" s="55">
        <v>0.32031399999999999</v>
      </c>
      <c r="AK24" s="55">
        <v>0.32900000000000001</v>
      </c>
    </row>
    <row r="25" spans="1:42" s="91" customFormat="1" ht="13.8" x14ac:dyDescent="0.25">
      <c r="A25" s="58">
        <v>4.4900000000000002E-2</v>
      </c>
      <c r="B25" s="70">
        <v>0.27660000000000001</v>
      </c>
      <c r="C25" s="71">
        <v>0.32140000000000002</v>
      </c>
      <c r="D25" s="71">
        <v>0.45240000000000002</v>
      </c>
      <c r="E25" s="71">
        <v>0.53779999999999994</v>
      </c>
      <c r="F25" s="71">
        <v>0.60760000000000003</v>
      </c>
      <c r="G25" s="71">
        <v>0.62180000000000002</v>
      </c>
      <c r="H25" s="61">
        <v>0.1676</v>
      </c>
      <c r="I25" s="61">
        <v>0.21690000000000001</v>
      </c>
      <c r="J25" s="78">
        <v>0.44400000000000001</v>
      </c>
      <c r="K25" s="80">
        <v>0.83899999999999997</v>
      </c>
      <c r="L25" s="60">
        <v>4.7199999999999999E-2</v>
      </c>
      <c r="N25" s="71">
        <f t="shared" si="35"/>
        <v>0.65577034763129505</v>
      </c>
      <c r="O25" s="71">
        <f t="shared" si="36"/>
        <v>0.60001659337924163</v>
      </c>
      <c r="P25" s="71">
        <f t="shared" si="36"/>
        <v>0.43698664232971041</v>
      </c>
      <c r="Q25" s="71">
        <f t="shared" si="36"/>
        <v>0.33070604828673367</v>
      </c>
      <c r="R25" s="71">
        <f t="shared" si="36"/>
        <v>0.24383970795652532</v>
      </c>
      <c r="S25" s="71">
        <f t="shared" si="36"/>
        <v>0.22616775906413333</v>
      </c>
      <c r="T25" s="61">
        <f t="shared" si="36"/>
        <v>0.79142122293205008</v>
      </c>
      <c r="U25" s="61">
        <f t="shared" si="36"/>
        <v>0.73006720318592877</v>
      </c>
      <c r="V25" s="61">
        <f t="shared" si="36"/>
        <v>0.4474404712519704</v>
      </c>
      <c r="AH25" s="71">
        <v>9.375E-2</v>
      </c>
      <c r="AI25" s="73">
        <v>1.875</v>
      </c>
      <c r="AJ25" s="55">
        <v>0.43020399999999998</v>
      </c>
      <c r="AK25" s="55">
        <v>0.29699999999999999</v>
      </c>
    </row>
    <row r="26" spans="1:42" s="91" customFormat="1" ht="13.8" x14ac:dyDescent="0.25">
      <c r="A26" s="58">
        <v>4.5100000000000001E-2</v>
      </c>
      <c r="B26" s="70">
        <v>0.2853</v>
      </c>
      <c r="C26" s="71">
        <v>0.33090000000000003</v>
      </c>
      <c r="D26" s="71">
        <v>0.45219999999999999</v>
      </c>
      <c r="E26" s="71">
        <v>0.5484</v>
      </c>
      <c r="F26" s="71">
        <v>0.60880000000000001</v>
      </c>
      <c r="G26" s="71">
        <v>0.68510000000000004</v>
      </c>
      <c r="H26" s="61">
        <v>0.16</v>
      </c>
      <c r="I26" s="61">
        <v>0.21959999999999999</v>
      </c>
      <c r="J26" s="78">
        <v>0.4829</v>
      </c>
      <c r="K26" s="80">
        <v>0.75139999999999996</v>
      </c>
      <c r="L26" s="60">
        <v>4.5199999999999997E-2</v>
      </c>
      <c r="N26" s="71">
        <f t="shared" si="35"/>
        <v>0.64494316767609727</v>
      </c>
      <c r="O26" s="71">
        <f t="shared" si="36"/>
        <v>0.58819381066954279</v>
      </c>
      <c r="P26" s="71">
        <f t="shared" si="36"/>
        <v>0.43723554301833567</v>
      </c>
      <c r="Q26" s="71">
        <f t="shared" si="36"/>
        <v>0.31751431178959599</v>
      </c>
      <c r="R26" s="71">
        <f t="shared" si="36"/>
        <v>0.24234630382477385</v>
      </c>
      <c r="S26" s="71">
        <f t="shared" si="36"/>
        <v>0.1473906911142453</v>
      </c>
      <c r="T26" s="61">
        <f t="shared" si="36"/>
        <v>0.80087944909980924</v>
      </c>
      <c r="U26" s="61">
        <f t="shared" si="36"/>
        <v>0.72670704388948804</v>
      </c>
      <c r="V26" s="61">
        <f t="shared" si="36"/>
        <v>0.3990292873143616</v>
      </c>
      <c r="AH26" s="71">
        <v>0.1875</v>
      </c>
      <c r="AI26" s="73">
        <v>3.75</v>
      </c>
      <c r="AJ26" s="55">
        <v>0.51178100000000004</v>
      </c>
      <c r="AK26" s="55">
        <v>0.34699999999999998</v>
      </c>
    </row>
    <row r="27" spans="1:42" s="91" customFormat="1" ht="13.8" x14ac:dyDescent="0.25">
      <c r="A27" s="58">
        <v>5.5800000000000002E-2</v>
      </c>
      <c r="B27" s="72">
        <v>0.53200000000000003</v>
      </c>
      <c r="C27" s="73">
        <v>0.5605</v>
      </c>
      <c r="D27" s="73">
        <v>0.55589999999999995</v>
      </c>
      <c r="E27" s="73">
        <v>0.57899999999999996</v>
      </c>
      <c r="F27" s="73">
        <v>0.65249999999999997</v>
      </c>
      <c r="G27" s="73">
        <v>0.66520000000000001</v>
      </c>
      <c r="H27" s="61">
        <v>0.38519999999999999</v>
      </c>
      <c r="I27" s="61">
        <v>0.43230000000000002</v>
      </c>
      <c r="J27" s="78">
        <v>0.54549999999999998</v>
      </c>
      <c r="K27" s="80">
        <v>0.77210000000000001</v>
      </c>
      <c r="L27" s="60">
        <v>4.9299999999999997E-2</v>
      </c>
      <c r="N27" s="73">
        <f t="shared" si="35"/>
        <v>0.33792416825686544</v>
      </c>
      <c r="O27" s="73">
        <f t="shared" si="36"/>
        <v>0.30245582012776906</v>
      </c>
      <c r="P27" s="73">
        <f t="shared" si="36"/>
        <v>0.30818053596614958</v>
      </c>
      <c r="Q27" s="73">
        <f t="shared" si="36"/>
        <v>0.27943250642993445</v>
      </c>
      <c r="R27" s="73">
        <f t="shared" si="36"/>
        <v>0.18796150336015938</v>
      </c>
      <c r="S27" s="73">
        <f t="shared" si="36"/>
        <v>0.17215630963245665</v>
      </c>
      <c r="T27" s="61">
        <f t="shared" si="36"/>
        <v>0.52061727370779054</v>
      </c>
      <c r="U27" s="61">
        <f t="shared" si="36"/>
        <v>0.46200116153654691</v>
      </c>
      <c r="V27" s="61">
        <f t="shared" si="36"/>
        <v>0.32112337177466188</v>
      </c>
      <c r="X27" s="73">
        <f>AVERAGE(N27:N29)</f>
        <v>0.32740811416244914</v>
      </c>
      <c r="Y27" s="73">
        <f>AVERAGE(O27:O29)</f>
        <v>0.25896042479050857</v>
      </c>
      <c r="Z27" s="73">
        <f>AVERAGE(P27:P29)</f>
        <v>0.26605409441632788</v>
      </c>
      <c r="AA27" s="73">
        <f>AVERAGE(Q27:Q29)</f>
        <v>0.26729859785945403</v>
      </c>
      <c r="AB27" s="73">
        <f>AVERAGE(R27:R29)</f>
        <v>0.14309715423546007</v>
      </c>
      <c r="AC27" s="73">
        <f t="shared" ref="AC27:AF27" si="38">AVERAGE(S27:S29)</f>
        <v>0.13170994773085543</v>
      </c>
      <c r="AD27" s="61">
        <f t="shared" si="38"/>
        <v>0.51178129926159466</v>
      </c>
      <c r="AE27" s="61">
        <f t="shared" si="38"/>
        <v>0.43020409856467268</v>
      </c>
      <c r="AF27" s="61">
        <f t="shared" si="38"/>
        <v>0.32031444453662988</v>
      </c>
      <c r="AH27" s="71">
        <v>0.375</v>
      </c>
      <c r="AI27" s="73">
        <v>7.5</v>
      </c>
      <c r="AJ27" s="55">
        <v>0.42541299999999999</v>
      </c>
      <c r="AK27" s="55">
        <v>1.226</v>
      </c>
    </row>
    <row r="28" spans="1:42" s="91" customFormat="1" ht="13.8" x14ac:dyDescent="0.25">
      <c r="A28" s="58">
        <v>4.5499999999999999E-2</v>
      </c>
      <c r="B28" s="72">
        <v>0.54890000000000005</v>
      </c>
      <c r="C28" s="73">
        <v>0.63039999999999996</v>
      </c>
      <c r="D28" s="73">
        <v>0.62360000000000004</v>
      </c>
      <c r="E28" s="73">
        <v>0.59850000000000003</v>
      </c>
      <c r="F28" s="73">
        <v>0.72460000000000002</v>
      </c>
      <c r="G28" s="73">
        <v>0.73019999999999996</v>
      </c>
      <c r="H28" s="61">
        <v>0.39939999999999998</v>
      </c>
      <c r="I28" s="61">
        <v>0.4834</v>
      </c>
      <c r="J28" s="78">
        <v>0.54679999999999995</v>
      </c>
      <c r="K28" s="80">
        <v>0.78039999999999998</v>
      </c>
      <c r="L28" s="60">
        <v>4.5999999999999999E-2</v>
      </c>
      <c r="N28" s="73">
        <f t="shared" si="35"/>
        <v>0.31689206006803283</v>
      </c>
      <c r="O28" s="73">
        <f t="shared" si="36"/>
        <v>0.21546502945324819</v>
      </c>
      <c r="P28" s="73">
        <f t="shared" si="36"/>
        <v>0.22392765286650618</v>
      </c>
      <c r="Q28" s="73">
        <f t="shared" si="36"/>
        <v>0.25516468928897362</v>
      </c>
      <c r="R28" s="73">
        <f t="shared" si="36"/>
        <v>9.8232805110760713E-2</v>
      </c>
      <c r="S28" s="73">
        <f t="shared" si="36"/>
        <v>9.1263585829254201E-2</v>
      </c>
      <c r="T28" s="61">
        <f t="shared" si="36"/>
        <v>0.50294532481539866</v>
      </c>
      <c r="U28" s="61">
        <f t="shared" si="36"/>
        <v>0.39840703559279844</v>
      </c>
      <c r="V28" s="61">
        <f t="shared" si="36"/>
        <v>0.31950551729859789</v>
      </c>
      <c r="AH28" s="71">
        <v>0.75</v>
      </c>
      <c r="AI28" s="73">
        <v>15</v>
      </c>
      <c r="AJ28" s="55">
        <v>0.72583600000000004</v>
      </c>
      <c r="AK28" s="55">
        <v>0.318</v>
      </c>
    </row>
    <row r="29" spans="1:42" s="91" customFormat="1" ht="13.8" x14ac:dyDescent="0.25">
      <c r="A29" s="58">
        <v>2.63E-2</v>
      </c>
      <c r="B29" s="74">
        <v>0.5404500000000001</v>
      </c>
      <c r="C29" s="75">
        <v>0.59545000000000003</v>
      </c>
      <c r="D29" s="75">
        <v>0.58975</v>
      </c>
      <c r="E29" s="75">
        <v>0.58875</v>
      </c>
      <c r="F29" s="75">
        <v>0.68855</v>
      </c>
      <c r="G29" s="75">
        <v>0.69769999999999999</v>
      </c>
      <c r="H29" s="64">
        <v>0.39229999999999998</v>
      </c>
      <c r="I29" s="64">
        <v>0.45784999999999998</v>
      </c>
      <c r="J29" s="79">
        <v>0.54614999999999991</v>
      </c>
      <c r="K29" s="80">
        <v>0.85809999999999997</v>
      </c>
      <c r="L29" s="60">
        <v>4.0300000000000002E-2</v>
      </c>
      <c r="N29" s="73">
        <f t="shared" si="35"/>
        <v>0.32740811416244908</v>
      </c>
      <c r="O29" s="73">
        <f t="shared" si="36"/>
        <v>0.25896042479050851</v>
      </c>
      <c r="P29" s="73">
        <f t="shared" si="36"/>
        <v>0.26605409441632788</v>
      </c>
      <c r="Q29" s="73">
        <f t="shared" si="36"/>
        <v>0.26729859785945409</v>
      </c>
      <c r="R29" s="73">
        <f t="shared" si="36"/>
        <v>0.1430971542354601</v>
      </c>
      <c r="S29" s="73">
        <f t="shared" si="36"/>
        <v>0.13170994773085543</v>
      </c>
      <c r="T29" s="61">
        <f t="shared" si="36"/>
        <v>0.51178129926159466</v>
      </c>
      <c r="U29" s="61">
        <f t="shared" si="36"/>
        <v>0.43020409856467268</v>
      </c>
      <c r="V29" s="61">
        <f t="shared" si="36"/>
        <v>0.32031444453662994</v>
      </c>
      <c r="AH29" s="71">
        <v>1.5</v>
      </c>
      <c r="AI29" s="73">
        <v>30</v>
      </c>
      <c r="AJ29" s="55">
        <v>0.79751899999999998</v>
      </c>
      <c r="AK29" s="55">
        <v>0.34100000000000003</v>
      </c>
    </row>
    <row r="30" spans="1:42" s="91" customFormat="1" thickBot="1" x14ac:dyDescent="0.3">
      <c r="A30" s="41">
        <v>3.1800000000000002E-2</v>
      </c>
      <c r="B30" s="62">
        <v>3.4099999999999998E-2</v>
      </c>
      <c r="C30" s="62">
        <v>4.5699999999999998E-2</v>
      </c>
      <c r="D30" s="62">
        <v>4.9000000000000002E-2</v>
      </c>
      <c r="E30" s="62">
        <v>4.24E-2</v>
      </c>
      <c r="F30" s="62">
        <v>4.8599999999999997E-2</v>
      </c>
      <c r="G30" s="62">
        <v>4.7100000000000003E-2</v>
      </c>
      <c r="H30" s="62">
        <v>4.6699999999999998E-2</v>
      </c>
      <c r="I30" s="62">
        <v>3.4000000000000002E-2</v>
      </c>
      <c r="J30" s="62">
        <v>4.6100000000000002E-2</v>
      </c>
      <c r="K30" s="62">
        <v>2.3800000000000002E-2</v>
      </c>
      <c r="L30" s="63">
        <v>4.5100000000000001E-2</v>
      </c>
    </row>
    <row r="31" spans="1:42" s="91" customFormat="1" x14ac:dyDescent="0.25">
      <c r="A31" s="59" t="s">
        <v>47</v>
      </c>
      <c r="B31" s="59">
        <v>30</v>
      </c>
      <c r="C31" s="59">
        <f>B31/2</f>
        <v>15</v>
      </c>
      <c r="D31" s="59">
        <f>C31/2</f>
        <v>7.5</v>
      </c>
      <c r="E31" s="59">
        <f>D31/2</f>
        <v>3.75</v>
      </c>
      <c r="F31" s="59">
        <f>E31/2</f>
        <v>1.875</v>
      </c>
      <c r="G31" s="59">
        <f>F31/2</f>
        <v>0.9375</v>
      </c>
      <c r="H31" s="65" t="s">
        <v>128</v>
      </c>
      <c r="I31" s="65" t="s">
        <v>129</v>
      </c>
      <c r="J31" s="65" t="s">
        <v>130</v>
      </c>
      <c r="N31" s="55" t="s">
        <v>124</v>
      </c>
      <c r="Z31"/>
      <c r="AA31"/>
      <c r="AB31"/>
      <c r="AC31"/>
      <c r="AD31"/>
      <c r="AE31"/>
      <c r="AH31" s="55"/>
      <c r="AI31" s="55"/>
      <c r="AJ31" s="55"/>
    </row>
    <row r="32" spans="1:42" s="91" customFormat="1" x14ac:dyDescent="0.25">
      <c r="N32" s="71">
        <f>(1-N24)*100</f>
        <v>33.054011449431677</v>
      </c>
      <c r="O32" s="71">
        <f t="shared" ref="O32:V32" si="39">(1-O24)*100</f>
        <v>44.727453745955373</v>
      </c>
      <c r="P32" s="71">
        <f t="shared" si="39"/>
        <v>55.641748942172079</v>
      </c>
      <c r="Q32" s="71">
        <f t="shared" si="39"/>
        <v>65.572886418319101</v>
      </c>
      <c r="R32" s="71">
        <f t="shared" si="39"/>
        <v>76.984982991786282</v>
      </c>
      <c r="S32" s="71">
        <f t="shared" si="39"/>
        <v>81.863436488840961</v>
      </c>
      <c r="T32" s="61">
        <f t="shared" si="39"/>
        <v>19.974280262175391</v>
      </c>
      <c r="U32" s="61">
        <f t="shared" si="39"/>
        <v>27.926657263751764</v>
      </c>
      <c r="V32" s="61">
        <f t="shared" si="39"/>
        <v>57.02314776404215</v>
      </c>
      <c r="Z32"/>
      <c r="AA32"/>
      <c r="AB32"/>
      <c r="AC32"/>
      <c r="AD32"/>
      <c r="AE32"/>
      <c r="AG32"/>
      <c r="AH32"/>
      <c r="AI32"/>
      <c r="AJ32"/>
      <c r="AK32"/>
      <c r="AL32"/>
      <c r="AM32"/>
      <c r="AN32"/>
      <c r="AO32"/>
      <c r="AP32"/>
    </row>
    <row r="33" spans="1:39" x14ac:dyDescent="0.25">
      <c r="N33" s="71">
        <f t="shared" ref="N33:V37" si="40">(1-N25)*100</f>
        <v>34.422965236870496</v>
      </c>
      <c r="O33" s="71">
        <f t="shared" si="40"/>
        <v>39.99834066207584</v>
      </c>
      <c r="P33" s="71">
        <f t="shared" si="40"/>
        <v>56.301335767028959</v>
      </c>
      <c r="Q33" s="71">
        <f t="shared" si="40"/>
        <v>66.929395171326632</v>
      </c>
      <c r="R33" s="71">
        <f t="shared" si="40"/>
        <v>75.61602920434747</v>
      </c>
      <c r="S33" s="71">
        <f t="shared" si="40"/>
        <v>77.383224093586662</v>
      </c>
      <c r="T33" s="61">
        <f t="shared" si="40"/>
        <v>20.857877706794991</v>
      </c>
      <c r="U33" s="61">
        <f t="shared" si="40"/>
        <v>26.993279681407124</v>
      </c>
      <c r="V33" s="61">
        <f t="shared" si="40"/>
        <v>55.255952874802958</v>
      </c>
      <c r="AH33" s="55"/>
      <c r="AI33" s="55"/>
      <c r="AJ33" s="55"/>
      <c r="AK33" s="55"/>
      <c r="AL33" s="55"/>
      <c r="AM33" s="55"/>
    </row>
    <row r="34" spans="1:39" x14ac:dyDescent="0.25">
      <c r="N34" s="71">
        <f t="shared" si="40"/>
        <v>35.505683232390275</v>
      </c>
      <c r="O34" s="71">
        <f t="shared" si="40"/>
        <v>41.180618933045722</v>
      </c>
      <c r="P34" s="71">
        <f t="shared" si="40"/>
        <v>56.276445698166434</v>
      </c>
      <c r="Q34" s="71">
        <f t="shared" si="40"/>
        <v>68.248568821040408</v>
      </c>
      <c r="R34" s="71">
        <f t="shared" si="40"/>
        <v>75.765369617522609</v>
      </c>
      <c r="S34" s="71">
        <f t="shared" si="40"/>
        <v>85.260930888575473</v>
      </c>
      <c r="T34" s="61">
        <f t="shared" si="40"/>
        <v>19.912055090019077</v>
      </c>
      <c r="U34" s="61">
        <f t="shared" si="40"/>
        <v>27.329295611051197</v>
      </c>
      <c r="V34" s="61">
        <f t="shared" si="40"/>
        <v>60.097071268563838</v>
      </c>
      <c r="AH34" s="55"/>
      <c r="AI34" s="55"/>
      <c r="AJ34" s="55"/>
      <c r="AK34" s="55"/>
      <c r="AL34" s="55"/>
      <c r="AM34" s="55"/>
    </row>
    <row r="35" spans="1:39" x14ac:dyDescent="0.25">
      <c r="N35" s="73">
        <f t="shared" si="40"/>
        <v>66.207583174313456</v>
      </c>
      <c r="O35" s="73">
        <f t="shared" si="40"/>
        <v>69.754417987223093</v>
      </c>
      <c r="P35" s="73">
        <f t="shared" si="40"/>
        <v>69.181946403385041</v>
      </c>
      <c r="Q35" s="73">
        <f t="shared" si="40"/>
        <v>72.056749357006552</v>
      </c>
      <c r="R35" s="73">
        <f t="shared" si="40"/>
        <v>81.203849663984059</v>
      </c>
      <c r="S35" s="73">
        <f t="shared" si="40"/>
        <v>82.784369036754342</v>
      </c>
      <c r="T35" s="61">
        <f t="shared" si="40"/>
        <v>47.938272629220947</v>
      </c>
      <c r="U35" s="61">
        <f t="shared" si="40"/>
        <v>53.79988384634531</v>
      </c>
      <c r="V35" s="61">
        <f t="shared" si="40"/>
        <v>67.887662822533812</v>
      </c>
      <c r="AH35" s="55"/>
      <c r="AI35" s="55"/>
      <c r="AJ35" s="55"/>
      <c r="AK35" s="55"/>
      <c r="AL35" s="55"/>
      <c r="AM35" s="55"/>
    </row>
    <row r="36" spans="1:39" x14ac:dyDescent="0.25">
      <c r="N36" s="73">
        <f t="shared" si="40"/>
        <v>68.310793993196711</v>
      </c>
      <c r="O36" s="73">
        <f t="shared" si="40"/>
        <v>78.453497054675182</v>
      </c>
      <c r="P36" s="73">
        <f t="shared" si="40"/>
        <v>77.607234713349385</v>
      </c>
      <c r="Q36" s="73">
        <f t="shared" si="40"/>
        <v>74.483531071102632</v>
      </c>
      <c r="R36" s="73">
        <f t="shared" si="40"/>
        <v>90.176719488923922</v>
      </c>
      <c r="S36" s="73">
        <f t="shared" si="40"/>
        <v>90.87364141707458</v>
      </c>
      <c r="T36" s="61">
        <f t="shared" si="40"/>
        <v>49.705467518460132</v>
      </c>
      <c r="U36" s="61">
        <f t="shared" si="40"/>
        <v>60.159296440720155</v>
      </c>
      <c r="V36" s="61">
        <f t="shared" si="40"/>
        <v>68.049448270140218</v>
      </c>
      <c r="AH36" s="55"/>
      <c r="AI36" s="55"/>
      <c r="AJ36" s="55"/>
      <c r="AK36" s="55"/>
      <c r="AL36" s="55"/>
      <c r="AM36" s="55"/>
    </row>
    <row r="37" spans="1:39" x14ac:dyDescent="0.25">
      <c r="N37" s="73">
        <f t="shared" si="40"/>
        <v>67.25918858375509</v>
      </c>
      <c r="O37" s="73">
        <f t="shared" si="40"/>
        <v>74.103957520949152</v>
      </c>
      <c r="P37" s="73">
        <f t="shared" si="40"/>
        <v>73.394590558367213</v>
      </c>
      <c r="Q37" s="73">
        <f t="shared" si="40"/>
        <v>73.270140214054592</v>
      </c>
      <c r="R37" s="73">
        <f t="shared" si="40"/>
        <v>85.69028457645399</v>
      </c>
      <c r="S37" s="73">
        <f t="shared" si="40"/>
        <v>86.829005226914461</v>
      </c>
      <c r="T37" s="61">
        <f t="shared" si="40"/>
        <v>48.821870073840536</v>
      </c>
      <c r="U37" s="61">
        <f t="shared" si="40"/>
        <v>56.979590143532732</v>
      </c>
      <c r="V37" s="61">
        <f t="shared" si="40"/>
        <v>67.968555546337001</v>
      </c>
      <c r="AH37" s="55"/>
      <c r="AI37" s="55"/>
      <c r="AJ37" s="55"/>
      <c r="AK37" s="55"/>
      <c r="AL37" s="55"/>
      <c r="AM37" s="55"/>
    </row>
    <row r="38" spans="1:39" x14ac:dyDescent="0.25">
      <c r="AH38" s="55"/>
      <c r="AI38" s="55"/>
      <c r="AJ38" s="55"/>
      <c r="AK38" s="55"/>
      <c r="AL38" s="55"/>
      <c r="AM38" s="55"/>
    </row>
    <row r="39" spans="1:39" x14ac:dyDescent="0.25">
      <c r="A39" s="55" t="s">
        <v>63</v>
      </c>
      <c r="B39" s="91"/>
      <c r="C39" s="91"/>
      <c r="D39" s="91"/>
      <c r="E39" s="91"/>
      <c r="F39" s="91"/>
      <c r="G39" s="91"/>
      <c r="H39" s="59" t="s">
        <v>123</v>
      </c>
      <c r="I39" s="59"/>
      <c r="J39" s="59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55"/>
      <c r="AM39" s="55"/>
    </row>
    <row r="40" spans="1:39" ht="15" thickBot="1" x14ac:dyDescent="0.3">
      <c r="A40" s="59" t="s">
        <v>122</v>
      </c>
      <c r="B40" s="65">
        <v>1.5</v>
      </c>
      <c r="C40" s="65">
        <v>0.75</v>
      </c>
      <c r="D40" s="65">
        <v>0.375</v>
      </c>
      <c r="E40" s="65">
        <v>0.1875</v>
      </c>
      <c r="F40" s="65">
        <v>9.375E-2</v>
      </c>
      <c r="G40" s="65">
        <v>4.6875E-2</v>
      </c>
      <c r="H40" s="66" t="s">
        <v>125</v>
      </c>
      <c r="I40" s="66" t="s">
        <v>126</v>
      </c>
      <c r="J40" s="55" t="s">
        <v>127</v>
      </c>
      <c r="K40" s="55" t="s">
        <v>139</v>
      </c>
      <c r="L40" s="55"/>
      <c r="M40" s="55" t="s">
        <v>140</v>
      </c>
      <c r="N40" s="55" t="s">
        <v>54</v>
      </c>
      <c r="O40" s="91"/>
      <c r="P40" s="91"/>
      <c r="Q40" s="91"/>
      <c r="R40" s="91"/>
      <c r="S40" s="91"/>
      <c r="T40" s="91"/>
      <c r="U40" s="91"/>
      <c r="V40" s="91"/>
      <c r="W40" s="91"/>
      <c r="X40" s="55" t="s">
        <v>55</v>
      </c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55"/>
      <c r="AM40" s="55"/>
    </row>
    <row r="41" spans="1:39" x14ac:dyDescent="0.25">
      <c r="A41" s="37">
        <v>5.3600000000000002E-2</v>
      </c>
      <c r="B41" s="56">
        <v>5.3499999999999999E-2</v>
      </c>
      <c r="C41" s="56">
        <v>5.0999999999999997E-2</v>
      </c>
      <c r="D41" s="56">
        <v>5.3400000000000003E-2</v>
      </c>
      <c r="E41" s="56">
        <v>5.7299999999999997E-2</v>
      </c>
      <c r="F41" s="56">
        <v>5.8099999999999999E-2</v>
      </c>
      <c r="G41" s="56">
        <v>5.0999999999999997E-2</v>
      </c>
      <c r="H41" s="56">
        <v>3.9300000000000002E-2</v>
      </c>
      <c r="I41" s="56">
        <v>5.6399999999999999E-2</v>
      </c>
      <c r="J41" s="56">
        <v>5.5199999999999999E-2</v>
      </c>
      <c r="K41" s="56">
        <v>5.4399999999999997E-2</v>
      </c>
      <c r="L41" s="57">
        <v>5.6000000000000001E-2</v>
      </c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71" t="s">
        <v>131</v>
      </c>
      <c r="AI41" s="73" t="s">
        <v>60</v>
      </c>
      <c r="AJ41" s="55" t="s">
        <v>61</v>
      </c>
      <c r="AK41" s="55" t="s">
        <v>62</v>
      </c>
      <c r="AL41" s="55"/>
      <c r="AM41" s="55"/>
    </row>
    <row r="42" spans="1:39" x14ac:dyDescent="0.25">
      <c r="A42" s="58">
        <v>4.0099999999999997E-2</v>
      </c>
      <c r="B42" s="68">
        <v>0.16339999999999999</v>
      </c>
      <c r="C42" s="69">
        <v>0.22439999999999999</v>
      </c>
      <c r="D42" s="69">
        <v>0.25090000000000001</v>
      </c>
      <c r="E42" s="69">
        <v>0.33460000000000001</v>
      </c>
      <c r="F42" s="69">
        <v>0.3705</v>
      </c>
      <c r="G42" s="69">
        <v>0.43535000000000001</v>
      </c>
      <c r="H42" s="76">
        <v>0.16439999999999999</v>
      </c>
      <c r="I42" s="76">
        <v>0.19209999999999999</v>
      </c>
      <c r="J42" s="77">
        <v>0.15479999999999999</v>
      </c>
      <c r="K42" s="80">
        <v>0.1361</v>
      </c>
      <c r="L42" s="60">
        <v>5.2299999999999999E-2</v>
      </c>
      <c r="M42" s="65">
        <f>AVERAGE(K45:K47)</f>
        <v>0.42770000000000002</v>
      </c>
      <c r="N42" s="71">
        <f t="shared" ref="N42:N47" si="41">1-B42/$M$42</f>
        <v>0.61795651157353282</v>
      </c>
      <c r="O42" s="71">
        <f t="shared" ref="O42:T47" si="42">1-C42/$M$42</f>
        <v>0.47533317746083714</v>
      </c>
      <c r="P42" s="71">
        <f t="shared" si="42"/>
        <v>0.41337386018237088</v>
      </c>
      <c r="Q42" s="71">
        <f t="shared" si="42"/>
        <v>0.21767594108019639</v>
      </c>
      <c r="R42" s="71">
        <f t="shared" si="42"/>
        <v>0.13373860182370823</v>
      </c>
      <c r="S42" s="71">
        <f t="shared" si="42"/>
        <v>-1.7886368950198683E-2</v>
      </c>
      <c r="T42" s="61">
        <f>1-H42/$M$42</f>
        <v>0.61561842412906254</v>
      </c>
      <c r="U42" s="61">
        <f t="shared" ref="U42:V47" si="43">1-I42/$M$42</f>
        <v>0.55085340191723176</v>
      </c>
      <c r="V42" s="61">
        <f t="shared" si="43"/>
        <v>0.63806406359597845</v>
      </c>
      <c r="W42" s="91"/>
      <c r="X42" s="71">
        <f t="shared" ref="X42:AF42" si="44">AVERAGE(N42:N44)</f>
        <v>0.61593016912165854</v>
      </c>
      <c r="Y42" s="71">
        <f t="shared" si="44"/>
        <v>0.47400826124230394</v>
      </c>
      <c r="Z42" s="71">
        <f t="shared" si="44"/>
        <v>0.31361546255163281</v>
      </c>
      <c r="AA42" s="71">
        <f t="shared" si="44"/>
        <v>0.12119086587171694</v>
      </c>
      <c r="AB42" s="71">
        <f t="shared" si="44"/>
        <v>0.10825344867898064</v>
      </c>
      <c r="AC42" s="71">
        <f t="shared" si="44"/>
        <v>-1.7886368950198683E-2</v>
      </c>
      <c r="AD42" s="61">
        <f t="shared" si="44"/>
        <v>0.57945600498791994</v>
      </c>
      <c r="AE42" s="61">
        <f t="shared" si="44"/>
        <v>0.55100927441352976</v>
      </c>
      <c r="AF42" s="61">
        <f t="shared" si="44"/>
        <v>0.50229911932039595</v>
      </c>
      <c r="AG42" s="91"/>
      <c r="AH42" s="71">
        <v>4.6875E-2</v>
      </c>
      <c r="AI42" s="73">
        <v>0.9375</v>
      </c>
      <c r="AJ42" s="55">
        <v>0.17033000000000001</v>
      </c>
      <c r="AK42" s="55">
        <v>0.46700000000000003</v>
      </c>
      <c r="AL42" s="55"/>
      <c r="AM42" s="55"/>
    </row>
    <row r="43" spans="1:39" x14ac:dyDescent="0.25">
      <c r="A43" s="58">
        <v>4.58E-2</v>
      </c>
      <c r="B43" s="70">
        <v>0.1578</v>
      </c>
      <c r="C43" s="71">
        <v>0.22589999999999999</v>
      </c>
      <c r="D43" s="71">
        <v>0.3175</v>
      </c>
      <c r="E43" s="71">
        <v>0.40300000000000002</v>
      </c>
      <c r="F43" s="71">
        <v>0.36359999999999998</v>
      </c>
      <c r="G43" s="71">
        <v>0.44900000000000001</v>
      </c>
      <c r="H43" s="61">
        <v>0.19969999999999999</v>
      </c>
      <c r="I43" s="61">
        <v>0.18010000000000001</v>
      </c>
      <c r="J43" s="78">
        <v>0.25230000000000002</v>
      </c>
      <c r="K43" s="80">
        <v>0.42770000000000002</v>
      </c>
      <c r="L43" s="60">
        <v>4.65E-2</v>
      </c>
      <c r="M43" s="91"/>
      <c r="N43" s="71">
        <f t="shared" si="41"/>
        <v>0.63104980126256727</v>
      </c>
      <c r="O43" s="71">
        <f t="shared" si="42"/>
        <v>0.4718260462941315</v>
      </c>
      <c r="P43" s="71">
        <f t="shared" si="42"/>
        <v>0.25765723638064064</v>
      </c>
      <c r="Q43" s="71">
        <f t="shared" si="42"/>
        <v>5.7750759878419489E-2</v>
      </c>
      <c r="R43" s="71">
        <f t="shared" si="42"/>
        <v>0.1498714051905542</v>
      </c>
      <c r="S43" s="71">
        <f t="shared" si="42"/>
        <v>-4.980126256721995E-2</v>
      </c>
      <c r="T43" s="61">
        <f t="shared" si="42"/>
        <v>0.53308393733925652</v>
      </c>
      <c r="U43" s="61">
        <f t="shared" si="43"/>
        <v>0.5789104512508767</v>
      </c>
      <c r="V43" s="61">
        <f t="shared" si="43"/>
        <v>0.41010053776011224</v>
      </c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71">
        <v>9.375E-2</v>
      </c>
      <c r="AI43" s="73">
        <v>1.875</v>
      </c>
      <c r="AJ43" s="55">
        <v>0.195464</v>
      </c>
      <c r="AK43" s="55">
        <v>0.79300000000000004</v>
      </c>
      <c r="AL43" s="55"/>
      <c r="AM43" s="55"/>
    </row>
    <row r="44" spans="1:39" x14ac:dyDescent="0.25">
      <c r="A44" s="58">
        <v>4.9099999999999998E-2</v>
      </c>
      <c r="B44" s="70">
        <v>0.1716</v>
      </c>
      <c r="C44" s="71">
        <v>0.22459999999999999</v>
      </c>
      <c r="D44" s="71">
        <v>0.31230000000000002</v>
      </c>
      <c r="E44" s="71">
        <v>0.39</v>
      </c>
      <c r="F44" s="71">
        <v>0.41010000000000002</v>
      </c>
      <c r="G44" s="71">
        <v>0.42170000000000002</v>
      </c>
      <c r="H44" s="61">
        <v>0.17549999999999999</v>
      </c>
      <c r="I44" s="61">
        <v>0.2039</v>
      </c>
      <c r="J44" s="78">
        <v>0.23150000000000001</v>
      </c>
      <c r="K44" s="80">
        <v>0.39150000000000001</v>
      </c>
      <c r="L44" s="60">
        <v>4.6199999999999998E-2</v>
      </c>
      <c r="M44" s="91"/>
      <c r="N44" s="71">
        <f t="shared" si="41"/>
        <v>0.59878419452887544</v>
      </c>
      <c r="O44" s="71">
        <f t="shared" si="42"/>
        <v>0.47486555997194302</v>
      </c>
      <c r="P44" s="71">
        <f t="shared" si="42"/>
        <v>0.26981529109188684</v>
      </c>
      <c r="Q44" s="71">
        <f t="shared" si="42"/>
        <v>8.8145896656534939E-2</v>
      </c>
      <c r="R44" s="71">
        <f t="shared" si="42"/>
        <v>4.1150339022679505E-2</v>
      </c>
      <c r="S44" s="71">
        <f t="shared" si="42"/>
        <v>1.4028524666822584E-2</v>
      </c>
      <c r="T44" s="61">
        <f t="shared" si="42"/>
        <v>0.58966565349544076</v>
      </c>
      <c r="U44" s="61">
        <f t="shared" si="43"/>
        <v>0.52326397007248082</v>
      </c>
      <c r="V44" s="61">
        <f t="shared" si="43"/>
        <v>0.45873275660509705</v>
      </c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71">
        <v>0.1875</v>
      </c>
      <c r="AI44" s="73">
        <v>3.75</v>
      </c>
      <c r="AJ44" s="55">
        <v>0.41536099999999998</v>
      </c>
      <c r="AK44" s="55">
        <v>0.56299999999999994</v>
      </c>
      <c r="AL44" s="55"/>
      <c r="AM44" s="55"/>
    </row>
    <row r="45" spans="1:39" x14ac:dyDescent="0.25">
      <c r="A45" s="58">
        <v>5.5500000000000001E-2</v>
      </c>
      <c r="B45" s="72">
        <v>0.1749</v>
      </c>
      <c r="C45" s="73">
        <v>0.23599999999999999</v>
      </c>
      <c r="D45" s="73">
        <v>0.22509999999999999</v>
      </c>
      <c r="E45" s="73">
        <v>0.37369999999999998</v>
      </c>
      <c r="F45" s="73">
        <v>0.39960000000000001</v>
      </c>
      <c r="G45" s="73">
        <v>0.39829999999999999</v>
      </c>
      <c r="H45" s="61">
        <v>0.2661</v>
      </c>
      <c r="I45" s="61">
        <v>0.32119999999999999</v>
      </c>
      <c r="J45" s="78">
        <v>0.33610000000000001</v>
      </c>
      <c r="K45" s="80">
        <v>0.42770000000000002</v>
      </c>
      <c r="L45" s="60">
        <v>4.8399999999999999E-2</v>
      </c>
      <c r="M45" s="91"/>
      <c r="N45" s="73">
        <f t="shared" si="41"/>
        <v>0.59106850596212301</v>
      </c>
      <c r="O45" s="73">
        <f t="shared" si="42"/>
        <v>0.44821136310498022</v>
      </c>
      <c r="P45" s="73">
        <f t="shared" si="42"/>
        <v>0.47369651624970777</v>
      </c>
      <c r="Q45" s="73">
        <f t="shared" si="42"/>
        <v>0.12625672200140292</v>
      </c>
      <c r="R45" s="73">
        <f t="shared" si="42"/>
        <v>6.5700257189618916E-2</v>
      </c>
      <c r="S45" s="73">
        <f t="shared" si="42"/>
        <v>6.873977086743055E-2</v>
      </c>
      <c r="T45" s="61">
        <f t="shared" si="42"/>
        <v>0.37783493102642041</v>
      </c>
      <c r="U45" s="61">
        <f t="shared" si="43"/>
        <v>0.2490063128361002</v>
      </c>
      <c r="V45" s="61">
        <f t="shared" si="43"/>
        <v>0.21416880991349074</v>
      </c>
      <c r="W45" s="91"/>
      <c r="X45" s="73">
        <f>AVERAGE(N45:N47)</f>
        <v>0.57131166705634795</v>
      </c>
      <c r="Y45" s="73">
        <f>AVERAGE(O45:O47)</f>
        <v>0.4029693710544775</v>
      </c>
      <c r="Z45" s="73">
        <f>AVERAGE(P45:P47)</f>
        <v>0.33680149637596452</v>
      </c>
      <c r="AA45" s="73">
        <f>AVERAGE(Q45:Q47)</f>
        <v>0.11982698152910924</v>
      </c>
      <c r="AB45" s="73">
        <f>AVERAGE(R45:R47)</f>
        <v>2.8758475566986259E-2</v>
      </c>
      <c r="AC45" s="73">
        <f t="shared" ref="AC45:AF45" si="45">AVERAGE(S45:S47)</f>
        <v>0.12041150339022684</v>
      </c>
      <c r="AD45" s="61">
        <f t="shared" si="45"/>
        <v>0.41536123451017071</v>
      </c>
      <c r="AE45" s="61">
        <f t="shared" si="45"/>
        <v>0.19546411035772746</v>
      </c>
      <c r="AF45" s="61">
        <f t="shared" si="45"/>
        <v>0.17032967032967036</v>
      </c>
      <c r="AG45" s="91"/>
      <c r="AH45" s="71">
        <v>0.375</v>
      </c>
      <c r="AI45" s="73">
        <v>7.5</v>
      </c>
      <c r="AJ45" s="55">
        <v>0.50229900000000005</v>
      </c>
      <c r="AK45" s="55">
        <v>0.80700000000000005</v>
      </c>
      <c r="AL45" s="55"/>
      <c r="AM45" s="55"/>
    </row>
    <row r="46" spans="1:39" x14ac:dyDescent="0.25">
      <c r="A46" s="58">
        <v>5.0200000000000002E-2</v>
      </c>
      <c r="B46" s="72">
        <v>0.1918</v>
      </c>
      <c r="C46" s="73">
        <v>0.2747</v>
      </c>
      <c r="D46" s="73">
        <v>0.3422</v>
      </c>
      <c r="E46" s="73">
        <v>0.37919999999999998</v>
      </c>
      <c r="F46" s="73">
        <v>0.43120000000000003</v>
      </c>
      <c r="G46" s="73">
        <v>0.35410000000000003</v>
      </c>
      <c r="H46" s="61">
        <v>0.23400000000000001</v>
      </c>
      <c r="I46" s="61">
        <v>0.36699999999999999</v>
      </c>
      <c r="J46" s="78">
        <v>0.37359999999999999</v>
      </c>
      <c r="K46" s="80">
        <v>0.42770000000000002</v>
      </c>
      <c r="L46" s="60">
        <v>5.2200000000000003E-2</v>
      </c>
      <c r="M46" s="91"/>
      <c r="N46" s="73">
        <f t="shared" si="41"/>
        <v>0.55155482815057288</v>
      </c>
      <c r="O46" s="73">
        <f t="shared" si="42"/>
        <v>0.35772737900397478</v>
      </c>
      <c r="P46" s="73">
        <f t="shared" si="42"/>
        <v>0.19990647650222126</v>
      </c>
      <c r="Q46" s="73">
        <f t="shared" si="42"/>
        <v>0.11339724105681559</v>
      </c>
      <c r="R46" s="73">
        <f t="shared" si="42"/>
        <v>-8.1833060556464332E-3</v>
      </c>
      <c r="S46" s="73">
        <f t="shared" si="42"/>
        <v>0.1720832359130231</v>
      </c>
      <c r="T46" s="61">
        <f t="shared" si="42"/>
        <v>0.45288753799392101</v>
      </c>
      <c r="U46" s="61">
        <f t="shared" si="43"/>
        <v>0.14192190787935477</v>
      </c>
      <c r="V46" s="61">
        <f t="shared" si="43"/>
        <v>0.12649053074584993</v>
      </c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71">
        <v>0.75</v>
      </c>
      <c r="AI46" s="73">
        <v>15</v>
      </c>
      <c r="AJ46" s="55">
        <v>0.55100899999999997</v>
      </c>
      <c r="AK46" s="55">
        <v>1.3420000000000001</v>
      </c>
      <c r="AL46" s="55"/>
      <c r="AM46" s="55"/>
    </row>
    <row r="47" spans="1:39" x14ac:dyDescent="0.25">
      <c r="A47" s="58">
        <v>4.6699999999999998E-2</v>
      </c>
      <c r="B47" s="74">
        <v>0.18335000000000001</v>
      </c>
      <c r="C47" s="75">
        <v>0.25535000000000002</v>
      </c>
      <c r="D47" s="75">
        <v>0.28365000000000001</v>
      </c>
      <c r="E47" s="75">
        <v>0.37645000000000001</v>
      </c>
      <c r="F47" s="75">
        <v>0.41539999999999999</v>
      </c>
      <c r="G47" s="75">
        <v>0.37619999999999998</v>
      </c>
      <c r="H47" s="64">
        <v>0.25004999999999999</v>
      </c>
      <c r="I47" s="64">
        <v>0.34410000000000002</v>
      </c>
      <c r="J47" s="79">
        <v>0.35485</v>
      </c>
      <c r="K47" s="80">
        <v>0.42770000000000002</v>
      </c>
      <c r="L47" s="60">
        <v>0.10199999999999999</v>
      </c>
      <c r="M47" s="91"/>
      <c r="N47" s="73">
        <f t="shared" si="41"/>
        <v>0.57131166705634784</v>
      </c>
      <c r="O47" s="73">
        <f t="shared" si="42"/>
        <v>0.40296937105447739</v>
      </c>
      <c r="P47" s="73">
        <f t="shared" si="42"/>
        <v>0.33680149637596446</v>
      </c>
      <c r="Q47" s="73">
        <f t="shared" si="42"/>
        <v>0.1198269815291092</v>
      </c>
      <c r="R47" s="73">
        <f t="shared" si="42"/>
        <v>2.8758475566986297E-2</v>
      </c>
      <c r="S47" s="73">
        <f t="shared" si="42"/>
        <v>0.12041150339022688</v>
      </c>
      <c r="T47" s="61">
        <f t="shared" si="42"/>
        <v>0.41536123451017071</v>
      </c>
      <c r="U47" s="61">
        <f t="shared" si="43"/>
        <v>0.19546411035772737</v>
      </c>
      <c r="V47" s="61">
        <f t="shared" si="43"/>
        <v>0.17032967032967039</v>
      </c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71">
        <v>1.5</v>
      </c>
      <c r="AI47" s="73">
        <v>30</v>
      </c>
      <c r="AJ47" s="55">
        <v>0.57945599999999997</v>
      </c>
      <c r="AK47" s="55">
        <v>2.407</v>
      </c>
      <c r="AL47" s="55"/>
      <c r="AM47" s="55"/>
    </row>
    <row r="48" spans="1:39" ht="15" thickBot="1" x14ac:dyDescent="0.3">
      <c r="A48" s="41">
        <v>4.9599999999999998E-2</v>
      </c>
      <c r="B48" s="62">
        <v>4.3700000000000003E-2</v>
      </c>
      <c r="C48" s="62">
        <v>3.49E-2</v>
      </c>
      <c r="D48" s="62">
        <v>4.8000000000000001E-2</v>
      </c>
      <c r="E48" s="62">
        <v>4.7100000000000003E-2</v>
      </c>
      <c r="F48" s="62">
        <v>4.82E-2</v>
      </c>
      <c r="G48" s="62">
        <v>4.6199999999999998E-2</v>
      </c>
      <c r="H48" s="62">
        <v>4.9399999999999999E-2</v>
      </c>
      <c r="I48" s="62">
        <v>4.48E-2</v>
      </c>
      <c r="J48" s="62">
        <v>5.4199999999999998E-2</v>
      </c>
      <c r="K48" s="62">
        <v>8.3799999999999999E-2</v>
      </c>
      <c r="L48" s="63">
        <v>4.7199999999999999E-2</v>
      </c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55"/>
      <c r="AM48" s="55"/>
    </row>
    <row r="49" spans="1:42" x14ac:dyDescent="0.25">
      <c r="A49" s="59" t="s">
        <v>47</v>
      </c>
      <c r="B49" s="59">
        <v>30</v>
      </c>
      <c r="C49" s="59">
        <f>B49/2</f>
        <v>15</v>
      </c>
      <c r="D49" s="59">
        <f>C49/2</f>
        <v>7.5</v>
      </c>
      <c r="E49" s="59">
        <f>D49/2</f>
        <v>3.75</v>
      </c>
      <c r="F49" s="59">
        <f>E49/2</f>
        <v>1.875</v>
      </c>
      <c r="G49" s="59">
        <f>F49/2</f>
        <v>0.9375</v>
      </c>
      <c r="H49" s="65" t="s">
        <v>128</v>
      </c>
      <c r="I49" s="65" t="s">
        <v>129</v>
      </c>
      <c r="J49" s="65" t="s">
        <v>130</v>
      </c>
      <c r="K49" s="91"/>
      <c r="L49" s="91"/>
      <c r="M49" s="91"/>
      <c r="N49" s="55" t="s">
        <v>124</v>
      </c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AF49" s="91"/>
      <c r="AG49" s="91"/>
      <c r="AH49" s="55"/>
      <c r="AI49" s="55"/>
      <c r="AJ49" s="55"/>
      <c r="AK49" s="91"/>
      <c r="AL49" s="55"/>
      <c r="AM49" s="55"/>
    </row>
    <row r="50" spans="1:42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71">
        <f>(1-N42)*100</f>
        <v>38.204348842646716</v>
      </c>
      <c r="O50" s="71">
        <f t="shared" ref="O50:V50" si="46">(1-O42)*100</f>
        <v>52.466682253916289</v>
      </c>
      <c r="P50" s="71">
        <f t="shared" si="46"/>
        <v>58.66261398176291</v>
      </c>
      <c r="Q50" s="71">
        <f t="shared" si="46"/>
        <v>78.232405891980363</v>
      </c>
      <c r="R50" s="71">
        <f t="shared" si="46"/>
        <v>86.626139817629181</v>
      </c>
      <c r="S50" s="71">
        <f t="shared" si="46"/>
        <v>101.78863689501986</v>
      </c>
      <c r="T50" s="61">
        <f t="shared" si="46"/>
        <v>38.438157587093748</v>
      </c>
      <c r="U50" s="61">
        <f t="shared" si="46"/>
        <v>44.914659808276824</v>
      </c>
      <c r="V50" s="61">
        <f t="shared" si="46"/>
        <v>36.193593640402156</v>
      </c>
      <c r="W50" s="91"/>
      <c r="X50" s="91"/>
      <c r="Y50" s="91"/>
      <c r="AF50" s="91"/>
      <c r="AL50" s="55"/>
      <c r="AM50" s="55"/>
    </row>
    <row r="51" spans="1:42" x14ac:dyDescent="0.25">
      <c r="N51" s="71">
        <f t="shared" ref="N51:V55" si="47">(1-N43)*100</f>
        <v>36.895019873743273</v>
      </c>
      <c r="O51" s="71">
        <f t="shared" si="47"/>
        <v>52.817395370586851</v>
      </c>
      <c r="P51" s="71">
        <f t="shared" si="47"/>
        <v>74.23427636193594</v>
      </c>
      <c r="Q51" s="71">
        <f t="shared" si="47"/>
        <v>94.224924012158056</v>
      </c>
      <c r="R51" s="71">
        <f t="shared" si="47"/>
        <v>85.012859480944584</v>
      </c>
      <c r="S51" s="71">
        <f t="shared" si="47"/>
        <v>104.980126256722</v>
      </c>
      <c r="T51" s="61">
        <f t="shared" si="47"/>
        <v>46.691606266074345</v>
      </c>
      <c r="U51" s="61">
        <f t="shared" si="47"/>
        <v>42.108954874912328</v>
      </c>
      <c r="V51" s="61">
        <f t="shared" si="47"/>
        <v>58.989946223988774</v>
      </c>
      <c r="AH51" s="55"/>
      <c r="AI51" s="55"/>
      <c r="AJ51" s="55"/>
      <c r="AK51" s="55"/>
      <c r="AL51" s="55"/>
      <c r="AM51" s="55"/>
    </row>
    <row r="52" spans="1:42" x14ac:dyDescent="0.25">
      <c r="N52" s="71">
        <f t="shared" si="47"/>
        <v>40.121580547112458</v>
      </c>
      <c r="O52" s="71">
        <f t="shared" si="47"/>
        <v>52.513444002805699</v>
      </c>
      <c r="P52" s="71">
        <f t="shared" si="47"/>
        <v>73.018470890811315</v>
      </c>
      <c r="Q52" s="71">
        <f t="shared" si="47"/>
        <v>91.1854103343465</v>
      </c>
      <c r="R52" s="71">
        <f t="shared" si="47"/>
        <v>95.884966097732047</v>
      </c>
      <c r="S52" s="71">
        <f t="shared" si="47"/>
        <v>98.597147533317738</v>
      </c>
      <c r="T52" s="61">
        <f t="shared" si="47"/>
        <v>41.033434650455924</v>
      </c>
      <c r="U52" s="61">
        <f t="shared" si="47"/>
        <v>47.673602992751917</v>
      </c>
      <c r="V52" s="61">
        <f t="shared" si="47"/>
        <v>54.126724339490295</v>
      </c>
      <c r="AH52" s="55"/>
      <c r="AI52" s="55"/>
      <c r="AJ52" s="55"/>
      <c r="AK52" s="55"/>
      <c r="AL52" s="55"/>
      <c r="AM52" s="55"/>
      <c r="AN52" s="55"/>
    </row>
    <row r="53" spans="1:42" x14ac:dyDescent="0.25">
      <c r="N53" s="73">
        <f t="shared" si="47"/>
        <v>40.893149403787696</v>
      </c>
      <c r="O53" s="73">
        <f t="shared" si="47"/>
        <v>55.178863689501981</v>
      </c>
      <c r="P53" s="73">
        <f t="shared" si="47"/>
        <v>52.630348375029222</v>
      </c>
      <c r="Q53" s="73">
        <f t="shared" si="47"/>
        <v>87.374327799859714</v>
      </c>
      <c r="R53" s="73">
        <f t="shared" si="47"/>
        <v>93.429974281038113</v>
      </c>
      <c r="S53" s="73">
        <f t="shared" si="47"/>
        <v>93.126022913256946</v>
      </c>
      <c r="T53" s="61">
        <f t="shared" si="47"/>
        <v>62.216506897357959</v>
      </c>
      <c r="U53" s="61">
        <f t="shared" si="47"/>
        <v>75.099368716389975</v>
      </c>
      <c r="V53" s="61">
        <f t="shared" si="47"/>
        <v>78.583119008650925</v>
      </c>
      <c r="AH53" s="55"/>
      <c r="AI53" s="55"/>
      <c r="AJ53" s="55"/>
      <c r="AK53" s="55"/>
      <c r="AL53" s="55"/>
      <c r="AM53" s="55"/>
      <c r="AN53" s="55"/>
    </row>
    <row r="54" spans="1:42" x14ac:dyDescent="0.25">
      <c r="N54" s="73">
        <f t="shared" si="47"/>
        <v>44.84451718494271</v>
      </c>
      <c r="O54" s="73">
        <f t="shared" si="47"/>
        <v>64.227262099602527</v>
      </c>
      <c r="P54" s="73">
        <f t="shared" si="47"/>
        <v>80.00935234977787</v>
      </c>
      <c r="Q54" s="73">
        <f t="shared" si="47"/>
        <v>88.660275894318445</v>
      </c>
      <c r="R54" s="73">
        <f t="shared" si="47"/>
        <v>100.81833060556464</v>
      </c>
      <c r="S54" s="73">
        <f t="shared" si="47"/>
        <v>82.791676408697697</v>
      </c>
      <c r="T54" s="61">
        <f t="shared" si="47"/>
        <v>54.711246200607903</v>
      </c>
      <c r="U54" s="61">
        <f t="shared" si="47"/>
        <v>85.807809212064527</v>
      </c>
      <c r="V54" s="61">
        <f t="shared" si="47"/>
        <v>87.350946925415002</v>
      </c>
      <c r="AH54" s="55"/>
      <c r="AI54" s="55"/>
      <c r="AJ54" s="55"/>
      <c r="AK54" s="55"/>
      <c r="AL54" s="55"/>
      <c r="AM54" s="55"/>
      <c r="AN54" s="55"/>
    </row>
    <row r="55" spans="1:42" x14ac:dyDescent="0.25">
      <c r="N55" s="73">
        <f t="shared" si="47"/>
        <v>42.868833294365217</v>
      </c>
      <c r="O55" s="73">
        <f t="shared" si="47"/>
        <v>59.703062894552261</v>
      </c>
      <c r="P55" s="73">
        <f t="shared" si="47"/>
        <v>66.319850362403557</v>
      </c>
      <c r="Q55" s="73">
        <f t="shared" si="47"/>
        <v>88.017301847089087</v>
      </c>
      <c r="R55" s="73">
        <f t="shared" si="47"/>
        <v>97.124152443301369</v>
      </c>
      <c r="S55" s="73">
        <f t="shared" si="47"/>
        <v>87.958849660977307</v>
      </c>
      <c r="T55" s="61">
        <f t="shared" si="47"/>
        <v>58.463876548982931</v>
      </c>
      <c r="U55" s="61">
        <f t="shared" si="47"/>
        <v>80.453588964227265</v>
      </c>
      <c r="V55" s="61">
        <f t="shared" si="47"/>
        <v>82.967032967032964</v>
      </c>
      <c r="AH55" s="55"/>
      <c r="AI55" s="55"/>
      <c r="AJ55" s="55"/>
      <c r="AK55" s="55"/>
      <c r="AL55" s="55"/>
      <c r="AM55" s="55"/>
      <c r="AN55" s="55"/>
    </row>
    <row r="56" spans="1:42" x14ac:dyDescent="0.25">
      <c r="AH56" s="55"/>
      <c r="AI56" s="55"/>
      <c r="AJ56" s="55"/>
      <c r="AK56" s="55"/>
      <c r="AL56" s="55"/>
      <c r="AM56" s="55"/>
      <c r="AN56" s="55"/>
    </row>
    <row r="57" spans="1:42" x14ac:dyDescent="0.25">
      <c r="AI57" s="55"/>
      <c r="AJ57" s="55"/>
      <c r="AK57" s="55"/>
      <c r="AL57" s="55"/>
      <c r="AM57" s="55"/>
      <c r="AN57" s="55"/>
      <c r="AO57" s="55"/>
      <c r="AP57" s="55"/>
    </row>
    <row r="58" spans="1:42" x14ac:dyDescent="0.25">
      <c r="AI58" s="55"/>
      <c r="AJ58" s="55"/>
      <c r="AK58" s="55"/>
      <c r="AL58" s="55"/>
      <c r="AM58" s="55"/>
      <c r="AN58" s="55"/>
      <c r="AO58" s="55"/>
      <c r="AP58" s="55"/>
    </row>
    <row r="59" spans="1:42" x14ac:dyDescent="0.25">
      <c r="AI59" s="55"/>
      <c r="AJ59" s="55"/>
      <c r="AK59" s="55"/>
      <c r="AL59" s="55"/>
      <c r="AM59" s="55"/>
      <c r="AN59" s="55"/>
      <c r="AO59" s="55"/>
      <c r="AP59" s="55"/>
    </row>
    <row r="60" spans="1:42" x14ac:dyDescent="0.25">
      <c r="AI60" s="55"/>
      <c r="AJ60" s="55"/>
      <c r="AK60" s="55"/>
      <c r="AL60" s="55"/>
      <c r="AM60" s="55"/>
      <c r="AN60" s="55"/>
      <c r="AO60" s="55"/>
      <c r="AP60" s="55"/>
    </row>
    <row r="61" spans="1:42" x14ac:dyDescent="0.25">
      <c r="AI61" s="55"/>
      <c r="AJ61" s="55"/>
      <c r="AK61" s="55"/>
      <c r="AL61" s="55"/>
      <c r="AM61" s="55"/>
      <c r="AN61" s="55"/>
      <c r="AO61" s="55"/>
      <c r="AP61" s="55"/>
    </row>
    <row r="62" spans="1:42" x14ac:dyDescent="0.25">
      <c r="AI62" s="55"/>
      <c r="AJ62" s="55"/>
      <c r="AK62" s="55"/>
      <c r="AL62" s="55"/>
      <c r="AM62" s="55"/>
      <c r="AN62" s="55"/>
      <c r="AO62" s="55"/>
      <c r="AP62" s="55"/>
    </row>
    <row r="63" spans="1:42" x14ac:dyDescent="0.25">
      <c r="AI63" s="55"/>
      <c r="AJ63" s="55"/>
      <c r="AK63" s="55"/>
      <c r="AL63" s="55"/>
      <c r="AM63" s="55"/>
      <c r="AN63" s="55"/>
      <c r="AO63" s="55"/>
      <c r="AP63" s="55"/>
    </row>
    <row r="64" spans="1:42" x14ac:dyDescent="0.25">
      <c r="AI64" s="55"/>
      <c r="AJ64" s="55"/>
      <c r="AK64" s="55"/>
      <c r="AL64" s="55"/>
      <c r="AM64" s="55"/>
      <c r="AN64" s="55"/>
      <c r="AO64" s="55"/>
      <c r="AP64" s="55"/>
    </row>
    <row r="65" spans="35:42" x14ac:dyDescent="0.25">
      <c r="AI65" s="55"/>
      <c r="AJ65" s="55"/>
      <c r="AK65" s="55"/>
      <c r="AL65" s="55"/>
      <c r="AM65" s="55"/>
      <c r="AN65" s="55"/>
      <c r="AO65" s="55"/>
      <c r="AP65" s="55"/>
    </row>
    <row r="66" spans="35:42" x14ac:dyDescent="0.25">
      <c r="AI66" s="55"/>
      <c r="AJ66" s="55"/>
      <c r="AK66" s="55"/>
      <c r="AL66" s="55"/>
      <c r="AM66" s="55"/>
      <c r="AN66" s="55"/>
      <c r="AO66" s="55"/>
      <c r="AP66" s="55"/>
    </row>
    <row r="67" spans="35:42" x14ac:dyDescent="0.25">
      <c r="AI67" s="55"/>
      <c r="AJ67" s="55"/>
      <c r="AK67" s="55"/>
      <c r="AL67" s="55"/>
      <c r="AM67" s="55"/>
      <c r="AN67" s="55"/>
      <c r="AO67" s="55"/>
      <c r="AP67" s="55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="70" zoomScaleNormal="70" workbookViewId="0">
      <selection activeCell="M34" sqref="M34"/>
    </sheetView>
  </sheetViews>
  <sheetFormatPr defaultRowHeight="14.4" x14ac:dyDescent="0.25"/>
  <cols>
    <col min="6" max="6" width="12.5546875" customWidth="1"/>
    <col min="14" max="14" width="17.21875" customWidth="1"/>
  </cols>
  <sheetData>
    <row r="1" spans="1:21" ht="15.6" x14ac:dyDescent="0.25">
      <c r="A1" s="24" t="s">
        <v>132</v>
      </c>
    </row>
    <row r="2" spans="1:21" x14ac:dyDescent="0.25">
      <c r="A2" s="121" t="s">
        <v>10</v>
      </c>
      <c r="B2" s="119" t="s">
        <v>40</v>
      </c>
      <c r="C2" s="118" t="s">
        <v>41</v>
      </c>
      <c r="D2" s="118"/>
      <c r="E2" s="118"/>
      <c r="F2" s="19"/>
      <c r="G2" s="121" t="s">
        <v>141</v>
      </c>
      <c r="H2" s="117" t="s">
        <v>17</v>
      </c>
      <c r="I2" s="118" t="s">
        <v>41</v>
      </c>
      <c r="J2" s="118"/>
      <c r="K2" s="118"/>
      <c r="M2" s="121" t="s">
        <v>10</v>
      </c>
      <c r="N2" s="127" t="s">
        <v>18</v>
      </c>
      <c r="O2" s="118" t="s">
        <v>41</v>
      </c>
      <c r="P2" s="118"/>
      <c r="Q2" s="118"/>
    </row>
    <row r="3" spans="1:21" x14ac:dyDescent="0.25">
      <c r="A3" s="121"/>
      <c r="B3" s="119"/>
      <c r="C3" s="22">
        <v>0</v>
      </c>
      <c r="D3" s="22">
        <v>5</v>
      </c>
      <c r="E3" s="22">
        <v>10</v>
      </c>
      <c r="F3" s="19" t="s">
        <v>138</v>
      </c>
      <c r="G3" s="121"/>
      <c r="H3" s="117"/>
      <c r="I3" s="22">
        <v>0</v>
      </c>
      <c r="J3" s="22">
        <v>5</v>
      </c>
      <c r="K3" s="22">
        <v>10</v>
      </c>
      <c r="M3" s="121"/>
      <c r="N3" s="127"/>
      <c r="O3" s="22">
        <v>0</v>
      </c>
      <c r="P3" s="22">
        <v>5</v>
      </c>
      <c r="Q3" s="22">
        <v>10</v>
      </c>
      <c r="S3" s="17"/>
      <c r="T3" s="17"/>
      <c r="U3" s="17"/>
    </row>
    <row r="4" spans="1:21" x14ac:dyDescent="0.25">
      <c r="A4" s="119" t="s">
        <v>16</v>
      </c>
      <c r="B4" s="120">
        <v>0</v>
      </c>
      <c r="C4" s="22">
        <v>3.5</v>
      </c>
      <c r="D4" s="22">
        <v>1.19</v>
      </c>
      <c r="E4" s="22">
        <v>0.69899999999999995</v>
      </c>
      <c r="F4" s="19">
        <f>AVERAGE(C4:C6)</f>
        <v>3.5</v>
      </c>
      <c r="G4" s="119" t="s">
        <v>16</v>
      </c>
      <c r="H4" s="120">
        <v>0</v>
      </c>
      <c r="I4" s="20">
        <f t="shared" ref="I4:I12" si="0">(1-C4/$F$4)*100</f>
        <v>0</v>
      </c>
      <c r="J4" s="20">
        <f t="shared" ref="J4:J12" si="1">(1-D4/$F$4)*100</f>
        <v>66</v>
      </c>
      <c r="K4" s="20">
        <f t="shared" ref="K4:K12" si="2">(1-E4/$F$4)*100</f>
        <v>80.028571428571425</v>
      </c>
      <c r="M4" s="119" t="s">
        <v>16</v>
      </c>
      <c r="N4" s="120">
        <v>0</v>
      </c>
      <c r="O4" s="23">
        <f>AVERAGE(I4:I6)</f>
        <v>0</v>
      </c>
      <c r="P4" s="23">
        <f>AVERAGE(J4:J6)</f>
        <v>66.638095238095232</v>
      </c>
      <c r="Q4" s="23">
        <f>AVERAGE(K4:K6)</f>
        <v>79.952380952380949</v>
      </c>
      <c r="S4" s="17"/>
      <c r="T4" s="17"/>
      <c r="U4" s="17"/>
    </row>
    <row r="5" spans="1:21" x14ac:dyDescent="0.25">
      <c r="A5" s="119"/>
      <c r="B5" s="120"/>
      <c r="C5" s="22">
        <v>3.5</v>
      </c>
      <c r="D5" s="22">
        <v>1.151</v>
      </c>
      <c r="E5" s="22">
        <v>0.69599999999999995</v>
      </c>
      <c r="F5" s="19"/>
      <c r="G5" s="119"/>
      <c r="H5" s="120"/>
      <c r="I5" s="20">
        <f t="shared" si="0"/>
        <v>0</v>
      </c>
      <c r="J5" s="20">
        <f t="shared" si="1"/>
        <v>67.114285714285714</v>
      </c>
      <c r="K5" s="20">
        <f t="shared" si="2"/>
        <v>80.114285714285714</v>
      </c>
      <c r="M5" s="119"/>
      <c r="N5" s="120"/>
      <c r="O5" s="23"/>
      <c r="P5" s="23"/>
      <c r="Q5" s="23"/>
      <c r="S5" s="17"/>
      <c r="T5" s="17"/>
      <c r="U5" s="17"/>
    </row>
    <row r="6" spans="1:21" x14ac:dyDescent="0.25">
      <c r="A6" s="119"/>
      <c r="B6" s="120"/>
      <c r="C6" s="22">
        <v>3.5</v>
      </c>
      <c r="D6" s="22">
        <v>1.1619999999999999</v>
      </c>
      <c r="E6" s="22">
        <v>0.71</v>
      </c>
      <c r="F6" s="19"/>
      <c r="G6" s="119"/>
      <c r="H6" s="120"/>
      <c r="I6" s="20">
        <f t="shared" si="0"/>
        <v>0</v>
      </c>
      <c r="J6" s="20">
        <f t="shared" si="1"/>
        <v>66.8</v>
      </c>
      <c r="K6" s="20">
        <f t="shared" si="2"/>
        <v>79.714285714285722</v>
      </c>
      <c r="M6" s="119"/>
      <c r="N6" s="120"/>
      <c r="O6" s="23"/>
      <c r="P6" s="23"/>
      <c r="Q6" s="23"/>
    </row>
    <row r="7" spans="1:21" x14ac:dyDescent="0.25">
      <c r="A7" s="119"/>
      <c r="B7" s="120">
        <v>2</v>
      </c>
      <c r="C7" s="22">
        <v>3.34</v>
      </c>
      <c r="D7" s="22">
        <v>0.91700000000000004</v>
      </c>
      <c r="E7" s="22">
        <v>0.55500000000000005</v>
      </c>
      <c r="F7" s="19"/>
      <c r="G7" s="119"/>
      <c r="H7" s="120">
        <v>2</v>
      </c>
      <c r="I7" s="20">
        <f t="shared" si="0"/>
        <v>4.5714285714285712</v>
      </c>
      <c r="J7" s="20">
        <f t="shared" si="1"/>
        <v>73.8</v>
      </c>
      <c r="K7" s="20">
        <f t="shared" si="2"/>
        <v>84.142857142857139</v>
      </c>
      <c r="M7" s="119"/>
      <c r="N7" s="120">
        <v>2</v>
      </c>
      <c r="O7" s="23">
        <f>AVERAGE(I7:I9)</f>
        <v>5.6190476190476204</v>
      </c>
      <c r="P7" s="23">
        <f>AVERAGE(J7:J9)</f>
        <v>73.561904761904756</v>
      </c>
      <c r="Q7" s="23">
        <f>AVERAGE(K7:K9)</f>
        <v>84.24761904761904</v>
      </c>
    </row>
    <row r="8" spans="1:21" x14ac:dyDescent="0.25">
      <c r="A8" s="119"/>
      <c r="B8" s="120"/>
      <c r="C8" s="22">
        <v>3.32</v>
      </c>
      <c r="D8" s="22">
        <v>0.93799999999999994</v>
      </c>
      <c r="E8" s="22">
        <v>0.55100000000000005</v>
      </c>
      <c r="F8" s="19"/>
      <c r="G8" s="119"/>
      <c r="H8" s="120"/>
      <c r="I8" s="20">
        <f t="shared" si="0"/>
        <v>5.1428571428571495</v>
      </c>
      <c r="J8" s="20">
        <f t="shared" si="1"/>
        <v>73.2</v>
      </c>
      <c r="K8" s="20">
        <f t="shared" si="2"/>
        <v>84.257142857142853</v>
      </c>
      <c r="M8" s="119"/>
      <c r="N8" s="120"/>
      <c r="O8" s="23"/>
      <c r="P8" s="23"/>
      <c r="Q8" s="23"/>
    </row>
    <row r="9" spans="1:21" x14ac:dyDescent="0.25">
      <c r="A9" s="119"/>
      <c r="B9" s="120"/>
      <c r="C9" s="22">
        <v>3.25</v>
      </c>
      <c r="D9" s="22">
        <v>0.92100000000000004</v>
      </c>
      <c r="E9" s="22">
        <v>0.54800000000000004</v>
      </c>
      <c r="F9" s="19"/>
      <c r="G9" s="119"/>
      <c r="H9" s="120"/>
      <c r="I9" s="20">
        <f t="shared" si="0"/>
        <v>7.1428571428571397</v>
      </c>
      <c r="J9" s="20">
        <f t="shared" si="1"/>
        <v>73.685714285714283</v>
      </c>
      <c r="K9" s="20">
        <f t="shared" si="2"/>
        <v>84.342857142857142</v>
      </c>
      <c r="M9" s="119"/>
      <c r="N9" s="120"/>
      <c r="O9" s="23"/>
      <c r="P9" s="23"/>
      <c r="Q9" s="23"/>
    </row>
    <row r="10" spans="1:21" x14ac:dyDescent="0.25">
      <c r="A10" s="119"/>
      <c r="B10" s="120">
        <v>4</v>
      </c>
      <c r="C10" s="22">
        <v>3.15</v>
      </c>
      <c r="D10" s="22">
        <v>0.68</v>
      </c>
      <c r="E10" s="22">
        <v>0.25900000000000001</v>
      </c>
      <c r="F10" s="19"/>
      <c r="G10" s="119"/>
      <c r="H10" s="120">
        <v>4</v>
      </c>
      <c r="I10" s="20">
        <f t="shared" si="0"/>
        <v>9.9999999999999982</v>
      </c>
      <c r="J10" s="20">
        <f t="shared" si="1"/>
        <v>80.571428571428569</v>
      </c>
      <c r="K10" s="20">
        <f t="shared" si="2"/>
        <v>92.600000000000009</v>
      </c>
      <c r="M10" s="119"/>
      <c r="N10" s="120">
        <v>4</v>
      </c>
      <c r="O10" s="23">
        <f>AVERAGE(I10:I12)</f>
        <v>9.4285714285714235</v>
      </c>
      <c r="P10" s="23">
        <f>AVERAGE(J10:J12)</f>
        <v>81.352380952380955</v>
      </c>
      <c r="Q10" s="23">
        <f>AVERAGE(K10:K12)</f>
        <v>92.761904761904773</v>
      </c>
    </row>
    <row r="11" spans="1:21" x14ac:dyDescent="0.25">
      <c r="A11" s="119"/>
      <c r="B11" s="120"/>
      <c r="C11" s="22">
        <v>3.16</v>
      </c>
      <c r="D11" s="22">
        <v>0.65</v>
      </c>
      <c r="E11" s="22">
        <v>0.251</v>
      </c>
      <c r="F11" s="19"/>
      <c r="G11" s="119"/>
      <c r="H11" s="120"/>
      <c r="I11" s="20">
        <f t="shared" si="0"/>
        <v>9.7142857142857082</v>
      </c>
      <c r="J11" s="20">
        <f t="shared" si="1"/>
        <v>81.428571428571431</v>
      </c>
      <c r="K11" s="20">
        <f t="shared" si="2"/>
        <v>92.828571428571422</v>
      </c>
      <c r="M11" s="119"/>
      <c r="N11" s="120"/>
      <c r="O11" s="20"/>
      <c r="P11" s="20"/>
      <c r="Q11" s="20"/>
    </row>
    <row r="12" spans="1:21" x14ac:dyDescent="0.25">
      <c r="A12" s="119"/>
      <c r="B12" s="120"/>
      <c r="C12" s="22">
        <v>3.2</v>
      </c>
      <c r="D12" s="22">
        <v>0.628</v>
      </c>
      <c r="E12" s="22">
        <v>0.25</v>
      </c>
      <c r="F12" s="19"/>
      <c r="G12" s="119"/>
      <c r="H12" s="120"/>
      <c r="I12" s="20">
        <f t="shared" si="0"/>
        <v>8.5714285714285623</v>
      </c>
      <c r="J12" s="20">
        <f t="shared" si="1"/>
        <v>82.05714285714285</v>
      </c>
      <c r="K12" s="20">
        <f t="shared" si="2"/>
        <v>92.857142857142861</v>
      </c>
      <c r="M12" s="119"/>
      <c r="N12" s="120"/>
      <c r="O12" s="20"/>
      <c r="P12" s="20"/>
      <c r="Q12" s="20"/>
    </row>
    <row r="14" spans="1:21" x14ac:dyDescent="0.25">
      <c r="A14" s="121" t="s">
        <v>42</v>
      </c>
      <c r="B14" s="119" t="s">
        <v>40</v>
      </c>
      <c r="C14" s="118" t="s">
        <v>41</v>
      </c>
      <c r="D14" s="118"/>
      <c r="E14" s="118"/>
      <c r="F14" s="19"/>
      <c r="G14" s="121" t="s">
        <v>43</v>
      </c>
      <c r="H14" s="117" t="s">
        <v>17</v>
      </c>
      <c r="I14" s="118" t="s">
        <v>41</v>
      </c>
      <c r="J14" s="118"/>
      <c r="K14" s="118"/>
      <c r="M14" s="121" t="s">
        <v>27</v>
      </c>
      <c r="N14" s="127" t="s">
        <v>18</v>
      </c>
      <c r="O14" s="118" t="s">
        <v>41</v>
      </c>
      <c r="P14" s="118"/>
      <c r="Q14" s="118"/>
    </row>
    <row r="15" spans="1:21" x14ac:dyDescent="0.25">
      <c r="A15" s="121"/>
      <c r="B15" s="119"/>
      <c r="C15" s="22">
        <v>0</v>
      </c>
      <c r="D15" s="22">
        <v>5</v>
      </c>
      <c r="E15" s="22">
        <v>10</v>
      </c>
      <c r="F15" s="19" t="s">
        <v>138</v>
      </c>
      <c r="G15" s="121"/>
      <c r="H15" s="117"/>
      <c r="I15" s="22">
        <v>0</v>
      </c>
      <c r="J15" s="22">
        <v>5</v>
      </c>
      <c r="K15" s="22">
        <v>10</v>
      </c>
      <c r="M15" s="121"/>
      <c r="N15" s="127"/>
      <c r="O15" s="22">
        <v>0</v>
      </c>
      <c r="P15" s="22">
        <v>5</v>
      </c>
      <c r="Q15" s="22">
        <v>10</v>
      </c>
    </row>
    <row r="16" spans="1:21" x14ac:dyDescent="0.25">
      <c r="A16" s="119" t="s">
        <v>16</v>
      </c>
      <c r="B16" s="120">
        <v>0</v>
      </c>
      <c r="C16" s="22">
        <v>2.21</v>
      </c>
      <c r="D16" s="22">
        <v>1.98</v>
      </c>
      <c r="E16" s="22">
        <v>0.18</v>
      </c>
      <c r="F16" s="19">
        <f>AVERAGE(C16:C18)</f>
        <v>2.1799999999999997</v>
      </c>
      <c r="G16" s="119" t="s">
        <v>16</v>
      </c>
      <c r="H16" s="120">
        <v>0</v>
      </c>
      <c r="I16" s="20">
        <f>(1-C16/$F$16)*100</f>
        <v>-1.3761467889908285</v>
      </c>
      <c r="J16" s="20">
        <f t="shared" ref="J16:K24" si="3">(1-D16/$F$16)*100</f>
        <v>9.174311926605494</v>
      </c>
      <c r="K16" s="20">
        <f t="shared" si="3"/>
        <v>91.743119266055047</v>
      </c>
      <c r="M16" s="119" t="s">
        <v>16</v>
      </c>
      <c r="N16" s="120">
        <v>0</v>
      </c>
      <c r="O16" s="23">
        <f>AVERAGE(I16:I18)</f>
        <v>-1.1102230246251565E-14</v>
      </c>
      <c r="P16" s="23">
        <f>AVERAGE(J16:J18)</f>
        <v>8.8685015290519775</v>
      </c>
      <c r="Q16" s="23">
        <f>AVERAGE(K16:K18)</f>
        <v>92.201834862385326</v>
      </c>
    </row>
    <row r="17" spans="1:17" x14ac:dyDescent="0.25">
      <c r="A17" s="119"/>
      <c r="B17" s="120"/>
      <c r="C17" s="22">
        <v>2.15</v>
      </c>
      <c r="D17" s="22">
        <v>1.97</v>
      </c>
      <c r="E17" s="22">
        <v>0.16</v>
      </c>
      <c r="F17" s="19"/>
      <c r="G17" s="119"/>
      <c r="H17" s="120"/>
      <c r="I17" s="20">
        <f t="shared" ref="I17:I24" si="4">(1-C17/$F$16)*100</f>
        <v>1.3761467889908174</v>
      </c>
      <c r="J17" s="20">
        <f t="shared" si="3"/>
        <v>9.633027522935766</v>
      </c>
      <c r="K17" s="20">
        <f t="shared" si="3"/>
        <v>92.660550458715591</v>
      </c>
      <c r="M17" s="119"/>
      <c r="N17" s="120"/>
      <c r="O17" s="23"/>
      <c r="P17" s="23"/>
      <c r="Q17" s="23"/>
    </row>
    <row r="18" spans="1:17" x14ac:dyDescent="0.25">
      <c r="A18" s="119"/>
      <c r="B18" s="120"/>
      <c r="C18" s="22">
        <v>2.1800000000000002</v>
      </c>
      <c r="D18" s="22">
        <v>2.0099999999999998</v>
      </c>
      <c r="E18" s="22">
        <v>0.17</v>
      </c>
      <c r="F18" s="19"/>
      <c r="G18" s="119"/>
      <c r="H18" s="120"/>
      <c r="I18" s="20">
        <f t="shared" si="4"/>
        <v>-2.2204460492503131E-14</v>
      </c>
      <c r="J18" s="20">
        <f t="shared" si="3"/>
        <v>7.7981651376146761</v>
      </c>
      <c r="K18" s="20">
        <f t="shared" si="3"/>
        <v>92.201834862385326</v>
      </c>
      <c r="M18" s="119"/>
      <c r="N18" s="120"/>
      <c r="O18" s="23"/>
      <c r="P18" s="23"/>
      <c r="Q18" s="23"/>
    </row>
    <row r="19" spans="1:17" x14ac:dyDescent="0.25">
      <c r="A19" s="119"/>
      <c r="B19" s="120">
        <v>2</v>
      </c>
      <c r="C19" s="22">
        <v>0.68899999999999995</v>
      </c>
      <c r="D19" s="22">
        <v>0.56000000000000005</v>
      </c>
      <c r="E19" s="22">
        <v>0.16</v>
      </c>
      <c r="F19" s="19"/>
      <c r="G19" s="119"/>
      <c r="H19" s="120">
        <v>2</v>
      </c>
      <c r="I19" s="20">
        <f t="shared" si="4"/>
        <v>68.394495412844037</v>
      </c>
      <c r="J19" s="20">
        <f t="shared" si="3"/>
        <v>74.311926605504581</v>
      </c>
      <c r="K19" s="20">
        <f t="shared" si="3"/>
        <v>92.660550458715591</v>
      </c>
      <c r="M19" s="119"/>
      <c r="N19" s="120">
        <v>2</v>
      </c>
      <c r="O19" s="23">
        <f>AVERAGE(I19:I21)</f>
        <v>68.761467889908246</v>
      </c>
      <c r="P19" s="23">
        <f>AVERAGE(J19:J21)</f>
        <v>73.394495412844037</v>
      </c>
      <c r="Q19" s="23">
        <f>AVERAGE(K19:K21)</f>
        <v>92.675840978593257</v>
      </c>
    </row>
    <row r="20" spans="1:17" x14ac:dyDescent="0.25">
      <c r="A20" s="119"/>
      <c r="B20" s="120"/>
      <c r="C20" s="22">
        <v>0.67900000000000005</v>
      </c>
      <c r="D20" s="22">
        <v>0.57999999999999996</v>
      </c>
      <c r="E20" s="22">
        <v>0.16500000000000001</v>
      </c>
      <c r="F20" s="19"/>
      <c r="G20" s="119"/>
      <c r="H20" s="120"/>
      <c r="I20" s="20">
        <f t="shared" si="4"/>
        <v>68.853211009174302</v>
      </c>
      <c r="J20" s="20">
        <f t="shared" si="3"/>
        <v>73.394495412844037</v>
      </c>
      <c r="K20" s="20">
        <f t="shared" si="3"/>
        <v>92.431192660550451</v>
      </c>
      <c r="M20" s="119"/>
      <c r="N20" s="120"/>
      <c r="O20" s="23"/>
      <c r="P20" s="23"/>
      <c r="Q20" s="23"/>
    </row>
    <row r="21" spans="1:17" x14ac:dyDescent="0.25">
      <c r="A21" s="119"/>
      <c r="B21" s="120"/>
      <c r="C21" s="22">
        <v>0.67500000000000004</v>
      </c>
      <c r="D21" s="22">
        <v>0.6</v>
      </c>
      <c r="E21" s="22">
        <v>0.154</v>
      </c>
      <c r="F21" s="19"/>
      <c r="G21" s="119"/>
      <c r="H21" s="120"/>
      <c r="I21" s="20">
        <f t="shared" si="4"/>
        <v>69.036697247706414</v>
      </c>
      <c r="J21" s="20">
        <f t="shared" si="3"/>
        <v>72.477064220183479</v>
      </c>
      <c r="K21" s="20">
        <f t="shared" si="3"/>
        <v>92.935779816513758</v>
      </c>
      <c r="M21" s="119"/>
      <c r="N21" s="120"/>
      <c r="O21" s="23"/>
      <c r="P21" s="23"/>
      <c r="Q21" s="23"/>
    </row>
    <row r="22" spans="1:17" x14ac:dyDescent="0.25">
      <c r="A22" s="119"/>
      <c r="B22" s="120">
        <v>4</v>
      </c>
      <c r="C22" s="22">
        <v>0.32100000000000001</v>
      </c>
      <c r="D22" s="22">
        <v>0.21</v>
      </c>
      <c r="E22" s="22">
        <v>0.13400000000000001</v>
      </c>
      <c r="F22" s="19"/>
      <c r="G22" s="119"/>
      <c r="H22" s="120">
        <v>4</v>
      </c>
      <c r="I22" s="20">
        <f t="shared" si="4"/>
        <v>85.275229357798167</v>
      </c>
      <c r="J22" s="20">
        <f t="shared" si="3"/>
        <v>90.366972477064223</v>
      </c>
      <c r="K22" s="20">
        <f t="shared" si="3"/>
        <v>93.853211009174302</v>
      </c>
      <c r="M22" s="119"/>
      <c r="N22" s="120">
        <v>4</v>
      </c>
      <c r="O22" s="23">
        <f>AVERAGE(I22:I24)</f>
        <v>83.058103975535175</v>
      </c>
      <c r="P22" s="23">
        <f>AVERAGE(J22:J24)</f>
        <v>90.152905198776764</v>
      </c>
      <c r="Q22" s="23">
        <f>AVERAGE(K22:K24)</f>
        <v>93.532110091743107</v>
      </c>
    </row>
    <row r="23" spans="1:17" x14ac:dyDescent="0.25">
      <c r="A23" s="119"/>
      <c r="B23" s="120"/>
      <c r="C23" s="22">
        <v>0.39800000000000002</v>
      </c>
      <c r="D23" s="22">
        <v>0.221</v>
      </c>
      <c r="E23" s="22">
        <v>0.14499999999999999</v>
      </c>
      <c r="F23" s="19"/>
      <c r="G23" s="119"/>
      <c r="H23" s="120"/>
      <c r="I23" s="20">
        <f t="shared" si="4"/>
        <v>81.743119266055047</v>
      </c>
      <c r="J23" s="20">
        <f t="shared" si="3"/>
        <v>89.862385321100916</v>
      </c>
      <c r="K23" s="20">
        <f t="shared" si="3"/>
        <v>93.348623853211009</v>
      </c>
      <c r="M23" s="119"/>
      <c r="N23" s="120"/>
      <c r="O23" s="20"/>
      <c r="P23" s="20"/>
      <c r="Q23" s="20"/>
    </row>
    <row r="24" spans="1:17" x14ac:dyDescent="0.25">
      <c r="A24" s="119"/>
      <c r="B24" s="120"/>
      <c r="C24" s="22">
        <v>0.38900000000000001</v>
      </c>
      <c r="D24" s="22">
        <v>0.21299999999999999</v>
      </c>
      <c r="E24" s="22">
        <v>0.14399999999999999</v>
      </c>
      <c r="F24" s="19"/>
      <c r="G24" s="119"/>
      <c r="H24" s="120"/>
      <c r="I24" s="20">
        <f t="shared" si="4"/>
        <v>82.155963302752284</v>
      </c>
      <c r="J24" s="20">
        <f t="shared" si="3"/>
        <v>90.22935779816514</v>
      </c>
      <c r="K24" s="20">
        <f t="shared" si="3"/>
        <v>93.394495412844037</v>
      </c>
      <c r="M24" s="119"/>
      <c r="N24" s="120"/>
      <c r="O24" s="20"/>
      <c r="P24" s="20"/>
      <c r="Q24" s="20"/>
    </row>
    <row r="27" spans="1:17" x14ac:dyDescent="0.25">
      <c r="O27" s="17"/>
      <c r="P27" s="17"/>
      <c r="Q27" s="17"/>
    </row>
    <row r="28" spans="1:17" x14ac:dyDescent="0.25">
      <c r="O28" s="17"/>
      <c r="P28" s="17"/>
      <c r="Q28" s="17"/>
    </row>
    <row r="29" spans="1:17" x14ac:dyDescent="0.25">
      <c r="O29" s="17"/>
      <c r="P29" s="17"/>
      <c r="Q29" s="17"/>
    </row>
  </sheetData>
  <mergeCells count="42">
    <mergeCell ref="M2:M3"/>
    <mergeCell ref="N2:N3"/>
    <mergeCell ref="O2:Q2"/>
    <mergeCell ref="A4:A12"/>
    <mergeCell ref="B4:B6"/>
    <mergeCell ref="G4:G12"/>
    <mergeCell ref="H4:H6"/>
    <mergeCell ref="M4:M12"/>
    <mergeCell ref="N4:N6"/>
    <mergeCell ref="B7:B9"/>
    <mergeCell ref="A2:A3"/>
    <mergeCell ref="B2:B3"/>
    <mergeCell ref="C2:E2"/>
    <mergeCell ref="G2:G3"/>
    <mergeCell ref="H2:H3"/>
    <mergeCell ref="I2:K2"/>
    <mergeCell ref="H7:H9"/>
    <mergeCell ref="N7:N9"/>
    <mergeCell ref="B10:B12"/>
    <mergeCell ref="H10:H12"/>
    <mergeCell ref="N10:N12"/>
    <mergeCell ref="I14:K14"/>
    <mergeCell ref="M14:M15"/>
    <mergeCell ref="N14:N15"/>
    <mergeCell ref="O14:Q14"/>
    <mergeCell ref="A16:A24"/>
    <mergeCell ref="B16:B18"/>
    <mergeCell ref="G16:G24"/>
    <mergeCell ref="H16:H18"/>
    <mergeCell ref="M16:M24"/>
    <mergeCell ref="N16:N18"/>
    <mergeCell ref="A14:A15"/>
    <mergeCell ref="B14:B15"/>
    <mergeCell ref="C14:E14"/>
    <mergeCell ref="G14:G15"/>
    <mergeCell ref="H14:H15"/>
    <mergeCell ref="B19:B21"/>
    <mergeCell ref="H19:H21"/>
    <mergeCell ref="N19:N21"/>
    <mergeCell ref="B22:B24"/>
    <mergeCell ref="H22:H24"/>
    <mergeCell ref="N22:N24"/>
  </mergeCells>
  <phoneticPr fontId="1" type="noConversion"/>
  <pageMargins left="0.7" right="0.7" top="0.75" bottom="0.75" header="0.3" footer="0.3"/>
  <ignoredErrors>
    <ignoredError sqref="F4: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6A</vt:lpstr>
      <vt:lpstr>6B</vt:lpstr>
      <vt:lpstr>6C</vt:lpstr>
      <vt:lpstr>6F</vt:lpstr>
      <vt:lpstr>S6A</vt:lpstr>
      <vt:lpstr>S6B</vt:lpstr>
      <vt:lpstr>S6C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2022-03-26T03:01:53Z</dcterms:modified>
</cp:coreProperties>
</file>