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1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2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8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aciapponi/Desktop/submission CNBP/  ELIFE/   revision/"/>
    </mc:Choice>
  </mc:AlternateContent>
  <xr:revisionPtr revIDLastSave="0" documentId="13_ncr:1_{53229B58-9696-4F4D-AE6B-8C66B50759FB}" xr6:coauthVersionLast="47" xr6:coauthVersionMax="47" xr10:uidLastSave="{00000000-0000-0000-0000-000000000000}"/>
  <bookViews>
    <workbookView xWindow="-4860" yWindow="680" windowWidth="32040" windowHeight="16360" activeTab="9" xr2:uid="{96E9143A-AB77-8041-B7BD-69BD2703C59E}"/>
  </bookViews>
  <sheets>
    <sheet name="Fig.1E" sheetId="1" r:id="rId1"/>
    <sheet name="Fig.1S1" sheetId="8" r:id="rId2"/>
    <sheet name="Fig. 2B" sheetId="9" r:id="rId3"/>
    <sheet name="Fig. 3A" sheetId="2" r:id="rId4"/>
    <sheet name="Fig. 3S1A" sheetId="4" r:id="rId5"/>
    <sheet name="Fig. 5A" sheetId="5" r:id="rId6"/>
    <sheet name="Fig. 5S1" sheetId="6" r:id="rId7"/>
    <sheet name="Fig. 6S3" sheetId="10" r:id="rId8"/>
    <sheet name="Fig. 6S4A" sheetId="7" r:id="rId9"/>
    <sheet name="Fig. 7S2" sheetId="3" r:id="rId10"/>
  </sheets>
  <externalReferences>
    <externalReference r:id="rId11"/>
    <externalReference r:id="rId1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3" l="1"/>
  <c r="C17" i="3"/>
  <c r="D17" i="3" s="1"/>
  <c r="D16" i="3"/>
  <c r="C16" i="3"/>
  <c r="C15" i="3"/>
  <c r="D15" i="3" s="1"/>
  <c r="D14" i="3"/>
  <c r="C14" i="3"/>
  <c r="C9" i="3"/>
  <c r="C8" i="3"/>
  <c r="D8" i="3" s="1"/>
  <c r="C7" i="3"/>
  <c r="D7" i="3" s="1"/>
  <c r="E7" i="3" s="1"/>
  <c r="C6" i="3"/>
  <c r="D6" i="3" s="1"/>
  <c r="E6" i="3" s="1"/>
  <c r="C5" i="3"/>
  <c r="D5" i="3" s="1"/>
  <c r="E5" i="3" s="1"/>
  <c r="F5" i="3" s="1"/>
  <c r="C31" i="10"/>
  <c r="C30" i="10"/>
  <c r="D30" i="10" s="1"/>
  <c r="D29" i="10"/>
  <c r="C29" i="10"/>
  <c r="C23" i="10"/>
  <c r="C22" i="10"/>
  <c r="D22" i="10" s="1"/>
  <c r="E22" i="10" s="1"/>
  <c r="C21" i="10"/>
  <c r="D21" i="10" s="1"/>
  <c r="E21" i="10" s="1"/>
  <c r="F21" i="10" s="1"/>
  <c r="C13" i="10"/>
  <c r="C12" i="10"/>
  <c r="D12" i="10" s="1"/>
  <c r="D11" i="10"/>
  <c r="C11" i="10"/>
  <c r="C6" i="10"/>
  <c r="C5" i="10"/>
  <c r="D5" i="10" s="1"/>
  <c r="E5" i="10" s="1"/>
  <c r="C4" i="10"/>
  <c r="D4" i="10" s="1"/>
  <c r="E4" i="10" s="1"/>
  <c r="F4" i="10" s="1"/>
  <c r="C17" i="9"/>
  <c r="C16" i="9"/>
  <c r="D16" i="9" s="1"/>
  <c r="D15" i="9"/>
  <c r="C15" i="9"/>
  <c r="C14" i="9"/>
  <c r="D14" i="9" s="1"/>
  <c r="C11" i="9"/>
  <c r="C10" i="9"/>
  <c r="D10" i="9" s="1"/>
  <c r="E10" i="9" s="1"/>
  <c r="C9" i="9"/>
  <c r="D9" i="9" s="1"/>
  <c r="E9" i="9" s="1"/>
  <c r="F9" i="9" s="1"/>
  <c r="C5" i="9"/>
  <c r="D4" i="9"/>
  <c r="E4" i="9" s="1"/>
  <c r="C4" i="9"/>
  <c r="D3" i="9"/>
  <c r="E3" i="9" s="1"/>
  <c r="F3" i="9" s="1"/>
  <c r="C3" i="9"/>
  <c r="D19" i="8"/>
  <c r="D18" i="8"/>
  <c r="E18" i="8" s="1"/>
  <c r="D17" i="8"/>
  <c r="E17" i="8" s="1"/>
  <c r="D16" i="8"/>
  <c r="E16" i="8" s="1"/>
  <c r="D15" i="8"/>
  <c r="E15" i="8" s="1"/>
  <c r="D14" i="8"/>
  <c r="E14" i="8" s="1"/>
  <c r="D8" i="8"/>
  <c r="D7" i="8"/>
  <c r="E7" i="8" s="1"/>
  <c r="F7" i="8" s="1"/>
  <c r="E6" i="8"/>
  <c r="D6" i="8"/>
  <c r="E5" i="8"/>
  <c r="D5" i="8"/>
  <c r="E4" i="8"/>
  <c r="F4" i="8" s="1"/>
  <c r="D4" i="8"/>
  <c r="E3" i="8"/>
  <c r="D3" i="8"/>
  <c r="T10" i="5"/>
  <c r="D24" i="7"/>
  <c r="C26" i="7"/>
  <c r="C25" i="7"/>
  <c r="D25" i="7" s="1"/>
  <c r="C24" i="7"/>
  <c r="C19" i="7"/>
  <c r="C18" i="7"/>
  <c r="D18" i="7" s="1"/>
  <c r="C17" i="7"/>
  <c r="D17" i="7" s="1"/>
  <c r="E17" i="7" s="1"/>
  <c r="F17" i="7" s="1"/>
  <c r="F6" i="3" l="1"/>
  <c r="F7" i="3"/>
  <c r="E8" i="3"/>
  <c r="F8" i="3" s="1"/>
  <c r="F22" i="10"/>
  <c r="F5" i="10"/>
  <c r="F10" i="9"/>
  <c r="F4" i="9"/>
  <c r="F3" i="8"/>
  <c r="G3" i="8" s="1"/>
  <c r="F5" i="8"/>
  <c r="G5" i="8" s="1"/>
  <c r="F6" i="8"/>
  <c r="E18" i="7"/>
  <c r="F18" i="7" s="1"/>
  <c r="C32" i="5"/>
  <c r="C33" i="5"/>
  <c r="C16" i="4"/>
  <c r="E3" i="1"/>
  <c r="G4" i="8" l="1"/>
  <c r="G6" i="8"/>
  <c r="G7" i="8"/>
  <c r="D32" i="5"/>
  <c r="C13" i="6"/>
  <c r="D13" i="6" s="1"/>
  <c r="C14" i="6"/>
  <c r="C15" i="6"/>
  <c r="D15" i="6" s="1"/>
  <c r="C16" i="6"/>
  <c r="C12" i="6"/>
  <c r="D12" i="6" s="1"/>
  <c r="C4" i="6"/>
  <c r="D4" i="6" s="1"/>
  <c r="C5" i="6"/>
  <c r="C6" i="6"/>
  <c r="D6" i="6" s="1"/>
  <c r="E6" i="6" s="1"/>
  <c r="C7" i="6"/>
  <c r="C3" i="6"/>
  <c r="D3" i="6" s="1"/>
  <c r="E3" i="6" l="1"/>
  <c r="F3" i="6" s="1"/>
  <c r="E4" i="6"/>
  <c r="F4" i="6" s="1"/>
  <c r="D5" i="6"/>
  <c r="E5" i="6" s="1"/>
  <c r="F5" i="6" s="1"/>
  <c r="D14" i="6"/>
  <c r="C13" i="7"/>
  <c r="C12" i="7"/>
  <c r="C11" i="7"/>
  <c r="D11" i="7" s="1"/>
  <c r="C6" i="7"/>
  <c r="D4" i="7" s="1"/>
  <c r="E4" i="7" s="1"/>
  <c r="F4" i="7" s="1"/>
  <c r="C5" i="7"/>
  <c r="C4" i="7"/>
  <c r="D12" i="7" l="1"/>
  <c r="F6" i="6"/>
  <c r="D5" i="7"/>
  <c r="E5" i="7" s="1"/>
  <c r="F5" i="7" s="1"/>
  <c r="C39" i="5"/>
  <c r="C40" i="5"/>
  <c r="C41" i="5"/>
  <c r="D41" i="5" s="1"/>
  <c r="C42" i="5"/>
  <c r="C43" i="5"/>
  <c r="C44" i="5"/>
  <c r="C38" i="5"/>
  <c r="D38" i="5" s="1"/>
  <c r="C28" i="5"/>
  <c r="D28" i="5" s="1"/>
  <c r="C29" i="5"/>
  <c r="D29" i="5" s="1"/>
  <c r="C30" i="5"/>
  <c r="D30" i="5" s="1"/>
  <c r="C31" i="5"/>
  <c r="D31" i="5" s="1"/>
  <c r="C27" i="5"/>
  <c r="D27" i="5" s="1"/>
  <c r="C17" i="4"/>
  <c r="D16" i="4" s="1"/>
  <c r="E16" i="4" s="1"/>
  <c r="C15" i="4"/>
  <c r="C11" i="4"/>
  <c r="C10" i="4"/>
  <c r="C9" i="4"/>
  <c r="D4" i="4"/>
  <c r="C5" i="4"/>
  <c r="C4" i="4"/>
  <c r="C3" i="4"/>
  <c r="D3" i="4" s="1"/>
  <c r="D11" i="2"/>
  <c r="D10" i="2"/>
  <c r="E10" i="2" s="1"/>
  <c r="D9" i="2"/>
  <c r="E9" i="2" s="1"/>
  <c r="D8" i="2"/>
  <c r="D7" i="2"/>
  <c r="D6" i="2"/>
  <c r="D5" i="2"/>
  <c r="D4" i="2"/>
  <c r="D3" i="2"/>
  <c r="E7" i="1"/>
  <c r="E6" i="1"/>
  <c r="E5" i="1"/>
  <c r="F5" i="1" s="1"/>
  <c r="E4" i="1"/>
  <c r="E2" i="1"/>
  <c r="D42" i="5" l="1"/>
  <c r="E31" i="5" s="1"/>
  <c r="F31" i="5" s="1"/>
  <c r="D40" i="5"/>
  <c r="E27" i="5"/>
  <c r="F27" i="5" s="1"/>
  <c r="E28" i="5"/>
  <c r="F28" i="5" s="1"/>
  <c r="D43" i="5"/>
  <c r="E32" i="5" s="1"/>
  <c r="D39" i="5"/>
  <c r="D15" i="4"/>
  <c r="E15" i="4" s="1"/>
  <c r="F15" i="4" s="1"/>
  <c r="D10" i="4"/>
  <c r="E10" i="4" s="1"/>
  <c r="E6" i="2"/>
  <c r="E7" i="2"/>
  <c r="F7" i="2" s="1"/>
  <c r="G7" i="2" s="1"/>
  <c r="E30" i="5"/>
  <c r="F30" i="5" s="1"/>
  <c r="E29" i="5"/>
  <c r="F6" i="2"/>
  <c r="G6" i="2" s="1"/>
  <c r="D9" i="4"/>
  <c r="E9" i="4" s="1"/>
  <c r="F9" i="4" s="1"/>
  <c r="F2" i="1"/>
  <c r="G2" i="1" s="1"/>
  <c r="H2" i="1" s="1"/>
  <c r="E3" i="2"/>
  <c r="F3" i="2" s="1"/>
  <c r="G3" i="2" s="1"/>
  <c r="F3" i="1"/>
  <c r="F6" i="1"/>
  <c r="E4" i="2"/>
  <c r="F4" i="2"/>
  <c r="G4" i="2" s="1"/>
  <c r="F29" i="5" l="1"/>
  <c r="F32" i="5"/>
  <c r="K32" i="5" s="1"/>
  <c r="F10" i="4"/>
  <c r="F16" i="4"/>
  <c r="G3" i="1"/>
  <c r="H3" i="1"/>
</calcChain>
</file>

<file path=xl/sharedStrings.xml><?xml version="1.0" encoding="utf-8"?>
<sst xmlns="http://schemas.openxmlformats.org/spreadsheetml/2006/main" count="342" uniqueCount="57">
  <si>
    <t>fold change</t>
  </si>
  <si>
    <t>CNBP</t>
  </si>
  <si>
    <t>OR</t>
  </si>
  <si>
    <t>MUT</t>
  </si>
  <si>
    <t>WT</t>
  </si>
  <si>
    <t>ACTIN</t>
  </si>
  <si>
    <t>ODC</t>
  </si>
  <si>
    <t>No UAS</t>
  </si>
  <si>
    <t>2X CNBPi</t>
  </si>
  <si>
    <t>TUBULIN</t>
  </si>
  <si>
    <t>Scr</t>
  </si>
  <si>
    <t>CTRL1</t>
  </si>
  <si>
    <t>CTRL2</t>
  </si>
  <si>
    <t>CTRL3</t>
  </si>
  <si>
    <t>DM2 1</t>
  </si>
  <si>
    <t>DM2 2</t>
  </si>
  <si>
    <t>DM2 3</t>
  </si>
  <si>
    <t>VINCULIN</t>
  </si>
  <si>
    <t>Sh</t>
  </si>
  <si>
    <t>GFP</t>
  </si>
  <si>
    <t>shScr</t>
  </si>
  <si>
    <t>shCNBP</t>
  </si>
  <si>
    <t>ODC/VIN</t>
  </si>
  <si>
    <t>CNBP/VIN</t>
  </si>
  <si>
    <t>CNBP/tubulin</t>
  </si>
  <si>
    <t>Background</t>
  </si>
  <si>
    <t>background</t>
  </si>
  <si>
    <t xml:space="preserve">ODC </t>
  </si>
  <si>
    <t>Norm on LC</t>
  </si>
  <si>
    <t>mean grey value</t>
  </si>
  <si>
    <t>255-mean grey value</t>
  </si>
  <si>
    <t xml:space="preserve">Background subtraction </t>
  </si>
  <si>
    <t>Normalization on LC</t>
  </si>
  <si>
    <t>Pixel density (P.D.)</t>
  </si>
  <si>
    <t>Inverted P.D.</t>
  </si>
  <si>
    <t>Inverted  P.D. - backgroud</t>
  </si>
  <si>
    <t>CNBP/TUBULIN</t>
  </si>
  <si>
    <t>CNBP/Tubulin</t>
  </si>
  <si>
    <t>LARVAL BRAIN</t>
  </si>
  <si>
    <t>NO UAS</t>
  </si>
  <si>
    <t>nsybG4&gt;CNBP_RNAi</t>
  </si>
  <si>
    <t>elavG4&gt;CNBP_RNAi</t>
  </si>
  <si>
    <t>ADULT BRAIN</t>
  </si>
  <si>
    <t>HA</t>
  </si>
  <si>
    <t>HA-CNBP/TUBULIN</t>
  </si>
  <si>
    <t>dCNBP-3xHA</t>
  </si>
  <si>
    <t>FLAG</t>
  </si>
  <si>
    <t>FLAG-CNBP/TUBULIN</t>
  </si>
  <si>
    <t>hCNBP-FLAG</t>
  </si>
  <si>
    <t>2xCNBPRNAi</t>
  </si>
  <si>
    <t>A</t>
  </si>
  <si>
    <t>B</t>
  </si>
  <si>
    <t>MefGAL4</t>
  </si>
  <si>
    <t>2XCNBP RNAi</t>
  </si>
  <si>
    <t>dOdc1</t>
  </si>
  <si>
    <t>dOdc1 +2XCNBPRNAi</t>
  </si>
  <si>
    <t>no UAS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</si>
</sst>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0" fontId="1" fillId="0" borderId="0" xfId="0" applyFont="1"/>
    <xf numFmtId="0" fontId="2" fillId="0" borderId="0" xfId="0" applyFont="1"/>
    <xf numFmtId="0" fontId="0" fillId="0" borderId="0" xfId="0" applyFont="1"/>
    <xf numFmtId="0" fontId="3" fillId="0" borderId="0" xfId="0" applyFont="1"/>
    <xf numFmtId="0" fontId="0" fillId="2" borderId="0" xfId="0" applyFill="1"/>
    <xf numFmtId="0" fontId="0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0" fillId="3" borderId="0" xfId="0" applyFill="1"/>
    <xf numFmtId="0" fontId="4" fillId="0" borderId="0" xfId="0" applyFont="1"/>
    <xf numFmtId="0" fontId="5" fillId="0" borderId="0" xfId="0" applyFont="1"/>
    <xf numFmtId="0" fontId="4" fillId="2" borderId="0" xfId="0" applyFont="1" applyFill="1"/>
    <xf numFmtId="3" fontId="4" fillId="0" borderId="0" xfId="0" applyNumberFormat="1" applyFont="1"/>
    <xf numFmtId="0" fontId="5" fillId="2" borderId="0" xfId="0" applyFont="1" applyFill="1"/>
    <xf numFmtId="0" fontId="6" fillId="3" borderId="0" xfId="0" applyFont="1" applyFill="1"/>
    <xf numFmtId="0" fontId="4" fillId="3" borderId="0" xfId="0" applyFont="1" applyFill="1"/>
    <xf numFmtId="0" fontId="0" fillId="3" borderId="0" xfId="0" applyFont="1" applyFill="1"/>
    <xf numFmtId="0" fontId="7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tx1"/>
                </a:solidFill>
              </a:rPr>
              <a:t>CNBP/actin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Fig.1E!$J$2</c:f>
              <c:strCache>
                <c:ptCount val="1"/>
                <c:pt idx="0">
                  <c:v>OR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Fig.1E!$K$1</c:f>
              <c:strCache>
                <c:ptCount val="1"/>
                <c:pt idx="0">
                  <c:v>fold change</c:v>
                </c:pt>
              </c:strCache>
            </c:strRef>
          </c:cat>
          <c:val>
            <c:numRef>
              <c:f>Fig.1E!$K$2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E-6A4B-A165-EB14BAE09075}"/>
            </c:ext>
          </c:extLst>
        </c:ser>
        <c:ser>
          <c:idx val="1"/>
          <c:order val="1"/>
          <c:tx>
            <c:strRef>
              <c:f>Fig.1E!$J$3</c:f>
              <c:strCache>
                <c:ptCount val="1"/>
                <c:pt idx="0">
                  <c:v>MUT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Fig.1E!$K$1</c:f>
              <c:strCache>
                <c:ptCount val="1"/>
                <c:pt idx="0">
                  <c:v>fold change</c:v>
                </c:pt>
              </c:strCache>
            </c:strRef>
          </c:cat>
          <c:val>
            <c:numRef>
              <c:f>Fig.1E!$K$3</c:f>
              <c:numCache>
                <c:formatCode>General</c:formatCode>
                <c:ptCount val="1"/>
                <c:pt idx="0">
                  <c:v>5.6623450476361997E-3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45-4846-850D-15D64063939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004517872"/>
        <c:axId val="2040661328"/>
      </c:barChart>
      <c:catAx>
        <c:axId val="200451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solidFill>
            <a:schemeClr val="bg1"/>
          </a:solidFill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0661328"/>
        <c:crosses val="autoZero"/>
        <c:auto val="1"/>
        <c:lblAlgn val="ctr"/>
        <c:lblOffset val="100"/>
        <c:noMultiLvlLbl val="0"/>
      </c:catAx>
      <c:valAx>
        <c:axId val="20406613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20045178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CNBP/Actin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3S1A'!$J$10</c:f>
              <c:strCache>
                <c:ptCount val="1"/>
                <c:pt idx="0">
                  <c:v>CNBP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'Fig. 3S1A'!$I$11:$I$12</c:f>
              <c:strCache>
                <c:ptCount val="2"/>
                <c:pt idx="0">
                  <c:v>WT</c:v>
                </c:pt>
                <c:pt idx="1">
                  <c:v>MUT</c:v>
                </c:pt>
              </c:strCache>
            </c:strRef>
          </c:cat>
          <c:val>
            <c:numRef>
              <c:f>'Fig. 3S1A'!$J$11:$J$12</c:f>
              <c:numCache>
                <c:formatCode>General</c:formatCode>
                <c:ptCount val="2"/>
                <c:pt idx="0">
                  <c:v>1</c:v>
                </c:pt>
                <c:pt idx="1">
                  <c:v>1.5941657133293843E-2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C-EF43-A97E-947F02190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3399792"/>
        <c:axId val="2042948976"/>
      </c:barChart>
      <c:catAx>
        <c:axId val="2043399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2948976"/>
        <c:crosses val="autoZero"/>
        <c:auto val="1"/>
        <c:lblAlgn val="ctr"/>
        <c:lblOffset val="100"/>
        <c:noMultiLvlLbl val="0"/>
      </c:catAx>
      <c:valAx>
        <c:axId val="2042948976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3399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3S1A'!$R$13</c:f>
              <c:strCache>
                <c:ptCount val="1"/>
                <c:pt idx="0">
                  <c:v>WT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'Fig. 3S1A'!$S$12:$T$12</c:f>
              <c:strCache>
                <c:ptCount val="2"/>
                <c:pt idx="0">
                  <c:v>ODC</c:v>
                </c:pt>
                <c:pt idx="1">
                  <c:v>CNBP</c:v>
                </c:pt>
              </c:strCache>
            </c:strRef>
          </c:cat>
          <c:val>
            <c:numRef>
              <c:f>'Fig. 3S1A'!$S$13:$T$13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E6-E94B-8CBA-1CADF5CDD103}"/>
            </c:ext>
          </c:extLst>
        </c:ser>
        <c:ser>
          <c:idx val="1"/>
          <c:order val="1"/>
          <c:tx>
            <c:strRef>
              <c:f>'Fig. 3S1A'!$R$14</c:f>
              <c:strCache>
                <c:ptCount val="1"/>
                <c:pt idx="0">
                  <c:v>MUT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3S1A'!$S$12:$T$12</c:f>
              <c:strCache>
                <c:ptCount val="2"/>
                <c:pt idx="0">
                  <c:v>ODC</c:v>
                </c:pt>
                <c:pt idx="1">
                  <c:v>CNBP</c:v>
                </c:pt>
              </c:strCache>
            </c:strRef>
          </c:cat>
          <c:val>
            <c:numRef>
              <c:f>'Fig. 3S1A'!$S$14:$T$14</c:f>
              <c:numCache>
                <c:formatCode>General</c:formatCode>
                <c:ptCount val="2"/>
                <c:pt idx="0">
                  <c:v>0.50731037861423312</c:v>
                </c:pt>
                <c:pt idx="1">
                  <c:v>1.5941657133293843E-2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E6-E94B-8CBA-1CADF5CDD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680000"/>
        <c:axId val="621735744"/>
      </c:barChart>
      <c:catAx>
        <c:axId val="623680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1735744"/>
        <c:crosses val="autoZero"/>
        <c:auto val="1"/>
        <c:lblAlgn val="ctr"/>
        <c:lblOffset val="100"/>
        <c:noMultiLvlLbl val="0"/>
      </c:catAx>
      <c:valAx>
        <c:axId val="621735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62368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219181977252841"/>
          <c:y val="0.18113371245261004"/>
          <c:w val="0.16669750656167978"/>
          <c:h val="7.810294546515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CNBP/Vinculin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'Fig. 5A'!$J$27:$J$32</c:f>
              <c:strCache>
                <c:ptCount val="6"/>
                <c:pt idx="0">
                  <c:v>CTRL1</c:v>
                </c:pt>
                <c:pt idx="1">
                  <c:v>CTRL2</c:v>
                </c:pt>
                <c:pt idx="2">
                  <c:v>CTRL3</c:v>
                </c:pt>
                <c:pt idx="3">
                  <c:v>DM2 1</c:v>
                </c:pt>
                <c:pt idx="4">
                  <c:v>DM2 2</c:v>
                </c:pt>
                <c:pt idx="5">
                  <c:v>DM2 3</c:v>
                </c:pt>
              </c:strCache>
            </c:strRef>
          </c:cat>
          <c:val>
            <c:numRef>
              <c:f>'Fig. 5A'!$K$27:$K$32</c:f>
              <c:numCache>
                <c:formatCode>General</c:formatCode>
                <c:ptCount val="6"/>
                <c:pt idx="0">
                  <c:v>1</c:v>
                </c:pt>
                <c:pt idx="1">
                  <c:v>0.59730191545108324</c:v>
                </c:pt>
                <c:pt idx="2">
                  <c:v>0.8538098239559142</c:v>
                </c:pt>
                <c:pt idx="3">
                  <c:v>0.37066630470087725</c:v>
                </c:pt>
                <c:pt idx="4">
                  <c:v>0.12454032919993305</c:v>
                </c:pt>
                <c:pt idx="5">
                  <c:v>4.5316585934573909E-3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D9-A04A-B19E-2AA8BF0B62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3992656"/>
        <c:axId val="2038838048"/>
      </c:barChart>
      <c:catAx>
        <c:axId val="20439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38838048"/>
        <c:crosses val="autoZero"/>
        <c:auto val="1"/>
        <c:lblAlgn val="ctr"/>
        <c:lblOffset val="100"/>
        <c:noMultiLvlLbl val="0"/>
      </c:catAx>
      <c:valAx>
        <c:axId val="2038838048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399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ODC/VINCULIN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'Fig. 5A'!$J$4:$J$9</c:f>
              <c:strCache>
                <c:ptCount val="6"/>
                <c:pt idx="0">
                  <c:v>CTRL1</c:v>
                </c:pt>
                <c:pt idx="1">
                  <c:v>CTRL2</c:v>
                </c:pt>
                <c:pt idx="2">
                  <c:v>CTRL3</c:v>
                </c:pt>
                <c:pt idx="3">
                  <c:v>DM2 1</c:v>
                </c:pt>
                <c:pt idx="4">
                  <c:v>DM2 2</c:v>
                </c:pt>
                <c:pt idx="5">
                  <c:v>DM2 3</c:v>
                </c:pt>
              </c:strCache>
            </c:strRef>
          </c:cat>
          <c:val>
            <c:numRef>
              <c:f>'Fig. 5A'!$K$4:$K$9</c:f>
              <c:numCache>
                <c:formatCode>General</c:formatCode>
                <c:ptCount val="6"/>
                <c:pt idx="0">
                  <c:v>1</c:v>
                </c:pt>
                <c:pt idx="1">
                  <c:v>1.6389439655947549</c:v>
                </c:pt>
                <c:pt idx="2">
                  <c:v>0.86791143867810616</c:v>
                </c:pt>
                <c:pt idx="3">
                  <c:v>0.31943707938045929</c:v>
                </c:pt>
                <c:pt idx="4">
                  <c:v>6.7223790629820659E-2</c:v>
                </c:pt>
                <c:pt idx="5">
                  <c:v>6.2368457995770725E-2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3-AF48-B47B-27B280EA90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9791040"/>
        <c:axId val="1309792688"/>
      </c:barChart>
      <c:catAx>
        <c:axId val="130979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09792688"/>
        <c:crosses val="autoZero"/>
        <c:auto val="1"/>
        <c:lblAlgn val="ctr"/>
        <c:lblOffset val="100"/>
        <c:noMultiLvlLbl val="0"/>
      </c:catAx>
      <c:valAx>
        <c:axId val="1309792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30979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5A'!$R$5</c:f>
              <c:strCache>
                <c:ptCount val="1"/>
                <c:pt idx="0">
                  <c:v>CTRL1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'Fig. 5A'!$S$5:$T$5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FA-8A40-9CFD-9ABC66EC53C0}"/>
            </c:ext>
          </c:extLst>
        </c:ser>
        <c:ser>
          <c:idx val="1"/>
          <c:order val="1"/>
          <c:tx>
            <c:strRef>
              <c:f>'Fig. 5A'!$R$6</c:f>
              <c:strCache>
                <c:ptCount val="1"/>
                <c:pt idx="0">
                  <c:v>CTRL2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'Fig. 5A'!$S$6:$T$6</c:f>
              <c:numCache>
                <c:formatCode>General</c:formatCode>
                <c:ptCount val="2"/>
                <c:pt idx="0">
                  <c:v>1.6389439655947549</c:v>
                </c:pt>
                <c:pt idx="1">
                  <c:v>0.59730191545108324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A-8A40-9CFD-9ABC66EC53C0}"/>
            </c:ext>
          </c:extLst>
        </c:ser>
        <c:ser>
          <c:idx val="2"/>
          <c:order val="2"/>
          <c:tx>
            <c:strRef>
              <c:f>'Fig. 5A'!$R$7</c:f>
              <c:strCache>
                <c:ptCount val="1"/>
                <c:pt idx="0">
                  <c:v>CTRL3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'Fig. 5A'!$S$7:$T$7</c:f>
              <c:numCache>
                <c:formatCode>General</c:formatCode>
                <c:ptCount val="2"/>
                <c:pt idx="0">
                  <c:v>0.86791143867810616</c:v>
                </c:pt>
                <c:pt idx="1">
                  <c:v>0.8538098239559142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AFA-8A40-9CFD-9ABC66EC53C0}"/>
            </c:ext>
          </c:extLst>
        </c:ser>
        <c:ser>
          <c:idx val="3"/>
          <c:order val="3"/>
          <c:tx>
            <c:strRef>
              <c:f>'Fig. 5A'!$R$8</c:f>
              <c:strCache>
                <c:ptCount val="1"/>
                <c:pt idx="0">
                  <c:v>DM2 1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'Fig. 5A'!$S$8:$T$8</c:f>
              <c:numCache>
                <c:formatCode>General</c:formatCode>
                <c:ptCount val="2"/>
                <c:pt idx="0">
                  <c:v>0.31943707938045929</c:v>
                </c:pt>
                <c:pt idx="1">
                  <c:v>0.37066630470087725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AFA-8A40-9CFD-9ABC66EC53C0}"/>
            </c:ext>
          </c:extLst>
        </c:ser>
        <c:ser>
          <c:idx val="4"/>
          <c:order val="4"/>
          <c:tx>
            <c:strRef>
              <c:f>'Fig. 5A'!$R$9</c:f>
              <c:strCache>
                <c:ptCount val="1"/>
                <c:pt idx="0">
                  <c:v>DM2 2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'Fig. 5A'!$S$9:$T$9</c:f>
              <c:numCache>
                <c:formatCode>General</c:formatCode>
                <c:ptCount val="2"/>
                <c:pt idx="0">
                  <c:v>6.7223790629820659E-2</c:v>
                </c:pt>
                <c:pt idx="1">
                  <c:v>0.12454032919993305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AFA-8A40-9CFD-9ABC66EC53C0}"/>
            </c:ext>
          </c:extLst>
        </c:ser>
        <c:ser>
          <c:idx val="5"/>
          <c:order val="5"/>
          <c:tx>
            <c:strRef>
              <c:f>'Fig. 5A'!$R$10</c:f>
              <c:strCache>
                <c:ptCount val="1"/>
                <c:pt idx="0">
                  <c:v>DM2 3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'Fig. 5A'!$S$10:$T$10</c:f>
              <c:numCache>
                <c:formatCode>General</c:formatCode>
                <c:ptCount val="2"/>
                <c:pt idx="0">
                  <c:v>6.2368457995770725E-2</c:v>
                </c:pt>
                <c:pt idx="1">
                  <c:v>4.5316585934573909E-3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AFA-8A40-9CFD-9ABC66EC5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3831152"/>
        <c:axId val="625514576"/>
      </c:barChart>
      <c:catAx>
        <c:axId val="623831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5514576"/>
        <c:crosses val="autoZero"/>
        <c:auto val="1"/>
        <c:lblAlgn val="ctr"/>
        <c:lblOffset val="100"/>
        <c:noMultiLvlLbl val="0"/>
      </c:catAx>
      <c:valAx>
        <c:axId val="625514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623831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latin typeface="Arial" panose="020B0604020202020204" pitchFamily="34" charset="0"/>
                <a:cs typeface="Arial" panose="020B0604020202020204" pitchFamily="34" charset="0"/>
              </a:rPr>
              <a:t>CNBP/Tubulin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5S1'!$I$3</c:f>
              <c:strCache>
                <c:ptCount val="1"/>
                <c:pt idx="0">
                  <c:v>No UAS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'Fig. 5S1'!$J$2</c:f>
              <c:strCache>
                <c:ptCount val="1"/>
                <c:pt idx="0">
                  <c:v>CNBP/tubulin</c:v>
                </c:pt>
              </c:strCache>
            </c:strRef>
          </c:cat>
          <c:val>
            <c:numRef>
              <c:f>'Fig. 5S1'!$J$3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A-DB46-8FAC-6C947B9FC199}"/>
            </c:ext>
          </c:extLst>
        </c:ser>
        <c:ser>
          <c:idx val="1"/>
          <c:order val="1"/>
          <c:tx>
            <c:strRef>
              <c:f>'Fig. 5S1'!$I$4</c:f>
              <c:strCache>
                <c:ptCount val="1"/>
                <c:pt idx="0">
                  <c:v>200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'Fig. 5S1'!$J$2</c:f>
              <c:strCache>
                <c:ptCount val="1"/>
                <c:pt idx="0">
                  <c:v>CNBP/tubulin</c:v>
                </c:pt>
              </c:strCache>
            </c:strRef>
          </c:cat>
          <c:val>
            <c:numRef>
              <c:f>'Fig. 5S1'!$J$4</c:f>
              <c:numCache>
                <c:formatCode>General</c:formatCode>
                <c:ptCount val="1"/>
                <c:pt idx="0">
                  <c:v>0.99262662097333043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3C-9D4C-A73F-3BE65950BC28}"/>
            </c:ext>
          </c:extLst>
        </c:ser>
        <c:ser>
          <c:idx val="2"/>
          <c:order val="2"/>
          <c:tx>
            <c:strRef>
              <c:f>'Fig. 5S1'!$I$5</c:f>
              <c:strCache>
                <c:ptCount val="1"/>
                <c:pt idx="0">
                  <c:v>475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'Fig. 5S1'!$J$2</c:f>
              <c:strCache>
                <c:ptCount val="1"/>
                <c:pt idx="0">
                  <c:v>CNBP/tubulin</c:v>
                </c:pt>
              </c:strCache>
            </c:strRef>
          </c:cat>
          <c:val>
            <c:numRef>
              <c:f>'Fig. 5S1'!$J$5</c:f>
              <c:numCache>
                <c:formatCode>General</c:formatCode>
                <c:ptCount val="1"/>
                <c:pt idx="0">
                  <c:v>1.6370752817756877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43C-9D4C-A73F-3BE65950BC28}"/>
            </c:ext>
          </c:extLst>
        </c:ser>
        <c:ser>
          <c:idx val="3"/>
          <c:order val="3"/>
          <c:tx>
            <c:strRef>
              <c:f>'Fig. 5S1'!$I$6</c:f>
              <c:strCache>
                <c:ptCount val="1"/>
                <c:pt idx="0">
                  <c:v>525</c:v>
                </c:pt>
              </c:strCache>
            </c:strRef>
          </c:tx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'Fig. 5S1'!$J$2</c:f>
              <c:strCache>
                <c:ptCount val="1"/>
                <c:pt idx="0">
                  <c:v>CNBP/tubulin</c:v>
                </c:pt>
              </c:strCache>
            </c:strRef>
          </c:cat>
          <c:val>
            <c:numRef>
              <c:f>'Fig. 5S1'!$J$6</c:f>
              <c:numCache>
                <c:formatCode>General</c:formatCode>
                <c:ptCount val="1"/>
                <c:pt idx="0">
                  <c:v>1.0002284865101811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43C-9D4C-A73F-3BE65950BC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26236704"/>
        <c:axId val="1726930528"/>
      </c:barChart>
      <c:catAx>
        <c:axId val="1726236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726930528"/>
        <c:crosses val="autoZero"/>
        <c:auto val="1"/>
        <c:lblAlgn val="ctr"/>
        <c:lblOffset val="100"/>
        <c:noMultiLvlLbl val="0"/>
      </c:catAx>
      <c:valAx>
        <c:axId val="1726930528"/>
        <c:scaling>
          <c:orientation val="minMax"/>
          <c:max val="3.5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1726236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'[1]Fig. 6B'!$I$4</c:f>
              <c:strCache>
                <c:ptCount val="1"/>
                <c:pt idx="0">
                  <c:v>NO UAS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'[1]Fig. 6B'!$J$4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5F-984D-B73E-B55A7C3A976D}"/>
            </c:ext>
          </c:extLst>
        </c:ser>
        <c:ser>
          <c:idx val="1"/>
          <c:order val="1"/>
          <c:tx>
            <c:strRef>
              <c:f>'[1]Fig. 6B'!$I$5</c:f>
              <c:strCache>
                <c:ptCount val="1"/>
                <c:pt idx="0">
                  <c:v>2xCNBPRNAi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'[1]Fig. 6B'!$J$5</c:f>
              <c:numCache>
                <c:formatCode>General</c:formatCode>
                <c:ptCount val="1"/>
                <c:pt idx="0">
                  <c:v>0.21403416720042837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5F-984D-B73E-B55A7C3A97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3901920"/>
        <c:axId val="503888848"/>
      </c:barChart>
      <c:catAx>
        <c:axId val="5039019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3888848"/>
        <c:crosses val="autoZero"/>
        <c:auto val="1"/>
        <c:lblAlgn val="ctr"/>
        <c:lblOffset val="100"/>
        <c:noMultiLvlLbl val="0"/>
      </c:catAx>
      <c:valAx>
        <c:axId val="503888848"/>
        <c:scaling>
          <c:orientation val="minMax"/>
        </c:scaling>
        <c:delete val="0"/>
        <c:axPos val="l"/>
        <c:numFmt formatCode="#,##0.0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390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'[1]Fig. 6D'!$I$3</c:f>
              <c:strCache>
                <c:ptCount val="1"/>
                <c:pt idx="0">
                  <c:v>NO UAS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val>
            <c:numRef>
              <c:f>'[1]Fig. 6D'!$J$3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9A-C048-951A-6B026AB80F58}"/>
            </c:ext>
          </c:extLst>
        </c:ser>
        <c:ser>
          <c:idx val="1"/>
          <c:order val="1"/>
          <c:tx>
            <c:strRef>
              <c:f>'[1]Fig. 6D'!$I$4</c:f>
              <c:strCache>
                <c:ptCount val="1"/>
                <c:pt idx="0">
                  <c:v>2xCNBPRNAi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'[1]Fig. 6D'!$J$4</c:f>
              <c:numCache>
                <c:formatCode>General</c:formatCode>
                <c:ptCount val="1"/>
                <c:pt idx="0">
                  <c:v>0.10346019530159736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9A-C048-951A-6B026AB80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44681248"/>
        <c:axId val="445129664"/>
      </c:barChart>
      <c:catAx>
        <c:axId val="444681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5129664"/>
        <c:crosses val="autoZero"/>
        <c:auto val="1"/>
        <c:lblAlgn val="ctr"/>
        <c:lblOffset val="100"/>
        <c:noMultiLvlLbl val="0"/>
      </c:catAx>
      <c:valAx>
        <c:axId val="44512966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4468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ODC/Actin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6S4A'!$I$16</c:f>
              <c:strCache>
                <c:ptCount val="1"/>
                <c:pt idx="0">
                  <c:v>ODC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'Fig. 6S4A'!$H$17:$H$18</c:f>
              <c:strCache>
                <c:ptCount val="2"/>
                <c:pt idx="0">
                  <c:v>shScr</c:v>
                </c:pt>
                <c:pt idx="1">
                  <c:v>shCNBP</c:v>
                </c:pt>
              </c:strCache>
            </c:strRef>
          </c:cat>
          <c:val>
            <c:numRef>
              <c:f>'Fig. 6S4A'!$I$17:$I$18</c:f>
              <c:numCache>
                <c:formatCode>General</c:formatCode>
                <c:ptCount val="2"/>
                <c:pt idx="0">
                  <c:v>1</c:v>
                </c:pt>
                <c:pt idx="1">
                  <c:v>0.24453767882720595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57-D34C-B9B8-B306257252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3883728"/>
        <c:axId val="2063868352"/>
      </c:barChart>
      <c:catAx>
        <c:axId val="2063883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3868352"/>
        <c:crosses val="autoZero"/>
        <c:auto val="1"/>
        <c:lblAlgn val="ctr"/>
        <c:lblOffset val="100"/>
        <c:noMultiLvlLbl val="0"/>
      </c:catAx>
      <c:valAx>
        <c:axId val="206386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3883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CNBP/Actin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6S4A'!$I$3</c:f>
              <c:strCache>
                <c:ptCount val="1"/>
                <c:pt idx="0">
                  <c:v>CNBP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'Fig. 6S4A'!$H$4:$H$5</c:f>
              <c:strCache>
                <c:ptCount val="2"/>
                <c:pt idx="0">
                  <c:v>shScr</c:v>
                </c:pt>
                <c:pt idx="1">
                  <c:v>shCNBP</c:v>
                </c:pt>
              </c:strCache>
            </c:strRef>
          </c:cat>
          <c:val>
            <c:numRef>
              <c:f>'Fig. 6S4A'!$I$4:$I$5</c:f>
              <c:numCache>
                <c:formatCode>General</c:formatCode>
                <c:ptCount val="2"/>
                <c:pt idx="0">
                  <c:v>1</c:v>
                </c:pt>
                <c:pt idx="1">
                  <c:v>6.4767722584905697E-3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8B-1048-898F-D051C5670F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68407296"/>
        <c:axId val="2041961360"/>
      </c:barChart>
      <c:catAx>
        <c:axId val="206840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1961360"/>
        <c:crosses val="autoZero"/>
        <c:auto val="1"/>
        <c:lblAlgn val="ctr"/>
        <c:lblOffset val="100"/>
        <c:noMultiLvlLbl val="0"/>
      </c:catAx>
      <c:valAx>
        <c:axId val="2041961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68407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'[1]Fig1_S1_point 3'!$L$2</c:f>
              <c:strCache>
                <c:ptCount val="1"/>
                <c:pt idx="0">
                  <c:v>CNBP/Tubulin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'[1]Fig1_S1_point 3'!$K$3:$K$7</c:f>
              <c:strCache>
                <c:ptCount val="5"/>
                <c:pt idx="0">
                  <c:v>NO UAS</c:v>
                </c:pt>
                <c:pt idx="1">
                  <c:v>nsybG4&gt;CNBP_RNAi</c:v>
                </c:pt>
                <c:pt idx="2">
                  <c:v>elavG4&gt;CNBP_RNAi</c:v>
                </c:pt>
                <c:pt idx="3">
                  <c:v>nsybG4&gt;CNBP_RNAi</c:v>
                </c:pt>
                <c:pt idx="4">
                  <c:v>elavG4&gt;CNBP_RNAi</c:v>
                </c:pt>
              </c:strCache>
            </c:strRef>
          </c:cat>
          <c:val>
            <c:numRef>
              <c:f>'[1]Fig1_S1_point 3'!$L$3:$L$7</c:f>
              <c:numCache>
                <c:formatCode>General</c:formatCode>
                <c:ptCount val="5"/>
                <c:pt idx="0">
                  <c:v>1</c:v>
                </c:pt>
                <c:pt idx="1">
                  <c:v>0.23276283111613805</c:v>
                </c:pt>
                <c:pt idx="2">
                  <c:v>0.10088056317723416</c:v>
                </c:pt>
                <c:pt idx="3">
                  <c:v>3.5640384498956796E-3</c:v>
                </c:pt>
                <c:pt idx="4">
                  <c:v>2.9366615609522067E-2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B7-6244-AE57-1E5820324B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overlap val="-31"/>
        <c:axId val="505351040"/>
        <c:axId val="505352688"/>
      </c:barChart>
      <c:catAx>
        <c:axId val="50535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5352688"/>
        <c:crosses val="autoZero"/>
        <c:auto val="1"/>
        <c:lblAlgn val="ctr"/>
        <c:lblOffset val="100"/>
        <c:noMultiLvlLbl val="0"/>
      </c:catAx>
      <c:valAx>
        <c:axId val="505352688"/>
        <c:scaling>
          <c:orientation val="minMax"/>
          <c:max val="1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05351040"/>
        <c:crosses val="autoZero"/>
        <c:crossBetween val="between"/>
        <c:majorUnit val="0.2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6S4A'!$R$17</c:f>
              <c:strCache>
                <c:ptCount val="1"/>
                <c:pt idx="0">
                  <c:v>shScr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'Fig. 6S4A'!$S$16:$T$16</c:f>
              <c:strCache>
                <c:ptCount val="2"/>
                <c:pt idx="0">
                  <c:v>ODC</c:v>
                </c:pt>
                <c:pt idx="1">
                  <c:v>CNBP</c:v>
                </c:pt>
              </c:strCache>
            </c:strRef>
          </c:cat>
          <c:val>
            <c:numRef>
              <c:f>'Fig. 6S4A'!$S$17:$T$17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47-B245-A708-DDA62DF24402}"/>
            </c:ext>
          </c:extLst>
        </c:ser>
        <c:ser>
          <c:idx val="1"/>
          <c:order val="1"/>
          <c:tx>
            <c:strRef>
              <c:f>'Fig. 6S4A'!$R$18</c:f>
              <c:strCache>
                <c:ptCount val="1"/>
                <c:pt idx="0">
                  <c:v>shCNBP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numFmt formatCode="#,##0.0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'Fig. 6S4A'!$S$16:$T$16</c:f>
              <c:strCache>
                <c:ptCount val="2"/>
                <c:pt idx="0">
                  <c:v>ODC</c:v>
                </c:pt>
                <c:pt idx="1">
                  <c:v>CNBP</c:v>
                </c:pt>
              </c:strCache>
            </c:strRef>
          </c:cat>
          <c:val>
            <c:numRef>
              <c:f>'Fig. 6S4A'!$S$18:$T$18</c:f>
              <c:numCache>
                <c:formatCode>General</c:formatCode>
                <c:ptCount val="2"/>
                <c:pt idx="0">
                  <c:v>0.24453767882720595</c:v>
                </c:pt>
                <c:pt idx="1">
                  <c:v>6.4767722584905697E-3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47-B245-A708-DDA62DF244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351648"/>
        <c:axId val="638235552"/>
      </c:barChart>
      <c:catAx>
        <c:axId val="6383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38235552"/>
        <c:crosses val="autoZero"/>
        <c:auto val="1"/>
        <c:lblAlgn val="ctr"/>
        <c:lblOffset val="100"/>
        <c:noMultiLvlLbl val="0"/>
      </c:catAx>
      <c:valAx>
        <c:axId val="638235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it-IT"/>
          </a:p>
        </c:txPr>
        <c:crossAx val="6383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805686789151355"/>
          <c:y val="0.1672674249052202"/>
          <c:w val="0.22499737532808398"/>
          <c:h val="7.810294546515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85000"/>
                <a:lumOff val="1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'[1]Fig. 7S1 (point n.5 mod)'!$J$3</c:f>
              <c:strCache>
                <c:ptCount val="1"/>
                <c:pt idx="0">
                  <c:v>CNBP/TUBULIN</c:v>
                </c:pt>
              </c:strCache>
            </c:strRef>
          </c:cat>
          <c:val>
            <c:numRef>
              <c:f>'[1]Fig. 7S1 (point n.5 mod)'!$J$4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64-B945-AFEF-D94763D5F3B8}"/>
            </c:ext>
          </c:extLst>
        </c:ser>
        <c:ser>
          <c:idx val="1"/>
          <c:order val="1"/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'[1]Fig. 7S1 (point n.5 mod)'!$J$3</c:f>
              <c:strCache>
                <c:ptCount val="1"/>
                <c:pt idx="0">
                  <c:v>CNBP/TUBULIN</c:v>
                </c:pt>
              </c:strCache>
            </c:strRef>
          </c:cat>
          <c:val>
            <c:numRef>
              <c:f>'[1]Fig. 7S1 (point n.5 mod)'!$J$5</c:f>
              <c:numCache>
                <c:formatCode>General</c:formatCode>
                <c:ptCount val="1"/>
                <c:pt idx="0">
                  <c:v>2.4517022150126338E-2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64-B945-AFEF-D94763D5F3B8}"/>
            </c:ext>
          </c:extLst>
        </c:ser>
        <c:ser>
          <c:idx val="2"/>
          <c:order val="2"/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'[1]Fig. 7S1 (point n.5 mod)'!$J$3</c:f>
              <c:strCache>
                <c:ptCount val="1"/>
                <c:pt idx="0">
                  <c:v>CNBP/TUBULIN</c:v>
                </c:pt>
              </c:strCache>
            </c:strRef>
          </c:cat>
          <c:val>
            <c:numRef>
              <c:f>'[1]Fig. 7S1 (point n.5 mod)'!$J$6</c:f>
              <c:numCache>
                <c:formatCode>General</c:formatCode>
                <c:ptCount val="1"/>
                <c:pt idx="0">
                  <c:v>0.99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64-B945-AFEF-D94763D5F3B8}"/>
            </c:ext>
          </c:extLst>
        </c:ser>
        <c:ser>
          <c:idx val="3"/>
          <c:order val="3"/>
          <c:spPr>
            <a:solidFill>
              <a:schemeClr val="bg1">
                <a:lumMod val="9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'[1]Fig. 7S1 (point n.5 mod)'!$J$3</c:f>
              <c:strCache>
                <c:ptCount val="1"/>
                <c:pt idx="0">
                  <c:v>CNBP/TUBULIN</c:v>
                </c:pt>
              </c:strCache>
            </c:strRef>
          </c:cat>
          <c:val>
            <c:numRef>
              <c:f>'[1]Fig. 7S1 (point n.5 mod)'!$J$7</c:f>
              <c:numCache>
                <c:formatCode>General</c:formatCode>
                <c:ptCount val="1"/>
                <c:pt idx="0">
                  <c:v>8.7300000000000003E-2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D64-B945-AFEF-D94763D5F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32093936"/>
        <c:axId val="472212848"/>
      </c:barChart>
      <c:catAx>
        <c:axId val="53209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2212848"/>
        <c:crosses val="autoZero"/>
        <c:auto val="1"/>
        <c:lblAlgn val="ctr"/>
        <c:lblOffset val="100"/>
        <c:noMultiLvlLbl val="0"/>
      </c:catAx>
      <c:valAx>
        <c:axId val="47221284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3209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'[2]Fig. 2B'!$J$6</c:f>
              <c:strCache>
                <c:ptCount val="1"/>
                <c:pt idx="0">
                  <c:v>HA-CNBP/TUBULIN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'[2]Fig. 2B'!$I$7:$I$8</c:f>
              <c:strCache>
                <c:ptCount val="2"/>
                <c:pt idx="0">
                  <c:v>No UAS</c:v>
                </c:pt>
                <c:pt idx="1">
                  <c:v>dCNBP-3xHA</c:v>
                </c:pt>
              </c:strCache>
            </c:strRef>
          </c:cat>
          <c:val>
            <c:numRef>
              <c:f>'[2]Fig. 2B'!$J$7:$J$8</c:f>
              <c:numCache>
                <c:formatCode>General</c:formatCode>
                <c:ptCount val="2"/>
                <c:pt idx="0">
                  <c:v>1</c:v>
                </c:pt>
                <c:pt idx="1">
                  <c:v>164.71885833420876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DF-E14A-A835-1C2C650BA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00002944"/>
        <c:axId val="900004592"/>
      </c:barChart>
      <c:catAx>
        <c:axId val="90000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0004592"/>
        <c:crosses val="autoZero"/>
        <c:auto val="1"/>
        <c:lblAlgn val="ctr"/>
        <c:lblOffset val="100"/>
        <c:noMultiLvlLbl val="0"/>
      </c:catAx>
      <c:valAx>
        <c:axId val="900004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900002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'[2]Fig. 2B'!$J$16</c:f>
              <c:strCache>
                <c:ptCount val="1"/>
                <c:pt idx="0">
                  <c:v>FLAG-CNBP/TUBULIN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'[2]Fig. 2B'!$I$17:$I$18</c:f>
              <c:strCache>
                <c:ptCount val="2"/>
                <c:pt idx="0">
                  <c:v>No UAS</c:v>
                </c:pt>
                <c:pt idx="1">
                  <c:v>hCNBP-FLAG</c:v>
                </c:pt>
              </c:strCache>
            </c:strRef>
          </c:cat>
          <c:val>
            <c:numRef>
              <c:f>'[2]Fig. 2B'!$J$17:$J$18</c:f>
              <c:numCache>
                <c:formatCode>General</c:formatCode>
                <c:ptCount val="2"/>
                <c:pt idx="0">
                  <c:v>1</c:v>
                </c:pt>
                <c:pt idx="1">
                  <c:v>36.494884491919287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64-904F-85A6-E4C33535F9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52518016"/>
        <c:axId val="852519664"/>
      </c:barChart>
      <c:catAx>
        <c:axId val="852518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2519664"/>
        <c:crosses val="autoZero"/>
        <c:auto val="1"/>
        <c:lblAlgn val="ctr"/>
        <c:lblOffset val="100"/>
        <c:noMultiLvlLbl val="0"/>
      </c:catAx>
      <c:valAx>
        <c:axId val="85251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852518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'[1]Fig. 2B'!$H$23</c:f>
              <c:strCache>
                <c:ptCount val="1"/>
                <c:pt idx="0">
                  <c:v>No UAS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'[1]Fig. 2B'!$I$23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78-F74D-92DF-540BBF27B080}"/>
            </c:ext>
          </c:extLst>
        </c:ser>
        <c:ser>
          <c:idx val="1"/>
          <c:order val="1"/>
          <c:tx>
            <c:strRef>
              <c:f>'[1]Fig. 2B'!$H$24</c:f>
              <c:strCache>
                <c:ptCount val="1"/>
                <c:pt idx="0">
                  <c:v>dCNBP-3xHA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'[1]Fig. 2B'!$I$24</c:f>
              <c:numCache>
                <c:formatCode>General</c:formatCode>
                <c:ptCount val="1"/>
                <c:pt idx="0">
                  <c:v>164.71885833420876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78-F74D-92DF-540BBF27B080}"/>
            </c:ext>
          </c:extLst>
        </c:ser>
        <c:ser>
          <c:idx val="2"/>
          <c:order val="2"/>
          <c:tx>
            <c:strRef>
              <c:f>'[1]Fig. 2B'!$H$25</c:f>
              <c:strCache>
                <c:ptCount val="1"/>
                <c:pt idx="0">
                  <c:v>No UAS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'[1]Fig. 2B'!$I$25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78-F74D-92DF-540BBF27B080}"/>
            </c:ext>
          </c:extLst>
        </c:ser>
        <c:ser>
          <c:idx val="3"/>
          <c:order val="3"/>
          <c:tx>
            <c:strRef>
              <c:f>'[1]Fig. 2B'!$H$26</c:f>
              <c:strCache>
                <c:ptCount val="1"/>
                <c:pt idx="0">
                  <c:v>hCNBP-FLAG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'[1]Fig. 2B'!$I$26</c:f>
              <c:numCache>
                <c:formatCode>General</c:formatCode>
                <c:ptCount val="1"/>
                <c:pt idx="0">
                  <c:v>36.494884491919287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78-F74D-92DF-540BBF27B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8722976"/>
        <c:axId val="528724656"/>
      </c:barChart>
      <c:catAx>
        <c:axId val="528722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noFill/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8724656"/>
        <c:crosses val="autoZero"/>
        <c:auto val="1"/>
        <c:lblAlgn val="ctr"/>
        <c:lblOffset val="100"/>
        <c:noMultiLvlLbl val="0"/>
      </c:catAx>
      <c:valAx>
        <c:axId val="528724656"/>
        <c:scaling>
          <c:orientation val="minMax"/>
          <c:max val="18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528722976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ODC/tubulin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3A'!$K$2</c:f>
              <c:strCache>
                <c:ptCount val="1"/>
                <c:pt idx="0">
                  <c:v>ODC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'Fig. 3A'!$J$3:$J$4</c:f>
              <c:strCache>
                <c:ptCount val="2"/>
                <c:pt idx="0">
                  <c:v>No UAS</c:v>
                </c:pt>
                <c:pt idx="1">
                  <c:v>2X CNBPi</c:v>
                </c:pt>
              </c:strCache>
            </c:strRef>
          </c:cat>
          <c:val>
            <c:numRef>
              <c:f>'Fig. 3A'!$K$3:$K$4</c:f>
              <c:numCache>
                <c:formatCode>General</c:formatCode>
                <c:ptCount val="2"/>
                <c:pt idx="0">
                  <c:v>1</c:v>
                </c:pt>
                <c:pt idx="1">
                  <c:v>0.23379347344553184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7D-6E4F-87C7-601E817EE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1122448"/>
        <c:axId val="1998406944"/>
      </c:barChart>
      <c:catAx>
        <c:axId val="204112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1998406944"/>
        <c:crosses val="autoZero"/>
        <c:auto val="1"/>
        <c:lblAlgn val="ctr"/>
        <c:lblOffset val="100"/>
        <c:noMultiLvlLbl val="0"/>
      </c:catAx>
      <c:valAx>
        <c:axId val="1998406944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112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CNBP/tubulin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3A'!$K$7</c:f>
              <c:strCache>
                <c:ptCount val="1"/>
                <c:pt idx="0">
                  <c:v>CNBP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'Fig. 3A'!$J$8:$J$9</c:f>
              <c:strCache>
                <c:ptCount val="2"/>
                <c:pt idx="0">
                  <c:v>No UAS</c:v>
                </c:pt>
                <c:pt idx="1">
                  <c:v>2X CNBPi</c:v>
                </c:pt>
              </c:strCache>
            </c:strRef>
          </c:cat>
          <c:val>
            <c:numRef>
              <c:f>'Fig. 3A'!$K$8:$K$9</c:f>
              <c:numCache>
                <c:formatCode>General</c:formatCode>
                <c:ptCount val="2"/>
                <c:pt idx="0">
                  <c:v>1</c:v>
                </c:pt>
                <c:pt idx="1">
                  <c:v>0.25491422500119704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D0-924A-B136-71E664AE1E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1353088"/>
        <c:axId val="2041354736"/>
      </c:barChart>
      <c:catAx>
        <c:axId val="204135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1354736"/>
        <c:crosses val="autoZero"/>
        <c:auto val="1"/>
        <c:lblAlgn val="ctr"/>
        <c:lblOffset val="100"/>
        <c:noMultiLvlLbl val="0"/>
      </c:catAx>
      <c:valAx>
        <c:axId val="2041354736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135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3A'!$P$7</c:f>
              <c:strCache>
                <c:ptCount val="1"/>
                <c:pt idx="0">
                  <c:v>No UAS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'Fig. 3A'!$Q$6:$R$6</c:f>
              <c:strCache>
                <c:ptCount val="2"/>
                <c:pt idx="0">
                  <c:v>ODC</c:v>
                </c:pt>
                <c:pt idx="1">
                  <c:v>CNBP</c:v>
                </c:pt>
              </c:strCache>
            </c:strRef>
          </c:cat>
          <c:val>
            <c:numRef>
              <c:f>'Fig. 3A'!$Q$7:$R$7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C4-C640-8D6C-CEB4B88F1B17}"/>
            </c:ext>
          </c:extLst>
        </c:ser>
        <c:ser>
          <c:idx val="1"/>
          <c:order val="1"/>
          <c:tx>
            <c:strRef>
              <c:f>'Fig. 3A'!$P$8</c:f>
              <c:strCache>
                <c:ptCount val="1"/>
                <c:pt idx="0">
                  <c:v>2X CNBPi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'Fig. 3A'!$Q$6:$R$6</c:f>
              <c:strCache>
                <c:ptCount val="2"/>
                <c:pt idx="0">
                  <c:v>ODC</c:v>
                </c:pt>
                <c:pt idx="1">
                  <c:v>CNBP</c:v>
                </c:pt>
              </c:strCache>
            </c:strRef>
          </c:cat>
          <c:val>
            <c:numRef>
              <c:f>'Fig. 3A'!$Q$8:$R$8</c:f>
              <c:numCache>
                <c:formatCode>General</c:formatCode>
                <c:ptCount val="2"/>
                <c:pt idx="0">
                  <c:v>0.23379347344553184</c:v>
                </c:pt>
                <c:pt idx="1">
                  <c:v>0.25491422500119704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C4-C640-8D6C-CEB4B88F1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7680416"/>
        <c:axId val="627682624"/>
      </c:barChart>
      <c:catAx>
        <c:axId val="627680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7682624"/>
        <c:crosses val="autoZero"/>
        <c:auto val="1"/>
        <c:lblAlgn val="ctr"/>
        <c:lblOffset val="100"/>
        <c:noMultiLvlLbl val="0"/>
      </c:catAx>
      <c:valAx>
        <c:axId val="6276826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627680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671937882764655"/>
          <c:y val="9.780037911927672E-2"/>
          <c:w val="0.26986439195100614"/>
          <c:h val="7.8102945465150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ODC/Actin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'Fig. 3S1A'!$J$5</c:f>
              <c:strCache>
                <c:ptCount val="1"/>
                <c:pt idx="0">
                  <c:v>ODC</c:v>
                </c:pt>
              </c:strCache>
            </c:strRef>
          </c:tx>
          <c:spPr>
            <a:solidFill>
              <a:schemeClr val="tx1"/>
            </a:solidFill>
            <a:ln>
              <a:noFill/>
            </a:ln>
            <a:effectLst/>
          </c:spPr>
          <c:invertIfNegative val="0"/>
          <c:cat>
            <c:strRef>
              <c:f>'Fig. 3S1A'!$I$6:$I$7</c:f>
              <c:strCache>
                <c:ptCount val="2"/>
                <c:pt idx="0">
                  <c:v>WT</c:v>
                </c:pt>
                <c:pt idx="1">
                  <c:v>MUT</c:v>
                </c:pt>
              </c:strCache>
            </c:strRef>
          </c:cat>
          <c:val>
            <c:numRef>
              <c:f>'Fig. 3S1A'!$J$6:$J$7</c:f>
              <c:numCache>
                <c:formatCode>General</c:formatCode>
                <c:ptCount val="2"/>
                <c:pt idx="0">
                  <c:v>1</c:v>
                </c:pt>
                <c:pt idx="1">
                  <c:v>0.50731037861423312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EB-A143-8D80-719A433353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3586048"/>
        <c:axId val="2043274048"/>
      </c:barChart>
      <c:catAx>
        <c:axId val="204358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3274048"/>
        <c:crosses val="autoZero"/>
        <c:auto val="1"/>
        <c:lblAlgn val="ctr"/>
        <c:lblOffset val="100"/>
        <c:noMultiLvlLbl val="0"/>
      </c:catAx>
      <c:valAx>
        <c:axId val="2043274048"/>
        <c:scaling>
          <c:orientation val="minMax"/>
          <c:max val="1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2043586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819427</xdr:colOff>
      <xdr:row>15</xdr:row>
      <xdr:rowOff>13956</xdr:rowOff>
    </xdr:from>
    <xdr:to>
      <xdr:col>15</xdr:col>
      <xdr:colOff>502418</xdr:colOff>
      <xdr:row>41</xdr:row>
      <xdr:rowOff>82825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7AC7BB7-00FF-D246-94E4-340B1FEE79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558800</xdr:colOff>
      <xdr:row>11</xdr:row>
      <xdr:rowOff>139700</xdr:rowOff>
    </xdr:from>
    <xdr:to>
      <xdr:col>11</xdr:col>
      <xdr:colOff>533400</xdr:colOff>
      <xdr:row>26</xdr:row>
      <xdr:rowOff>101600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F57747-0654-EA47-882C-3AC23452EC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726534</xdr:colOff>
      <xdr:row>12</xdr:row>
      <xdr:rowOff>1</xdr:rowOff>
    </xdr:from>
    <xdr:to>
      <xdr:col>14</xdr:col>
      <xdr:colOff>660400</xdr:colOff>
      <xdr:row>30</xdr:row>
      <xdr:rowOff>127799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16BF752-7CD4-4142-BE11-8B7353A1C44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635000</xdr:colOff>
      <xdr:row>1</xdr:row>
      <xdr:rowOff>76200</xdr:rowOff>
    </xdr:from>
    <xdr:to>
      <xdr:col>14</xdr:col>
      <xdr:colOff>819150</xdr:colOff>
      <xdr:row>13</xdr:row>
      <xdr:rowOff>88900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3DBB10D-AEC4-FF4A-8D9A-C25C70DBFD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628650</xdr:colOff>
      <xdr:row>13</xdr:row>
      <xdr:rowOff>152400</xdr:rowOff>
    </xdr:from>
    <xdr:to>
      <xdr:col>16</xdr:col>
      <xdr:colOff>247650</xdr:colOff>
      <xdr:row>27</xdr:row>
      <xdr:rowOff>50800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680AB460-5F02-CE49-8B26-358344AB9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418070</xdr:colOff>
      <xdr:row>27</xdr:row>
      <xdr:rowOff>127342</xdr:rowOff>
    </xdr:from>
    <xdr:to>
      <xdr:col>10</xdr:col>
      <xdr:colOff>673100</xdr:colOff>
      <xdr:row>44</xdr:row>
      <xdr:rowOff>88900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074931F8-11F1-6D4F-B417-CB7F50F6E8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241300</xdr:colOff>
      <xdr:row>10</xdr:row>
      <xdr:rowOff>44450</xdr:rowOff>
    </xdr:from>
    <xdr:to>
      <xdr:col>12</xdr:col>
      <xdr:colOff>685800</xdr:colOff>
      <xdr:row>23</xdr:row>
      <xdr:rowOff>146050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01944EB-0B20-3242-B596-753EC5837B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241300</xdr:colOff>
      <xdr:row>24</xdr:row>
      <xdr:rowOff>19050</xdr:rowOff>
    </xdr:from>
    <xdr:to>
      <xdr:col>12</xdr:col>
      <xdr:colOff>685800</xdr:colOff>
      <xdr:row>37</xdr:row>
      <xdr:rowOff>120650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AA59287-C77F-B344-8A55-1E7232292C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495300</xdr:colOff>
      <xdr:row>10</xdr:row>
      <xdr:rowOff>44450</xdr:rowOff>
    </xdr:from>
    <xdr:to>
      <xdr:col>19</xdr:col>
      <xdr:colOff>736600</xdr:colOff>
      <xdr:row>26</xdr:row>
      <xdr:rowOff>12700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D4AF563-49DF-274E-B18B-EA16A64A5E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444500</xdr:colOff>
      <xdr:row>2</xdr:row>
      <xdr:rowOff>31750</xdr:rowOff>
    </xdr:from>
    <xdr:to>
      <xdr:col>16</xdr:col>
      <xdr:colOff>63500</xdr:colOff>
      <xdr:row>15</xdr:row>
      <xdr:rowOff>133350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B14BD7C-01F0-2E4F-A063-3FCE863E7C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457200</xdr:colOff>
      <xdr:row>15</xdr:row>
      <xdr:rowOff>196850</xdr:rowOff>
    </xdr:from>
    <xdr:to>
      <xdr:col>16</xdr:col>
      <xdr:colOff>76200</xdr:colOff>
      <xdr:row>29</xdr:row>
      <xdr:rowOff>95250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F993F90-059F-B949-975B-58521E0CB6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228600</xdr:colOff>
      <xdr:row>15</xdr:row>
      <xdr:rowOff>31750</xdr:rowOff>
    </xdr:from>
    <xdr:to>
      <xdr:col>22</xdr:col>
      <xdr:colOff>457200</xdr:colOff>
      <xdr:row>31</xdr:row>
      <xdr:rowOff>101600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0F1C933-0C4E-6F4E-97CA-B8D1F3E2D0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822754</xdr:colOff>
      <xdr:row>32</xdr:row>
      <xdr:rowOff>120648</xdr:rowOff>
    </xdr:from>
    <xdr:to>
      <xdr:col>14</xdr:col>
      <xdr:colOff>549189</xdr:colOff>
      <xdr:row>52</xdr:row>
      <xdr:rowOff>85810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1F51034-042C-EB40-97E1-70884299D9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811770</xdr:colOff>
      <xdr:row>10</xdr:row>
      <xdr:rowOff>35698</xdr:rowOff>
    </xdr:from>
    <xdr:to>
      <xdr:col>14</xdr:col>
      <xdr:colOff>441067</xdr:colOff>
      <xdr:row>23</xdr:row>
      <xdr:rowOff>101600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448C85-2015-AD4E-9440-706408DF8F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723289</xdr:colOff>
      <xdr:row>13</xdr:row>
      <xdr:rowOff>34362</xdr:rowOff>
    </xdr:from>
    <xdr:to>
      <xdr:col>25</xdr:col>
      <xdr:colOff>91531</xdr:colOff>
      <xdr:row>36</xdr:row>
      <xdr:rowOff>187639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22E73C9-9459-DB4A-BE74-A091AD8B5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292100</xdr:colOff>
      <xdr:row>10</xdr:row>
      <xdr:rowOff>133350</xdr:rowOff>
    </xdr:from>
    <xdr:to>
      <xdr:col>10</xdr:col>
      <xdr:colOff>660400</xdr:colOff>
      <xdr:row>27</xdr:row>
      <xdr:rowOff>165100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3DBC430-B39C-5F45-8294-F5C953445F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317500</xdr:colOff>
      <xdr:row>1</xdr:row>
      <xdr:rowOff>0</xdr:rowOff>
    </xdr:from>
    <xdr:to>
      <xdr:col>14</xdr:col>
      <xdr:colOff>193524</xdr:colOff>
      <xdr:row>14</xdr:row>
      <xdr:rowOff>101600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E06C28C-280D-0A4E-B46E-387423B303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304800</xdr:colOff>
      <xdr:row>21</xdr:row>
      <xdr:rowOff>88900</xdr:rowOff>
    </xdr:from>
    <xdr:to>
      <xdr:col>14</xdr:col>
      <xdr:colOff>89164</xdr:colOff>
      <xdr:row>34</xdr:row>
      <xdr:rowOff>190500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81C6EEE-F0B7-4C49-9739-3059F56478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787400</xdr:colOff>
      <xdr:row>14</xdr:row>
      <xdr:rowOff>146050</xdr:rowOff>
    </xdr:from>
    <xdr:to>
      <xdr:col>15</xdr:col>
      <xdr:colOff>406400</xdr:colOff>
      <xdr:row>28</xdr:row>
      <xdr:rowOff>44450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CCEE9BB-41AD-FD45-8FE3-0117430C1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800100</xdr:colOff>
      <xdr:row>0</xdr:row>
      <xdr:rowOff>196850</xdr:rowOff>
    </xdr:from>
    <xdr:to>
      <xdr:col>15</xdr:col>
      <xdr:colOff>419100</xdr:colOff>
      <xdr:row>14</xdr:row>
      <xdr:rowOff>95250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45E55FF-94F8-F049-BA6A-64105FD126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165100</xdr:colOff>
      <xdr:row>19</xdr:row>
      <xdr:rowOff>19050</xdr:rowOff>
    </xdr:from>
    <xdr:to>
      <xdr:col>21</xdr:col>
      <xdr:colOff>266700</xdr:colOff>
      <xdr:row>34</xdr:row>
      <xdr:rowOff>165100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C53B7F0-4F21-F64F-89A8-4C14CC5205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NUOVE%20QUANTIFICHE_11_07_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nia/Documents/LAB/LAB%20GULINO/CNBP-DM2/paper_CNBP-ODC/LAST%20VERSION/VERSIONE%20SOTTOMESSA/RAW%20data/REVISION/Densitometrie_11_0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 2B"/>
      <sheetName val="Fig. 6B"/>
      <sheetName val="Fig. 6D"/>
      <sheetName val="Fig1_S1_point 3"/>
      <sheetName val="Fig. 7S1 (point n.5 mod)"/>
      <sheetName val="Fig. 6S3_mod"/>
    </sheetNames>
    <sheetDataSet>
      <sheetData sheetId="0">
        <row r="23">
          <cell r="H23" t="str">
            <v>No UAS</v>
          </cell>
          <cell r="I23">
            <v>1</v>
          </cell>
        </row>
        <row r="24">
          <cell r="H24" t="str">
            <v>dCNBP-3xHA</v>
          </cell>
          <cell r="I24">
            <v>164.71885833420876</v>
          </cell>
        </row>
        <row r="25">
          <cell r="H25" t="str">
            <v>No UAS</v>
          </cell>
          <cell r="I25">
            <v>1</v>
          </cell>
        </row>
        <row r="26">
          <cell r="H26" t="str">
            <v>hCNBP-FLAG</v>
          </cell>
          <cell r="I26">
            <v>36.494884491919287</v>
          </cell>
        </row>
      </sheetData>
      <sheetData sheetId="1">
        <row r="4">
          <cell r="I4" t="str">
            <v>NO UAS</v>
          </cell>
          <cell r="J4">
            <v>1</v>
          </cell>
        </row>
        <row r="5">
          <cell r="I5" t="str">
            <v>2xCNBPRNAi</v>
          </cell>
          <cell r="J5">
            <v>0.21403416720042837</v>
          </cell>
        </row>
      </sheetData>
      <sheetData sheetId="2">
        <row r="3">
          <cell r="I3" t="str">
            <v>NO UAS</v>
          </cell>
          <cell r="J3">
            <v>1</v>
          </cell>
        </row>
        <row r="4">
          <cell r="I4" t="str">
            <v>2xCNBPRNAi</v>
          </cell>
          <cell r="J4">
            <v>0.10346019530159736</v>
          </cell>
        </row>
      </sheetData>
      <sheetData sheetId="3">
        <row r="2">
          <cell r="L2" t="str">
            <v>CNBP/Tubulin</v>
          </cell>
        </row>
        <row r="3">
          <cell r="K3" t="str">
            <v>NO UAS</v>
          </cell>
          <cell r="L3">
            <v>1</v>
          </cell>
        </row>
        <row r="4">
          <cell r="K4" t="str">
            <v>nsybG4&gt;CNBP_RNAi</v>
          </cell>
          <cell r="L4">
            <v>0.23276283111613805</v>
          </cell>
        </row>
        <row r="5">
          <cell r="K5" t="str">
            <v>elavG4&gt;CNBP_RNAi</v>
          </cell>
          <cell r="L5">
            <v>0.10088056317723416</v>
          </cell>
        </row>
        <row r="6">
          <cell r="K6" t="str">
            <v>nsybG4&gt;CNBP_RNAi</v>
          </cell>
          <cell r="L6">
            <v>3.5640384498956796E-3</v>
          </cell>
        </row>
        <row r="7">
          <cell r="K7" t="str">
            <v>elavG4&gt;CNBP_RNAi</v>
          </cell>
          <cell r="L7">
            <v>2.9366615609522067E-2</v>
          </cell>
        </row>
      </sheetData>
      <sheetData sheetId="4">
        <row r="3">
          <cell r="J3" t="str">
            <v>CNBP/TUBULIN</v>
          </cell>
        </row>
        <row r="4">
          <cell r="J4">
            <v>1</v>
          </cell>
        </row>
        <row r="5">
          <cell r="J5">
            <v>2.4517022150126338E-2</v>
          </cell>
        </row>
        <row r="6">
          <cell r="J6">
            <v>0.99</v>
          </cell>
        </row>
        <row r="7">
          <cell r="J7">
            <v>8.7300000000000003E-2</v>
          </cell>
        </row>
      </sheetData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.1D"/>
      <sheetName val="Fig. 3A"/>
      <sheetName val="Fig. 7  S1 (point n.5)"/>
      <sheetName val="Fig. 3S1"/>
      <sheetName val="Fig. 5A"/>
      <sheetName val="Fig. 5S"/>
      <sheetName val="Fig. 6S3_mod"/>
      <sheetName val="FIG. 6B"/>
      <sheetName val="Fig. 6D"/>
      <sheetName val="Fig. 1 S1 (point 3)"/>
      <sheetName val="Fig. 7S1 (point n.5 mod)"/>
      <sheetName val="Fig. 2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3">
          <cell r="I3" t="str">
            <v>CNBP</v>
          </cell>
        </row>
      </sheetData>
      <sheetData sheetId="7">
        <row r="3">
          <cell r="J3" t="str">
            <v>fold change</v>
          </cell>
        </row>
      </sheetData>
      <sheetData sheetId="8">
        <row r="2">
          <cell r="J2" t="str">
            <v>CNBP/tubulin</v>
          </cell>
        </row>
      </sheetData>
      <sheetData sheetId="9">
        <row r="2">
          <cell r="L2" t="str">
            <v>CNBP/Tubulin</v>
          </cell>
        </row>
      </sheetData>
      <sheetData sheetId="10">
        <row r="3">
          <cell r="J3" t="str">
            <v>CNBP/TUBULIN</v>
          </cell>
        </row>
      </sheetData>
      <sheetData sheetId="11">
        <row r="6">
          <cell r="J6" t="str">
            <v>HA-CNBP/TUBULIN</v>
          </cell>
        </row>
        <row r="7">
          <cell r="I7" t="str">
            <v>No UAS</v>
          </cell>
          <cell r="J7">
            <v>1</v>
          </cell>
        </row>
        <row r="8">
          <cell r="I8" t="str">
            <v>dCNBP-3xHA</v>
          </cell>
          <cell r="J8">
            <v>164.71885833420876</v>
          </cell>
        </row>
        <row r="16">
          <cell r="J16" t="str">
            <v>FLAG-CNBP/TUBULIN</v>
          </cell>
        </row>
        <row r="17">
          <cell r="I17" t="str">
            <v>No UAS</v>
          </cell>
          <cell r="J17">
            <v>1</v>
          </cell>
        </row>
        <row r="18">
          <cell r="I18" t="str">
            <v>hCNBP-FLAG</v>
          </cell>
          <cell r="J18">
            <v>36.494884491919287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51D52F-4364-1540-959C-27602650B214}">
  <dimension ref="B1:K7"/>
  <sheetViews>
    <sheetView zoomScale="91" zoomScaleNormal="91" workbookViewId="0">
      <selection activeCell="D35" sqref="D35"/>
    </sheetView>
  </sheetViews>
  <sheetFormatPr baseColWidth="10" defaultRowHeight="16" x14ac:dyDescent="0.2"/>
  <cols>
    <col min="4" max="4" width="15.5" customWidth="1"/>
    <col min="5" max="5" width="21.33203125" customWidth="1"/>
    <col min="6" max="6" width="21.5" customWidth="1"/>
    <col min="7" max="7" width="19.83203125" customWidth="1"/>
    <col min="8" max="8" width="12.1640625" bestFit="1" customWidth="1"/>
  </cols>
  <sheetData>
    <row r="1" spans="2:11" x14ac:dyDescent="0.2">
      <c r="D1" s="10" t="s">
        <v>29</v>
      </c>
      <c r="E1" s="10" t="s">
        <v>30</v>
      </c>
      <c r="F1" s="10" t="s">
        <v>31</v>
      </c>
      <c r="G1" s="10" t="s">
        <v>32</v>
      </c>
      <c r="H1" s="10" t="s">
        <v>0</v>
      </c>
      <c r="J1" s="6"/>
      <c r="K1" s="6" t="s">
        <v>0</v>
      </c>
    </row>
    <row r="2" spans="2:11" x14ac:dyDescent="0.2">
      <c r="B2" t="s">
        <v>1</v>
      </c>
      <c r="C2" t="s">
        <v>2</v>
      </c>
      <c r="D2" s="1">
        <v>93013</v>
      </c>
      <c r="E2" s="1">
        <f t="shared" ref="E2:E7" si="0">255-D2</f>
        <v>-92758</v>
      </c>
      <c r="F2" s="1">
        <f>E2-E4</f>
        <v>30788</v>
      </c>
      <c r="G2">
        <f>F2/F5</f>
        <v>0.79438553035580672</v>
      </c>
      <c r="H2">
        <f>G2/G2</f>
        <v>1</v>
      </c>
      <c r="J2" s="6" t="s">
        <v>2</v>
      </c>
      <c r="K2" s="6">
        <v>1</v>
      </c>
    </row>
    <row r="3" spans="2:11" x14ac:dyDescent="0.2">
      <c r="B3" t="s">
        <v>1</v>
      </c>
      <c r="C3" t="s">
        <v>3</v>
      </c>
      <c r="D3" s="1">
        <v>123700</v>
      </c>
      <c r="E3" s="1">
        <f>255-D3</f>
        <v>-123445</v>
      </c>
      <c r="F3" s="1">
        <f>E3-E4</f>
        <v>101</v>
      </c>
      <c r="G3">
        <f>F3/F6</f>
        <v>4.4980849737240583E-3</v>
      </c>
      <c r="H3">
        <f>G3/G2</f>
        <v>5.6623450476361997E-3</v>
      </c>
      <c r="J3" s="6" t="s">
        <v>3</v>
      </c>
      <c r="K3" s="6">
        <v>5.6623450476361997E-3</v>
      </c>
    </row>
    <row r="4" spans="2:11" x14ac:dyDescent="0.2">
      <c r="B4" t="s">
        <v>26</v>
      </c>
      <c r="D4" s="1">
        <v>123801</v>
      </c>
      <c r="E4" s="1">
        <f>255-D4</f>
        <v>-123546</v>
      </c>
    </row>
    <row r="5" spans="2:11" x14ac:dyDescent="0.2">
      <c r="B5" t="s">
        <v>5</v>
      </c>
      <c r="C5" t="s">
        <v>2</v>
      </c>
      <c r="D5" s="1">
        <v>69483</v>
      </c>
      <c r="E5" s="1">
        <f t="shared" si="0"/>
        <v>-69228</v>
      </c>
      <c r="F5" s="1">
        <f>E5-E7</f>
        <v>38757</v>
      </c>
    </row>
    <row r="6" spans="2:11" x14ac:dyDescent="0.2">
      <c r="B6" t="s">
        <v>5</v>
      </c>
      <c r="C6" t="s">
        <v>3</v>
      </c>
      <c r="D6" s="1">
        <v>85786</v>
      </c>
      <c r="E6" s="1">
        <f t="shared" si="0"/>
        <v>-85531</v>
      </c>
      <c r="F6" s="1">
        <f>E6-E7</f>
        <v>22454</v>
      </c>
    </row>
    <row r="7" spans="2:11" x14ac:dyDescent="0.2">
      <c r="B7" t="s">
        <v>26</v>
      </c>
      <c r="D7" s="1">
        <v>108240</v>
      </c>
      <c r="E7" s="1">
        <f t="shared" si="0"/>
        <v>-107985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97AC3-6BEE-DA4C-B687-D74965B6B7E6}">
  <dimension ref="A1:J30"/>
  <sheetViews>
    <sheetView tabSelected="1" workbookViewId="0">
      <selection activeCell="S27" sqref="S27"/>
    </sheetView>
  </sheetViews>
  <sheetFormatPr baseColWidth="10" defaultRowHeight="16" x14ac:dyDescent="0.2"/>
  <cols>
    <col min="3" max="3" width="31.5" customWidth="1"/>
    <col min="4" max="4" width="28.33203125" customWidth="1"/>
    <col min="5" max="5" width="26.6640625" customWidth="1"/>
  </cols>
  <sheetData>
    <row r="1" spans="1:10" x14ac:dyDescent="0.2">
      <c r="A1" s="3"/>
      <c r="B1" s="3"/>
      <c r="C1" s="3"/>
      <c r="D1" s="3"/>
      <c r="E1" s="3"/>
      <c r="F1" s="3"/>
      <c r="G1" s="3"/>
      <c r="H1" s="3"/>
      <c r="I1" s="3"/>
    </row>
    <row r="2" spans="1:10" x14ac:dyDescent="0.2">
      <c r="A2" s="19" t="s">
        <v>52</v>
      </c>
      <c r="B2" s="11"/>
      <c r="C2" s="11"/>
      <c r="D2" s="11"/>
      <c r="E2" s="11"/>
      <c r="F2" s="11"/>
      <c r="G2" s="11"/>
      <c r="H2" s="11"/>
      <c r="I2" s="11"/>
      <c r="J2" s="11"/>
    </row>
    <row r="3" spans="1:10" x14ac:dyDescent="0.2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0" x14ac:dyDescent="0.2">
      <c r="A4" s="16" t="s">
        <v>1</v>
      </c>
      <c r="B4" s="16" t="s">
        <v>33</v>
      </c>
      <c r="C4" s="16" t="s">
        <v>34</v>
      </c>
      <c r="D4" s="16" t="s">
        <v>35</v>
      </c>
      <c r="E4" s="16" t="s">
        <v>36</v>
      </c>
      <c r="F4" s="16" t="s">
        <v>0</v>
      </c>
      <c r="G4" s="11"/>
      <c r="H4" s="11"/>
      <c r="I4" s="11"/>
      <c r="J4" s="12" t="s">
        <v>36</v>
      </c>
    </row>
    <row r="5" spans="1:10" x14ac:dyDescent="0.2">
      <c r="A5" s="11" t="s">
        <v>7</v>
      </c>
      <c r="B5" s="14">
        <v>206981</v>
      </c>
      <c r="C5" s="14">
        <f>255-B5</f>
        <v>-206726</v>
      </c>
      <c r="D5" s="14">
        <f>C5-C9</f>
        <v>40757</v>
      </c>
      <c r="E5" s="11">
        <f>D5/D14</f>
        <v>0.29703237278994854</v>
      </c>
      <c r="F5" s="11">
        <f>E5/E5</f>
        <v>1</v>
      </c>
      <c r="G5" s="11"/>
      <c r="H5" s="11"/>
      <c r="I5" s="13" t="s">
        <v>56</v>
      </c>
      <c r="J5" s="13">
        <v>1</v>
      </c>
    </row>
    <row r="6" spans="1:10" x14ac:dyDescent="0.2">
      <c r="A6" s="11" t="s">
        <v>53</v>
      </c>
      <c r="B6" s="14">
        <v>246783</v>
      </c>
      <c r="C6" s="14">
        <f>255-B6</f>
        <v>-246528</v>
      </c>
      <c r="D6" s="14">
        <f>C6-C9</f>
        <v>955</v>
      </c>
      <c r="E6" s="11">
        <f t="shared" ref="E6:E8" si="0">D6/D15</f>
        <v>7.2823492629957524E-3</v>
      </c>
      <c r="F6" s="11">
        <f>E6/E5</f>
        <v>2.4517022150126338E-2</v>
      </c>
      <c r="G6" s="11"/>
      <c r="H6" s="11"/>
      <c r="I6" s="13" t="s">
        <v>53</v>
      </c>
      <c r="J6" s="13">
        <v>2.4517022150126338E-2</v>
      </c>
    </row>
    <row r="7" spans="1:10" x14ac:dyDescent="0.2">
      <c r="A7" s="11" t="s">
        <v>54</v>
      </c>
      <c r="B7" s="14">
        <v>201938</v>
      </c>
      <c r="C7" s="14">
        <f>255-B7</f>
        <v>-201683</v>
      </c>
      <c r="D7" s="14">
        <f>C7-C9</f>
        <v>45800</v>
      </c>
      <c r="E7" s="11">
        <f t="shared" si="0"/>
        <v>0.29564599941903624</v>
      </c>
      <c r="F7" s="11">
        <f>E7/E5</f>
        <v>0.99533258493715537</v>
      </c>
      <c r="G7" s="11"/>
      <c r="H7" s="11"/>
      <c r="I7" s="13"/>
      <c r="J7" s="13">
        <v>0.99</v>
      </c>
    </row>
    <row r="8" spans="1:10" x14ac:dyDescent="0.2">
      <c r="A8" s="11" t="s">
        <v>55</v>
      </c>
      <c r="B8" s="14">
        <v>245265</v>
      </c>
      <c r="C8" s="14">
        <f>255-B8</f>
        <v>-245010</v>
      </c>
      <c r="D8" s="14">
        <f>C8-C9</f>
        <v>2473</v>
      </c>
      <c r="E8" s="11">
        <f t="shared" si="0"/>
        <v>2.593276147731801E-2</v>
      </c>
      <c r="F8" s="11">
        <f>E8/E5</f>
        <v>8.7306178898071823E-2</v>
      </c>
      <c r="G8" s="11"/>
      <c r="H8" s="11"/>
      <c r="I8" s="13" t="s">
        <v>54</v>
      </c>
      <c r="J8" s="13">
        <v>8.7300000000000003E-2</v>
      </c>
    </row>
    <row r="9" spans="1:10" x14ac:dyDescent="0.2">
      <c r="A9" s="11" t="s">
        <v>26</v>
      </c>
      <c r="B9" s="14">
        <v>247738</v>
      </c>
      <c r="C9" s="14">
        <f>255-B9</f>
        <v>-247483</v>
      </c>
      <c r="D9" s="11"/>
      <c r="E9" s="11"/>
      <c r="F9" s="11"/>
      <c r="G9" s="11"/>
      <c r="H9" s="11"/>
      <c r="I9" s="13" t="s">
        <v>55</v>
      </c>
      <c r="J9" s="13">
        <v>8.7306178898071823E-2</v>
      </c>
    </row>
    <row r="10" spans="1:10" x14ac:dyDescent="0.2">
      <c r="A10" s="11"/>
      <c r="B10" s="14"/>
      <c r="C10" s="11"/>
      <c r="D10" s="11"/>
      <c r="E10" s="11"/>
      <c r="F10" s="11"/>
      <c r="G10" s="11"/>
      <c r="H10" s="11"/>
      <c r="I10" s="11"/>
      <c r="J10" s="11"/>
    </row>
    <row r="11" spans="1:10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</row>
    <row r="12" spans="1:10" x14ac:dyDescent="0.2">
      <c r="A12" s="11"/>
      <c r="B12" s="11"/>
      <c r="C12" s="11"/>
      <c r="D12" s="11"/>
      <c r="E12" s="11"/>
      <c r="F12" s="11"/>
      <c r="G12" s="11"/>
      <c r="H12" s="11"/>
      <c r="I12" s="11"/>
      <c r="J12" s="11"/>
    </row>
    <row r="13" spans="1:10" x14ac:dyDescent="0.2">
      <c r="A13" s="16" t="s">
        <v>9</v>
      </c>
      <c r="B13" s="16" t="s">
        <v>33</v>
      </c>
      <c r="C13" s="16" t="s">
        <v>34</v>
      </c>
      <c r="D13" s="16" t="s">
        <v>35</v>
      </c>
      <c r="E13" s="11"/>
      <c r="F13" s="11"/>
      <c r="G13" s="11"/>
      <c r="H13" s="11"/>
      <c r="I13" s="11"/>
      <c r="J13" s="11"/>
    </row>
    <row r="14" spans="1:10" x14ac:dyDescent="0.2">
      <c r="A14" s="11" t="s">
        <v>7</v>
      </c>
      <c r="B14" s="14">
        <v>110524</v>
      </c>
      <c r="C14" s="14">
        <f>255-B14</f>
        <v>-110269</v>
      </c>
      <c r="D14" s="14">
        <f>C14-C18</f>
        <v>137214</v>
      </c>
      <c r="E14" s="11"/>
      <c r="F14" s="11"/>
      <c r="G14" s="11"/>
      <c r="H14" s="11"/>
      <c r="I14" s="11"/>
      <c r="J14" s="11"/>
    </row>
    <row r="15" spans="1:10" x14ac:dyDescent="0.2">
      <c r="A15" s="11" t="s">
        <v>53</v>
      </c>
      <c r="B15" s="14">
        <v>116599</v>
      </c>
      <c r="C15" s="14">
        <f>255-B15</f>
        <v>-116344</v>
      </c>
      <c r="D15" s="14">
        <f>C15-C18</f>
        <v>131139</v>
      </c>
      <c r="E15" s="11"/>
      <c r="F15" s="11"/>
      <c r="G15" s="11"/>
      <c r="H15" s="11"/>
      <c r="I15" s="11"/>
      <c r="J15" s="11"/>
    </row>
    <row r="16" spans="1:10" x14ac:dyDescent="0.2">
      <c r="A16" s="11" t="s">
        <v>54</v>
      </c>
      <c r="B16" s="14">
        <v>92823</v>
      </c>
      <c r="C16" s="14">
        <f>255-B16</f>
        <v>-92568</v>
      </c>
      <c r="D16" s="14">
        <f>C16-C18</f>
        <v>154915</v>
      </c>
      <c r="E16" s="11"/>
      <c r="F16" s="11"/>
      <c r="G16" s="11"/>
      <c r="H16" s="11"/>
      <c r="I16" s="11"/>
      <c r="J16" s="11"/>
    </row>
    <row r="17" spans="1:10" x14ac:dyDescent="0.2">
      <c r="A17" s="11" t="s">
        <v>55</v>
      </c>
      <c r="B17" s="14">
        <v>152376</v>
      </c>
      <c r="C17" s="14">
        <f>255-B17</f>
        <v>-152121</v>
      </c>
      <c r="D17" s="14">
        <f>C17-C18</f>
        <v>95362</v>
      </c>
      <c r="E17" s="11"/>
      <c r="F17" s="11"/>
      <c r="G17" s="11"/>
      <c r="H17" s="11"/>
      <c r="I17" s="11"/>
      <c r="J17" s="11"/>
    </row>
    <row r="18" spans="1:10" x14ac:dyDescent="0.2">
      <c r="A18" s="11" t="s">
        <v>26</v>
      </c>
      <c r="B18" s="14">
        <v>247738</v>
      </c>
      <c r="C18" s="14">
        <f>255-B18</f>
        <v>-247483</v>
      </c>
      <c r="D18" s="11"/>
      <c r="E18" s="11"/>
      <c r="F18" s="11"/>
      <c r="G18" s="11"/>
      <c r="H18" s="11"/>
      <c r="I18" s="11"/>
      <c r="J18" s="11"/>
    </row>
    <row r="19" spans="1:10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</row>
    <row r="20" spans="1:10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</row>
    <row r="24" spans="1:10" x14ac:dyDescent="0.2">
      <c r="A24" s="3"/>
      <c r="B24" s="3"/>
      <c r="C24" s="3"/>
      <c r="D24" s="3"/>
      <c r="E24" s="3"/>
      <c r="F24" s="3"/>
      <c r="G24" s="3"/>
      <c r="H24" s="3"/>
      <c r="I24" s="3"/>
    </row>
    <row r="25" spans="1:10" x14ac:dyDescent="0.2">
      <c r="A25" s="3"/>
      <c r="B25" s="3"/>
      <c r="C25" s="3"/>
      <c r="D25" s="3"/>
      <c r="E25" s="3"/>
      <c r="F25" s="3"/>
      <c r="G25" s="3"/>
      <c r="H25" s="3"/>
      <c r="I25" s="3"/>
    </row>
    <row r="26" spans="1:10" x14ac:dyDescent="0.2">
      <c r="A26" s="3"/>
      <c r="B26" s="3"/>
      <c r="C26" s="3"/>
      <c r="D26" s="3"/>
      <c r="E26" s="3"/>
      <c r="F26" s="3"/>
      <c r="G26" s="3"/>
      <c r="H26" s="3"/>
      <c r="I26" s="3"/>
    </row>
    <row r="27" spans="1:10" x14ac:dyDescent="0.2">
      <c r="A27" s="3"/>
      <c r="B27" s="3"/>
      <c r="C27" s="3"/>
      <c r="D27" s="3"/>
      <c r="E27" s="3"/>
      <c r="F27" s="3"/>
      <c r="G27" s="3"/>
      <c r="H27" s="3"/>
      <c r="I27" s="3"/>
    </row>
    <row r="28" spans="1:10" x14ac:dyDescent="0.2">
      <c r="A28" s="3"/>
      <c r="B28" s="3"/>
      <c r="C28" s="3"/>
      <c r="D28" s="3"/>
      <c r="E28" s="3"/>
      <c r="F28" s="3"/>
      <c r="G28" s="3"/>
      <c r="H28" s="3"/>
      <c r="I28" s="3"/>
    </row>
    <row r="29" spans="1:10" x14ac:dyDescent="0.2">
      <c r="A29" s="3"/>
      <c r="B29" s="3"/>
      <c r="C29" s="3"/>
      <c r="D29" s="3"/>
      <c r="E29" s="3"/>
      <c r="F29" s="3"/>
      <c r="G29" s="3"/>
      <c r="H29" s="3"/>
      <c r="I29" s="3"/>
    </row>
    <row r="30" spans="1:10" x14ac:dyDescent="0.2">
      <c r="A30" s="3"/>
      <c r="B30" s="3"/>
      <c r="C30" s="3"/>
      <c r="D30" s="3"/>
      <c r="E30" s="3"/>
      <c r="F30" s="3"/>
      <c r="G30" s="3"/>
      <c r="H30" s="3"/>
      <c r="I30" s="3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C53E8-2533-EC44-B3D6-0BBD7482D42A}">
  <dimension ref="A2:L19"/>
  <sheetViews>
    <sheetView workbookViewId="0">
      <selection activeCell="Q10" sqref="Q10"/>
    </sheetView>
  </sheetViews>
  <sheetFormatPr baseColWidth="10" defaultRowHeight="16" x14ac:dyDescent="0.2"/>
  <cols>
    <col min="1" max="1" width="13.5" style="11" bestFit="1" customWidth="1"/>
    <col min="2" max="2" width="18" style="11" bestFit="1" customWidth="1"/>
    <col min="3" max="3" width="17" style="11" bestFit="1" customWidth="1"/>
    <col min="4" max="4" width="11.83203125" style="11" bestFit="1" customWidth="1"/>
    <col min="5" max="5" width="22.83203125" style="11" bestFit="1" customWidth="1"/>
    <col min="6" max="6" width="14" style="11" bestFit="1" customWidth="1"/>
    <col min="7" max="9" width="10.83203125" style="11"/>
    <col min="10" max="10" width="13.33203125" style="11" bestFit="1" customWidth="1"/>
    <col min="11" max="11" width="18" style="11" bestFit="1" customWidth="1"/>
    <col min="12" max="12" width="12.5" style="11" bestFit="1" customWidth="1"/>
    <col min="13" max="16384" width="10.83203125" style="11"/>
  </cols>
  <sheetData>
    <row r="2" spans="1:12" x14ac:dyDescent="0.2">
      <c r="A2" s="17" t="s">
        <v>1</v>
      </c>
      <c r="C2" s="16" t="s">
        <v>33</v>
      </c>
      <c r="D2" s="16" t="s">
        <v>34</v>
      </c>
      <c r="E2" s="16" t="s">
        <v>35</v>
      </c>
      <c r="F2" s="16" t="s">
        <v>36</v>
      </c>
      <c r="G2" s="16" t="s">
        <v>0</v>
      </c>
      <c r="J2" s="13"/>
      <c r="K2" s="13"/>
      <c r="L2" s="13" t="s">
        <v>37</v>
      </c>
    </row>
    <row r="3" spans="1:12" x14ac:dyDescent="0.2">
      <c r="A3" s="17" t="s">
        <v>38</v>
      </c>
      <c r="B3" s="11" t="s">
        <v>39</v>
      </c>
      <c r="C3" s="14">
        <v>172706</v>
      </c>
      <c r="D3" s="14">
        <f>255-C3</f>
        <v>-172451</v>
      </c>
      <c r="E3" s="14">
        <f>D3-D8</f>
        <v>81456</v>
      </c>
      <c r="F3" s="11">
        <f>E3/E14</f>
        <v>0.80170072044407703</v>
      </c>
      <c r="G3" s="11">
        <f>F3/F3</f>
        <v>1</v>
      </c>
      <c r="J3" s="13" t="s">
        <v>38</v>
      </c>
      <c r="K3" s="13" t="s">
        <v>39</v>
      </c>
      <c r="L3" s="13">
        <v>1</v>
      </c>
    </row>
    <row r="4" spans="1:12" x14ac:dyDescent="0.2">
      <c r="B4" s="11" t="s">
        <v>40</v>
      </c>
      <c r="C4" s="14">
        <v>243476</v>
      </c>
      <c r="D4" s="14">
        <f t="shared" ref="D4:D8" si="0">255-C4</f>
        <v>-243221</v>
      </c>
      <c r="E4" s="14">
        <f>D4-D8</f>
        <v>10686</v>
      </c>
      <c r="F4" s="11">
        <f t="shared" ref="F4:F7" si="1">E4/E15</f>
        <v>0.1866061293984109</v>
      </c>
      <c r="G4" s="11">
        <f>F4/F3</f>
        <v>0.23276283111613805</v>
      </c>
      <c r="J4" s="13"/>
      <c r="K4" s="13" t="s">
        <v>40</v>
      </c>
      <c r="L4" s="13">
        <v>0.23276283111613805</v>
      </c>
    </row>
    <row r="5" spans="1:12" x14ac:dyDescent="0.2">
      <c r="B5" s="11" t="s">
        <v>41</v>
      </c>
      <c r="C5" s="14">
        <v>252190</v>
      </c>
      <c r="D5" s="14">
        <f t="shared" si="0"/>
        <v>-251935</v>
      </c>
      <c r="E5" s="14">
        <f>D5-D8</f>
        <v>1972</v>
      </c>
      <c r="F5" s="11">
        <f t="shared" si="1"/>
        <v>8.0876020177992863E-2</v>
      </c>
      <c r="G5" s="11">
        <f>F5/F3</f>
        <v>0.10088056317723416</v>
      </c>
      <c r="J5" s="13"/>
      <c r="K5" s="13" t="s">
        <v>41</v>
      </c>
      <c r="L5" s="13">
        <v>0.10088056317723416</v>
      </c>
    </row>
    <row r="6" spans="1:12" x14ac:dyDescent="0.2">
      <c r="A6" s="17" t="s">
        <v>42</v>
      </c>
      <c r="B6" s="11" t="s">
        <v>40</v>
      </c>
      <c r="C6" s="14">
        <v>253998</v>
      </c>
      <c r="D6" s="14">
        <f>255-C6</f>
        <v>-253743</v>
      </c>
      <c r="E6" s="14">
        <f>D6-D8</f>
        <v>164</v>
      </c>
      <c r="F6" s="11">
        <f>E6/E17</f>
        <v>2.8572921929717579E-3</v>
      </c>
      <c r="G6" s="11">
        <f>F6/F3</f>
        <v>3.5640384498956796E-3</v>
      </c>
      <c r="J6" s="13" t="s">
        <v>42</v>
      </c>
      <c r="K6" s="13" t="s">
        <v>40</v>
      </c>
      <c r="L6" s="13">
        <v>3.5640384498956796E-3</v>
      </c>
    </row>
    <row r="7" spans="1:12" x14ac:dyDescent="0.2">
      <c r="B7" s="11" t="s">
        <v>41</v>
      </c>
      <c r="C7" s="14">
        <v>253000</v>
      </c>
      <c r="D7" s="14">
        <f t="shared" si="0"/>
        <v>-252745</v>
      </c>
      <c r="E7" s="14">
        <f>D7-D8</f>
        <v>1162</v>
      </c>
      <c r="F7" s="11">
        <f t="shared" si="1"/>
        <v>2.3543236891158118E-2</v>
      </c>
      <c r="G7" s="11">
        <f>F7/F3</f>
        <v>2.9366615609522067E-2</v>
      </c>
      <c r="J7" s="13"/>
      <c r="K7" s="13" t="s">
        <v>41</v>
      </c>
      <c r="L7" s="13">
        <v>2.9366615609522067E-2</v>
      </c>
    </row>
    <row r="8" spans="1:12" x14ac:dyDescent="0.2">
      <c r="B8" s="11" t="s">
        <v>26</v>
      </c>
      <c r="C8" s="14">
        <v>254162</v>
      </c>
      <c r="D8" s="14">
        <f t="shared" si="0"/>
        <v>-253907</v>
      </c>
      <c r="L8" s="14"/>
    </row>
    <row r="9" spans="1:12" x14ac:dyDescent="0.2">
      <c r="L9" s="14"/>
    </row>
    <row r="10" spans="1:12" x14ac:dyDescent="0.2">
      <c r="L10" s="14"/>
    </row>
    <row r="11" spans="1:12" x14ac:dyDescent="0.2">
      <c r="L11" s="14"/>
    </row>
    <row r="12" spans="1:12" x14ac:dyDescent="0.2">
      <c r="L12" s="14"/>
    </row>
    <row r="13" spans="1:12" x14ac:dyDescent="0.2">
      <c r="A13" s="17" t="s">
        <v>9</v>
      </c>
      <c r="C13" s="16" t="s">
        <v>33</v>
      </c>
      <c r="D13" s="16" t="s">
        <v>34</v>
      </c>
      <c r="E13" s="16" t="s">
        <v>35</v>
      </c>
      <c r="L13" s="14"/>
    </row>
    <row r="14" spans="1:12" x14ac:dyDescent="0.2">
      <c r="A14" s="17" t="s">
        <v>38</v>
      </c>
      <c r="B14" s="11" t="s">
        <v>39</v>
      </c>
      <c r="C14" s="14">
        <v>152558</v>
      </c>
      <c r="D14" s="14">
        <f>255-C14</f>
        <v>-152303</v>
      </c>
      <c r="E14" s="14">
        <f>D14-D19</f>
        <v>101604</v>
      </c>
    </row>
    <row r="15" spans="1:12" x14ac:dyDescent="0.2">
      <c r="B15" s="11" t="s">
        <v>40</v>
      </c>
      <c r="C15" s="14">
        <v>196897</v>
      </c>
      <c r="D15" s="14">
        <f t="shared" ref="D15:D19" si="2">255-C15</f>
        <v>-196642</v>
      </c>
      <c r="E15" s="14">
        <f>D15-D19</f>
        <v>57265</v>
      </c>
    </row>
    <row r="16" spans="1:12" x14ac:dyDescent="0.2">
      <c r="B16" s="11" t="s">
        <v>41</v>
      </c>
      <c r="C16" s="14">
        <v>229779</v>
      </c>
      <c r="D16" s="14">
        <f t="shared" si="2"/>
        <v>-229524</v>
      </c>
      <c r="E16" s="14">
        <f>D16-D19</f>
        <v>24383</v>
      </c>
    </row>
    <row r="17" spans="1:5" x14ac:dyDescent="0.2">
      <c r="A17" s="17" t="s">
        <v>42</v>
      </c>
      <c r="B17" s="11" t="s">
        <v>40</v>
      </c>
      <c r="C17" s="14">
        <v>196765</v>
      </c>
      <c r="D17" s="14">
        <f t="shared" si="2"/>
        <v>-196510</v>
      </c>
      <c r="E17" s="14">
        <f>D17-D19</f>
        <v>57397</v>
      </c>
    </row>
    <row r="18" spans="1:5" x14ac:dyDescent="0.2">
      <c r="B18" s="11" t="s">
        <v>41</v>
      </c>
      <c r="C18" s="14">
        <v>204806</v>
      </c>
      <c r="D18" s="14">
        <f t="shared" si="2"/>
        <v>-204551</v>
      </c>
      <c r="E18" s="14">
        <f>D18-D19</f>
        <v>49356</v>
      </c>
    </row>
    <row r="19" spans="1:5" x14ac:dyDescent="0.2">
      <c r="B19" s="11" t="s">
        <v>26</v>
      </c>
      <c r="C19" s="14">
        <v>254162</v>
      </c>
      <c r="D19" s="14">
        <f t="shared" si="2"/>
        <v>-253907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3C4ED-7851-D04A-B352-F230AA0FEC83}">
  <dimension ref="A2:J26"/>
  <sheetViews>
    <sheetView topLeftCell="A10" workbookViewId="0">
      <selection activeCell="F18" sqref="F18"/>
    </sheetView>
  </sheetViews>
  <sheetFormatPr baseColWidth="10" defaultRowHeight="16" x14ac:dyDescent="0.2"/>
  <cols>
    <col min="1" max="1" width="11.5" style="11" bestFit="1" customWidth="1"/>
    <col min="2" max="2" width="17" style="11" bestFit="1" customWidth="1"/>
    <col min="3" max="3" width="11.83203125" style="11" bestFit="1" customWidth="1"/>
    <col min="4" max="4" width="22.83203125" style="11" bestFit="1" customWidth="1"/>
    <col min="5" max="5" width="19.1640625" style="11" bestFit="1" customWidth="1"/>
    <col min="6" max="6" width="10.6640625" style="11" bestFit="1" customWidth="1"/>
    <col min="7" max="8" width="10.83203125" style="11"/>
    <col min="9" max="9" width="11.6640625" style="11" bestFit="1" customWidth="1"/>
    <col min="10" max="10" width="19.1640625" style="11" bestFit="1" customWidth="1"/>
    <col min="11" max="16384" width="10.83203125" style="11"/>
  </cols>
  <sheetData>
    <row r="2" spans="1:10" x14ac:dyDescent="0.2">
      <c r="A2" s="16" t="s">
        <v>43</v>
      </c>
      <c r="B2" s="16" t="s">
        <v>33</v>
      </c>
      <c r="C2" s="16" t="s">
        <v>34</v>
      </c>
      <c r="D2" s="16" t="s">
        <v>35</v>
      </c>
      <c r="E2" s="16" t="s">
        <v>44</v>
      </c>
      <c r="F2" s="16" t="s">
        <v>0</v>
      </c>
    </row>
    <row r="3" spans="1:10" x14ac:dyDescent="0.2">
      <c r="A3" s="11" t="s">
        <v>7</v>
      </c>
      <c r="B3" s="14">
        <v>246519</v>
      </c>
      <c r="C3" s="14">
        <f>255-B3</f>
        <v>-246264</v>
      </c>
      <c r="D3" s="14">
        <f>C3-C5</f>
        <v>3216</v>
      </c>
      <c r="E3" s="11">
        <f>D3/D14</f>
        <v>8.0335731414868106E-2</v>
      </c>
      <c r="F3" s="11">
        <f>E3/E3</f>
        <v>1</v>
      </c>
    </row>
    <row r="4" spans="1:10" x14ac:dyDescent="0.2">
      <c r="A4" s="11" t="s">
        <v>45</v>
      </c>
      <c r="B4" s="14">
        <v>78648</v>
      </c>
      <c r="C4" s="14">
        <f>255-B4</f>
        <v>-78393</v>
      </c>
      <c r="D4" s="14">
        <f>C4-C5</f>
        <v>171087</v>
      </c>
      <c r="E4" s="11">
        <f>D4/D15</f>
        <v>13.232809962100704</v>
      </c>
      <c r="F4" s="11">
        <f>E4/E3</f>
        <v>164.71885833420876</v>
      </c>
    </row>
    <row r="5" spans="1:10" x14ac:dyDescent="0.2">
      <c r="A5" s="11" t="s">
        <v>26</v>
      </c>
      <c r="B5" s="14">
        <v>249735</v>
      </c>
      <c r="C5" s="14">
        <f>255-B5</f>
        <v>-249480</v>
      </c>
    </row>
    <row r="6" spans="1:10" x14ac:dyDescent="0.2">
      <c r="J6" s="16" t="s">
        <v>44</v>
      </c>
    </row>
    <row r="7" spans="1:10" x14ac:dyDescent="0.2">
      <c r="I7" s="11" t="s">
        <v>7</v>
      </c>
      <c r="J7" s="11">
        <v>1</v>
      </c>
    </row>
    <row r="8" spans="1:10" x14ac:dyDescent="0.2">
      <c r="A8" s="16" t="s">
        <v>46</v>
      </c>
      <c r="B8" s="16" t="s">
        <v>33</v>
      </c>
      <c r="C8" s="16" t="s">
        <v>34</v>
      </c>
      <c r="D8" s="16" t="s">
        <v>35</v>
      </c>
      <c r="E8" s="16" t="s">
        <v>47</v>
      </c>
      <c r="F8" s="16" t="s">
        <v>0</v>
      </c>
      <c r="I8" s="11" t="s">
        <v>45</v>
      </c>
      <c r="J8" s="11">
        <v>164.71885833420876</v>
      </c>
    </row>
    <row r="9" spans="1:10" x14ac:dyDescent="0.2">
      <c r="A9" s="11" t="s">
        <v>7</v>
      </c>
      <c r="B9" s="14">
        <v>248073</v>
      </c>
      <c r="C9" s="14">
        <f>255-B9</f>
        <v>-247818</v>
      </c>
      <c r="D9" s="14">
        <f>C9-C11</f>
        <v>1662</v>
      </c>
      <c r="E9" s="11">
        <f>D9/D14</f>
        <v>4.1516786570743404E-2</v>
      </c>
      <c r="F9" s="11">
        <f>E9/E9</f>
        <v>1</v>
      </c>
    </row>
    <row r="10" spans="1:10" x14ac:dyDescent="0.2">
      <c r="A10" s="11" t="s">
        <v>48</v>
      </c>
      <c r="B10" s="14">
        <v>210982</v>
      </c>
      <c r="C10" s="14">
        <f>255-B10</f>
        <v>-210727</v>
      </c>
      <c r="D10" s="14">
        <f>C10-C11</f>
        <v>38753</v>
      </c>
      <c r="E10" s="11">
        <f>D10/D16</f>
        <v>1.5151503303749463</v>
      </c>
      <c r="F10" s="14">
        <f>E10/E9</f>
        <v>36.494884491919287</v>
      </c>
    </row>
    <row r="11" spans="1:10" x14ac:dyDescent="0.2">
      <c r="A11" s="11" t="s">
        <v>26</v>
      </c>
      <c r="B11" s="14">
        <v>249735</v>
      </c>
      <c r="C11" s="14">
        <f>255-B11</f>
        <v>-249480</v>
      </c>
    </row>
    <row r="13" spans="1:10" x14ac:dyDescent="0.2">
      <c r="A13" s="16" t="s">
        <v>9</v>
      </c>
    </row>
    <row r="14" spans="1:10" x14ac:dyDescent="0.2">
      <c r="A14" s="11" t="s">
        <v>7</v>
      </c>
      <c r="B14" s="14">
        <v>209703</v>
      </c>
      <c r="C14" s="14">
        <f>255-B14</f>
        <v>-209448</v>
      </c>
      <c r="D14" s="14">
        <f>C14-C17</f>
        <v>40032</v>
      </c>
    </row>
    <row r="15" spans="1:10" x14ac:dyDescent="0.2">
      <c r="A15" s="11" t="s">
        <v>45</v>
      </c>
      <c r="B15" s="14">
        <v>236806</v>
      </c>
      <c r="C15" s="14">
        <f>255-B15</f>
        <v>-236551</v>
      </c>
      <c r="D15" s="14">
        <f>C15-C17</f>
        <v>12929</v>
      </c>
    </row>
    <row r="16" spans="1:10" x14ac:dyDescent="0.2">
      <c r="A16" s="11" t="s">
        <v>48</v>
      </c>
      <c r="B16" s="14">
        <v>224158</v>
      </c>
      <c r="C16" s="14">
        <f>255-B16</f>
        <v>-223903</v>
      </c>
      <c r="D16" s="14">
        <f>C16-C17</f>
        <v>25577</v>
      </c>
      <c r="J16" s="16" t="s">
        <v>47</v>
      </c>
    </row>
    <row r="17" spans="1:10" x14ac:dyDescent="0.2">
      <c r="A17" s="11" t="s">
        <v>26</v>
      </c>
      <c r="B17" s="14">
        <v>249735</v>
      </c>
      <c r="C17" s="14">
        <f>255-B17</f>
        <v>-249480</v>
      </c>
      <c r="I17" s="11" t="s">
        <v>7</v>
      </c>
      <c r="J17" s="11">
        <v>1</v>
      </c>
    </row>
    <row r="18" spans="1:10" x14ac:dyDescent="0.2">
      <c r="I18" s="11" t="s">
        <v>48</v>
      </c>
      <c r="J18" s="11">
        <v>36.494884491919287</v>
      </c>
    </row>
    <row r="21" spans="1:10" x14ac:dyDescent="0.2">
      <c r="E21" s="14"/>
    </row>
    <row r="22" spans="1:10" x14ac:dyDescent="0.2">
      <c r="E22" s="14"/>
      <c r="H22" s="13"/>
      <c r="I22" s="13"/>
      <c r="J22" s="15" t="s">
        <v>44</v>
      </c>
    </row>
    <row r="23" spans="1:10" x14ac:dyDescent="0.2">
      <c r="E23" s="14"/>
      <c r="H23" s="13" t="s">
        <v>7</v>
      </c>
      <c r="I23" s="13">
        <v>1</v>
      </c>
      <c r="J23" s="13"/>
    </row>
    <row r="24" spans="1:10" x14ac:dyDescent="0.2">
      <c r="H24" s="13" t="s">
        <v>45</v>
      </c>
      <c r="I24" s="13">
        <v>164.71885833420876</v>
      </c>
      <c r="J24" s="13"/>
    </row>
    <row r="25" spans="1:10" x14ac:dyDescent="0.2">
      <c r="H25" s="13" t="s">
        <v>7</v>
      </c>
      <c r="I25" s="13">
        <v>1</v>
      </c>
      <c r="J25" s="15" t="s">
        <v>47</v>
      </c>
    </row>
    <row r="26" spans="1:10" x14ac:dyDescent="0.2">
      <c r="H26" s="13" t="s">
        <v>48</v>
      </c>
      <c r="I26" s="13">
        <v>36.494884491919287</v>
      </c>
      <c r="J26" s="13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9EE71-2A50-314D-9141-4BFAA6FD4B77}">
  <dimension ref="A1:R11"/>
  <sheetViews>
    <sheetView topLeftCell="A8" zoomScaleNormal="100" workbookViewId="0">
      <selection activeCell="A9" sqref="A9"/>
    </sheetView>
  </sheetViews>
  <sheetFormatPr baseColWidth="10" defaultRowHeight="16" x14ac:dyDescent="0.2"/>
  <cols>
    <col min="3" max="3" width="23.5" customWidth="1"/>
    <col min="4" max="4" width="31.83203125" customWidth="1"/>
    <col min="5" max="5" width="21.6640625" customWidth="1"/>
  </cols>
  <sheetData>
    <row r="1" spans="1:18" x14ac:dyDescent="0.2">
      <c r="K1" t="s">
        <v>0</v>
      </c>
    </row>
    <row r="2" spans="1:18" x14ac:dyDescent="0.2">
      <c r="C2" s="10" t="s">
        <v>29</v>
      </c>
      <c r="D2" s="10" t="s">
        <v>30</v>
      </c>
      <c r="E2" s="10" t="s">
        <v>31</v>
      </c>
      <c r="F2" s="10" t="s">
        <v>28</v>
      </c>
      <c r="G2" s="10" t="s">
        <v>0</v>
      </c>
      <c r="K2" t="s">
        <v>6</v>
      </c>
    </row>
    <row r="3" spans="1:18" x14ac:dyDescent="0.2">
      <c r="A3" s="10" t="s">
        <v>6</v>
      </c>
      <c r="B3" t="s">
        <v>7</v>
      </c>
      <c r="C3" s="1">
        <v>132399</v>
      </c>
      <c r="D3" s="1">
        <f t="shared" ref="D3:D11" si="0">255-C3</f>
        <v>-132144</v>
      </c>
      <c r="E3" s="1">
        <f>D3-D5</f>
        <v>115683</v>
      </c>
      <c r="F3">
        <f>E3/E9</f>
        <v>1.3486639619473979</v>
      </c>
      <c r="G3">
        <f>F3/F3</f>
        <v>1</v>
      </c>
      <c r="J3" t="s">
        <v>7</v>
      </c>
      <c r="K3">
        <v>1</v>
      </c>
    </row>
    <row r="4" spans="1:18" x14ac:dyDescent="0.2">
      <c r="B4" t="s">
        <v>8</v>
      </c>
      <c r="C4" s="1">
        <v>216973</v>
      </c>
      <c r="D4" s="1">
        <f t="shared" si="0"/>
        <v>-216718</v>
      </c>
      <c r="E4" s="1">
        <f>D4-D5</f>
        <v>31109</v>
      </c>
      <c r="F4">
        <f>E4/E10</f>
        <v>0.31530883217449474</v>
      </c>
      <c r="G4">
        <f>F4/F3</f>
        <v>0.23379347344553184</v>
      </c>
      <c r="J4" t="s">
        <v>8</v>
      </c>
      <c r="K4">
        <v>0.23379347344553184</v>
      </c>
    </row>
    <row r="5" spans="1:18" x14ac:dyDescent="0.2">
      <c r="B5" t="s">
        <v>26</v>
      </c>
      <c r="C5" s="1">
        <v>248082</v>
      </c>
      <c r="D5" s="1">
        <f t="shared" si="0"/>
        <v>-247827</v>
      </c>
    </row>
    <row r="6" spans="1:18" x14ac:dyDescent="0.2">
      <c r="A6" s="10" t="s">
        <v>1</v>
      </c>
      <c r="B6" t="s">
        <v>7</v>
      </c>
      <c r="C6" s="1">
        <v>147841</v>
      </c>
      <c r="D6" s="1">
        <f t="shared" si="0"/>
        <v>-147586</v>
      </c>
      <c r="E6" s="1">
        <f>D6-D8</f>
        <v>103131</v>
      </c>
      <c r="F6">
        <f>E6/E9</f>
        <v>1.2023293228875209</v>
      </c>
      <c r="G6">
        <f>F6/F6</f>
        <v>1</v>
      </c>
      <c r="P6" s="6"/>
      <c r="Q6" s="6" t="s">
        <v>6</v>
      </c>
      <c r="R6" s="6" t="s">
        <v>1</v>
      </c>
    </row>
    <row r="7" spans="1:18" x14ac:dyDescent="0.2">
      <c r="B7" t="s">
        <v>8</v>
      </c>
      <c r="C7" s="1">
        <v>220733</v>
      </c>
      <c r="D7" s="1">
        <f t="shared" si="0"/>
        <v>-220478</v>
      </c>
      <c r="E7" s="1">
        <f>D7-D8</f>
        <v>30239</v>
      </c>
      <c r="F7">
        <f>E7/E10</f>
        <v>0.30649084754008638</v>
      </c>
      <c r="G7">
        <f>F7/F6</f>
        <v>0.25491422500119704</v>
      </c>
      <c r="K7" t="s">
        <v>1</v>
      </c>
      <c r="P7" s="6" t="s">
        <v>7</v>
      </c>
      <c r="Q7" s="6">
        <v>1</v>
      </c>
      <c r="R7" s="6">
        <v>1</v>
      </c>
    </row>
    <row r="8" spans="1:18" x14ac:dyDescent="0.2">
      <c r="B8" t="s">
        <v>26</v>
      </c>
      <c r="C8" s="1">
        <v>250972</v>
      </c>
      <c r="D8" s="1">
        <f t="shared" si="0"/>
        <v>-250717</v>
      </c>
      <c r="J8" t="s">
        <v>7</v>
      </c>
      <c r="K8">
        <v>1</v>
      </c>
      <c r="P8" s="6" t="s">
        <v>8</v>
      </c>
      <c r="Q8" s="6">
        <v>0.23379347344553184</v>
      </c>
      <c r="R8" s="6">
        <v>0.25491422500119704</v>
      </c>
    </row>
    <row r="9" spans="1:18" x14ac:dyDescent="0.2">
      <c r="A9" s="10" t="s">
        <v>9</v>
      </c>
      <c r="B9" t="s">
        <v>7</v>
      </c>
      <c r="C9" s="1">
        <v>165177</v>
      </c>
      <c r="D9" s="1">
        <f t="shared" si="0"/>
        <v>-164922</v>
      </c>
      <c r="E9" s="1">
        <f>D9-D11</f>
        <v>85776</v>
      </c>
      <c r="J9" t="s">
        <v>8</v>
      </c>
      <c r="K9">
        <v>0.25491422500119704</v>
      </c>
    </row>
    <row r="10" spans="1:18" x14ac:dyDescent="0.2">
      <c r="B10" t="s">
        <v>8</v>
      </c>
      <c r="C10" s="1">
        <v>152291</v>
      </c>
      <c r="D10" s="1">
        <f t="shared" si="0"/>
        <v>-152036</v>
      </c>
      <c r="E10" s="1">
        <f>D10-D11</f>
        <v>98662</v>
      </c>
    </row>
    <row r="11" spans="1:18" x14ac:dyDescent="0.2">
      <c r="B11" t="s">
        <v>26</v>
      </c>
      <c r="C11" s="1">
        <v>250953</v>
      </c>
      <c r="D11" s="1">
        <f t="shared" si="0"/>
        <v>-250698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74AF0-D782-2747-9B70-476D7F89DA8D}">
  <dimension ref="A1:T17"/>
  <sheetViews>
    <sheetView topLeftCell="C1" workbookViewId="0">
      <selection activeCell="G35" sqref="G35"/>
    </sheetView>
  </sheetViews>
  <sheetFormatPr baseColWidth="10" defaultRowHeight="16" x14ac:dyDescent="0.2"/>
  <cols>
    <col min="2" max="2" width="31.33203125" customWidth="1"/>
    <col min="3" max="3" width="28.5" customWidth="1"/>
    <col min="4" max="4" width="21.6640625" customWidth="1"/>
  </cols>
  <sheetData>
    <row r="1" spans="1:20" x14ac:dyDescent="0.2">
      <c r="A1" s="18" t="s">
        <v>5</v>
      </c>
    </row>
    <row r="2" spans="1:20" x14ac:dyDescent="0.2">
      <c r="B2" s="10" t="s">
        <v>29</v>
      </c>
      <c r="C2" s="10" t="s">
        <v>30</v>
      </c>
      <c r="D2" s="10" t="s">
        <v>31</v>
      </c>
      <c r="E2" s="10"/>
      <c r="F2" s="10"/>
    </row>
    <row r="3" spans="1:20" x14ac:dyDescent="0.2">
      <c r="A3" t="s">
        <v>4</v>
      </c>
      <c r="B3" s="1">
        <v>218724</v>
      </c>
      <c r="C3" s="1">
        <f>255-B3</f>
        <v>-218469</v>
      </c>
      <c r="D3" s="1">
        <f>C3-C5</f>
        <v>30346</v>
      </c>
    </row>
    <row r="4" spans="1:20" x14ac:dyDescent="0.2">
      <c r="A4" t="s">
        <v>3</v>
      </c>
      <c r="B4" s="1">
        <v>227642</v>
      </c>
      <c r="C4" s="1">
        <f>255-B4</f>
        <v>-227387</v>
      </c>
      <c r="D4" s="1">
        <f>C4-C5</f>
        <v>21428</v>
      </c>
    </row>
    <row r="5" spans="1:20" x14ac:dyDescent="0.2">
      <c r="A5" t="s">
        <v>26</v>
      </c>
      <c r="B5" s="1">
        <v>249070</v>
      </c>
      <c r="C5" s="1">
        <f>255-B5</f>
        <v>-248815</v>
      </c>
      <c r="J5" s="2" t="s">
        <v>6</v>
      </c>
    </row>
    <row r="6" spans="1:20" x14ac:dyDescent="0.2">
      <c r="I6" t="s">
        <v>4</v>
      </c>
      <c r="J6">
        <v>1</v>
      </c>
    </row>
    <row r="7" spans="1:20" x14ac:dyDescent="0.2">
      <c r="A7" s="18" t="s">
        <v>6</v>
      </c>
      <c r="I7" t="s">
        <v>3</v>
      </c>
      <c r="J7">
        <v>0.50731037861423312</v>
      </c>
    </row>
    <row r="8" spans="1:20" x14ac:dyDescent="0.2">
      <c r="B8" s="10" t="s">
        <v>29</v>
      </c>
      <c r="C8" s="10" t="s">
        <v>30</v>
      </c>
      <c r="D8" s="10" t="s">
        <v>31</v>
      </c>
      <c r="E8" s="10" t="s">
        <v>28</v>
      </c>
      <c r="F8" s="10" t="s">
        <v>0</v>
      </c>
    </row>
    <row r="9" spans="1:20" x14ac:dyDescent="0.2">
      <c r="A9" t="s">
        <v>4</v>
      </c>
      <c r="B9" s="1">
        <v>72229</v>
      </c>
      <c r="C9" s="1">
        <f>255-B9</f>
        <v>-71974</v>
      </c>
      <c r="D9" s="1">
        <f>C9-C11</f>
        <v>76550</v>
      </c>
      <c r="E9">
        <f>D9/D3</f>
        <v>2.5225729914980559</v>
      </c>
      <c r="F9">
        <f>E9/E9</f>
        <v>1</v>
      </c>
    </row>
    <row r="10" spans="1:20" x14ac:dyDescent="0.2">
      <c r="A10" t="s">
        <v>3</v>
      </c>
      <c r="B10" s="1">
        <v>121357</v>
      </c>
      <c r="C10" s="1">
        <f>255-B10</f>
        <v>-121102</v>
      </c>
      <c r="D10" s="1">
        <f>C10-C11</f>
        <v>27422</v>
      </c>
      <c r="E10">
        <f>D10/D4</f>
        <v>1.2797274593989174</v>
      </c>
      <c r="F10">
        <f>E10/E9</f>
        <v>0.50731037861423312</v>
      </c>
      <c r="J10" s="2" t="s">
        <v>1</v>
      </c>
    </row>
    <row r="11" spans="1:20" x14ac:dyDescent="0.2">
      <c r="A11" t="s">
        <v>26</v>
      </c>
      <c r="B11" s="1">
        <v>148779</v>
      </c>
      <c r="C11" s="1">
        <f>255-B11</f>
        <v>-148524</v>
      </c>
      <c r="I11" t="s">
        <v>4</v>
      </c>
      <c r="J11">
        <v>1</v>
      </c>
    </row>
    <row r="12" spans="1:20" x14ac:dyDescent="0.2">
      <c r="I12" t="s">
        <v>3</v>
      </c>
      <c r="J12">
        <v>1.5941657133293843E-2</v>
      </c>
      <c r="R12" s="6"/>
      <c r="S12" s="8" t="s">
        <v>6</v>
      </c>
      <c r="T12" s="8" t="s">
        <v>1</v>
      </c>
    </row>
    <row r="13" spans="1:20" x14ac:dyDescent="0.2">
      <c r="A13" s="18" t="s">
        <v>1</v>
      </c>
      <c r="R13" s="6" t="s">
        <v>4</v>
      </c>
      <c r="S13" s="6">
        <v>1</v>
      </c>
      <c r="T13" s="6">
        <v>1</v>
      </c>
    </row>
    <row r="14" spans="1:20" x14ac:dyDescent="0.2">
      <c r="B14" s="10" t="s">
        <v>29</v>
      </c>
      <c r="C14" s="10" t="s">
        <v>30</v>
      </c>
      <c r="D14" s="10" t="s">
        <v>31</v>
      </c>
      <c r="E14" s="10" t="s">
        <v>28</v>
      </c>
      <c r="F14" s="10" t="s">
        <v>0</v>
      </c>
      <c r="R14" s="6" t="s">
        <v>3</v>
      </c>
      <c r="S14" s="6">
        <v>0.50731037861423312</v>
      </c>
      <c r="T14" s="6">
        <v>1.5941657133293843E-2</v>
      </c>
    </row>
    <row r="15" spans="1:20" x14ac:dyDescent="0.2">
      <c r="A15" t="s">
        <v>4</v>
      </c>
      <c r="B15" s="1">
        <v>164137</v>
      </c>
      <c r="C15" s="1">
        <f>255-B15</f>
        <v>-163882</v>
      </c>
      <c r="D15" s="1">
        <f>C15-C17</f>
        <v>69647</v>
      </c>
      <c r="E15">
        <f>D15/D3</f>
        <v>2.2950965530877214</v>
      </c>
      <c r="F15">
        <f>E15/E15</f>
        <v>1</v>
      </c>
    </row>
    <row r="16" spans="1:20" x14ac:dyDescent="0.2">
      <c r="A16" t="s">
        <v>3</v>
      </c>
      <c r="B16" s="1">
        <v>233000</v>
      </c>
      <c r="C16" s="1">
        <f>255-B16</f>
        <v>-232745</v>
      </c>
      <c r="D16" s="1">
        <f>C16-C17</f>
        <v>784</v>
      </c>
      <c r="E16">
        <f>D16/D4</f>
        <v>3.6587642337128988E-2</v>
      </c>
      <c r="F16">
        <f>E16/E15</f>
        <v>1.5941657133293843E-2</v>
      </c>
    </row>
    <row r="17" spans="1:3" x14ac:dyDescent="0.2">
      <c r="A17" t="s">
        <v>26</v>
      </c>
      <c r="B17" s="1">
        <v>233784</v>
      </c>
      <c r="C17" s="1">
        <f>255-B17</f>
        <v>-233529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D714D-020C-F141-9039-6B24D372217B}">
  <dimension ref="A2:T47"/>
  <sheetViews>
    <sheetView topLeftCell="H12" zoomScale="90" zoomScaleNormal="90" workbookViewId="0">
      <selection activeCell="F3" sqref="F3"/>
    </sheetView>
  </sheetViews>
  <sheetFormatPr baseColWidth="10" defaultRowHeight="16" x14ac:dyDescent="0.2"/>
  <cols>
    <col min="2" max="2" width="35.6640625" customWidth="1"/>
    <col min="3" max="3" width="29.83203125" customWidth="1"/>
    <col min="4" max="4" width="31" customWidth="1"/>
  </cols>
  <sheetData>
    <row r="2" spans="1:20" x14ac:dyDescent="0.2">
      <c r="A2" s="18" t="s">
        <v>27</v>
      </c>
    </row>
    <row r="3" spans="1:20" x14ac:dyDescent="0.2">
      <c r="B3" s="10" t="s">
        <v>29</v>
      </c>
      <c r="C3" s="10" t="s">
        <v>30</v>
      </c>
      <c r="D3" s="10" t="s">
        <v>31</v>
      </c>
      <c r="E3" s="10" t="s">
        <v>28</v>
      </c>
      <c r="F3" s="10" t="s">
        <v>0</v>
      </c>
    </row>
    <row r="4" spans="1:20" x14ac:dyDescent="0.2">
      <c r="A4" t="s">
        <v>11</v>
      </c>
      <c r="B4" s="1">
        <v>61247</v>
      </c>
      <c r="C4" s="1">
        <v>-60992</v>
      </c>
      <c r="D4" s="1">
        <v>26356</v>
      </c>
      <c r="E4">
        <v>0.220097371959214</v>
      </c>
      <c r="F4" s="5">
        <v>1</v>
      </c>
      <c r="J4" t="s">
        <v>11</v>
      </c>
      <c r="K4" s="5">
        <v>1</v>
      </c>
      <c r="R4" s="6"/>
      <c r="S4" s="6" t="s">
        <v>22</v>
      </c>
      <c r="T4" s="6" t="s">
        <v>23</v>
      </c>
    </row>
    <row r="5" spans="1:20" x14ac:dyDescent="0.2">
      <c r="A5" t="s">
        <v>12</v>
      </c>
      <c r="B5" s="1">
        <v>47585</v>
      </c>
      <c r="C5" s="1">
        <v>-47330</v>
      </c>
      <c r="D5" s="1">
        <v>40018</v>
      </c>
      <c r="E5">
        <v>0.36072725961581797</v>
      </c>
      <c r="F5" s="5">
        <v>1.6389439655947549</v>
      </c>
      <c r="J5" t="s">
        <v>12</v>
      </c>
      <c r="K5" s="5">
        <v>1.6389439655947549</v>
      </c>
      <c r="R5" s="6" t="s">
        <v>11</v>
      </c>
      <c r="S5" s="9">
        <v>1</v>
      </c>
      <c r="T5" s="6">
        <v>1</v>
      </c>
    </row>
    <row r="6" spans="1:20" x14ac:dyDescent="0.2">
      <c r="A6" t="s">
        <v>13</v>
      </c>
      <c r="B6" s="1">
        <v>58499</v>
      </c>
      <c r="C6" s="1">
        <v>-58244</v>
      </c>
      <c r="D6" s="1">
        <v>29104</v>
      </c>
      <c r="E6">
        <v>0.19102502674639169</v>
      </c>
      <c r="F6" s="5">
        <v>0.86791143867810616</v>
      </c>
      <c r="J6" t="s">
        <v>13</v>
      </c>
      <c r="K6" s="5">
        <v>0.86791143867810616</v>
      </c>
      <c r="R6" s="6" t="s">
        <v>12</v>
      </c>
      <c r="S6" s="9">
        <v>1.6389439655947549</v>
      </c>
      <c r="T6" s="6">
        <v>0.59730191545108324</v>
      </c>
    </row>
    <row r="7" spans="1:20" x14ac:dyDescent="0.2">
      <c r="A7" t="s">
        <v>14</v>
      </c>
      <c r="B7" s="1">
        <v>80997</v>
      </c>
      <c r="C7" s="1">
        <v>-80742</v>
      </c>
      <c r="D7" s="1">
        <v>6606</v>
      </c>
      <c r="E7">
        <v>7.0307261677965915E-2</v>
      </c>
      <c r="F7" s="5">
        <v>0.31943707938045929</v>
      </c>
      <c r="J7" t="s">
        <v>14</v>
      </c>
      <c r="K7" s="5">
        <v>0.31943707938045929</v>
      </c>
      <c r="R7" s="6" t="s">
        <v>13</v>
      </c>
      <c r="S7" s="9">
        <v>0.86791143867810616</v>
      </c>
      <c r="T7" s="6">
        <v>0.8538098239559142</v>
      </c>
    </row>
    <row r="8" spans="1:20" x14ac:dyDescent="0.2">
      <c r="A8" t="s">
        <v>15</v>
      </c>
      <c r="B8" s="1">
        <v>85916</v>
      </c>
      <c r="C8" s="1">
        <v>-85661</v>
      </c>
      <c r="D8" s="1">
        <v>1687</v>
      </c>
      <c r="E8">
        <v>1.4795779650759962E-2</v>
      </c>
      <c r="F8" s="5">
        <v>6.7223790629820659E-2</v>
      </c>
      <c r="J8" t="s">
        <v>15</v>
      </c>
      <c r="K8" s="5">
        <v>6.7223790629820659E-2</v>
      </c>
      <c r="R8" s="6" t="s">
        <v>14</v>
      </c>
      <c r="S8" s="9">
        <v>0.31943707938045929</v>
      </c>
      <c r="T8" s="6">
        <v>0.37066630470087725</v>
      </c>
    </row>
    <row r="9" spans="1:20" x14ac:dyDescent="0.2">
      <c r="A9" t="s">
        <v>16</v>
      </c>
      <c r="B9" s="1">
        <v>85736</v>
      </c>
      <c r="C9" s="1">
        <v>-85481</v>
      </c>
      <c r="D9" s="1">
        <v>1867</v>
      </c>
      <c r="E9">
        <v>1.3727133698017801E-2</v>
      </c>
      <c r="F9" s="5">
        <v>6.2368457995770697E-2</v>
      </c>
      <c r="J9" t="s">
        <v>16</v>
      </c>
      <c r="K9" s="5">
        <v>6.2368457995770725E-2</v>
      </c>
      <c r="R9" s="6" t="s">
        <v>15</v>
      </c>
      <c r="S9" s="9">
        <v>6.7223790629820659E-2</v>
      </c>
      <c r="T9" s="6">
        <v>0.12454032919993305</v>
      </c>
    </row>
    <row r="10" spans="1:20" x14ac:dyDescent="0.2">
      <c r="A10" t="s">
        <v>26</v>
      </c>
      <c r="B10" s="1">
        <v>87603</v>
      </c>
      <c r="C10" s="1">
        <v>-87348</v>
      </c>
      <c r="R10" s="6" t="s">
        <v>16</v>
      </c>
      <c r="S10" s="9">
        <v>6.2368457995770725E-2</v>
      </c>
      <c r="T10" s="6">
        <f>$F$32</f>
        <v>4.5316585934573909E-3</v>
      </c>
    </row>
    <row r="13" spans="1:20" x14ac:dyDescent="0.2">
      <c r="A13" s="18" t="s">
        <v>17</v>
      </c>
    </row>
    <row r="14" spans="1:20" x14ac:dyDescent="0.2">
      <c r="B14" s="10" t="s">
        <v>29</v>
      </c>
      <c r="C14" s="10" t="s">
        <v>30</v>
      </c>
      <c r="D14" s="10" t="s">
        <v>31</v>
      </c>
    </row>
    <row r="15" spans="1:20" x14ac:dyDescent="0.2">
      <c r="A15" t="s">
        <v>11</v>
      </c>
      <c r="B15">
        <v>114916</v>
      </c>
      <c r="C15">
        <v>-114661</v>
      </c>
      <c r="D15">
        <v>119747</v>
      </c>
    </row>
    <row r="16" spans="1:20" x14ac:dyDescent="0.2">
      <c r="A16" t="s">
        <v>12</v>
      </c>
      <c r="B16">
        <v>123726</v>
      </c>
      <c r="C16">
        <v>-123471</v>
      </c>
      <c r="D16">
        <v>110937</v>
      </c>
    </row>
    <row r="17" spans="1:11" x14ac:dyDescent="0.2">
      <c r="A17" t="s">
        <v>13</v>
      </c>
      <c r="B17">
        <v>82306</v>
      </c>
      <c r="C17">
        <v>-82051</v>
      </c>
      <c r="D17">
        <v>152357</v>
      </c>
    </row>
    <row r="18" spans="1:11" x14ac:dyDescent="0.2">
      <c r="A18" t="s">
        <v>14</v>
      </c>
      <c r="B18">
        <v>140704</v>
      </c>
      <c r="C18">
        <v>-140449</v>
      </c>
      <c r="D18">
        <v>93959</v>
      </c>
    </row>
    <row r="19" spans="1:11" x14ac:dyDescent="0.2">
      <c r="A19" t="s">
        <v>15</v>
      </c>
      <c r="B19">
        <v>120644</v>
      </c>
      <c r="C19">
        <v>-120389</v>
      </c>
      <c r="D19">
        <v>114019</v>
      </c>
    </row>
    <row r="20" spans="1:11" x14ac:dyDescent="0.2">
      <c r="A20" t="s">
        <v>16</v>
      </c>
      <c r="B20">
        <v>98655</v>
      </c>
      <c r="C20">
        <v>-98400</v>
      </c>
      <c r="D20">
        <v>136008</v>
      </c>
    </row>
    <row r="21" spans="1:11" x14ac:dyDescent="0.2">
      <c r="A21" t="s">
        <v>26</v>
      </c>
      <c r="B21">
        <v>234663</v>
      </c>
      <c r="C21">
        <v>-234408</v>
      </c>
    </row>
    <row r="24" spans="1:11" x14ac:dyDescent="0.2">
      <c r="D24" s="1"/>
    </row>
    <row r="25" spans="1:11" x14ac:dyDescent="0.2">
      <c r="A25" s="18" t="s">
        <v>1</v>
      </c>
      <c r="D25" s="1"/>
    </row>
    <row r="26" spans="1:11" x14ac:dyDescent="0.2">
      <c r="B26" s="10" t="s">
        <v>29</v>
      </c>
      <c r="C26" s="10" t="s">
        <v>30</v>
      </c>
      <c r="D26" s="10" t="s">
        <v>31</v>
      </c>
      <c r="E26" s="10" t="s">
        <v>28</v>
      </c>
      <c r="F26" s="10" t="s">
        <v>0</v>
      </c>
    </row>
    <row r="27" spans="1:11" x14ac:dyDescent="0.2">
      <c r="A27" t="s">
        <v>11</v>
      </c>
      <c r="B27" s="1">
        <v>37174969</v>
      </c>
      <c r="C27" s="1">
        <f>255-B27</f>
        <v>-37174714</v>
      </c>
      <c r="D27" s="1">
        <f>C27-C33</f>
        <v>12927668</v>
      </c>
      <c r="E27">
        <f>D27/D38</f>
        <v>973.10259691381259</v>
      </c>
      <c r="F27">
        <f>E27/E27</f>
        <v>1</v>
      </c>
      <c r="J27" t="s">
        <v>11</v>
      </c>
      <c r="K27">
        <v>1</v>
      </c>
    </row>
    <row r="28" spans="1:11" x14ac:dyDescent="0.2">
      <c r="A28" s="2" t="s">
        <v>12</v>
      </c>
      <c r="B28" s="1">
        <v>36534844</v>
      </c>
      <c r="C28" s="1">
        <f>255-B28</f>
        <v>-36534589</v>
      </c>
      <c r="D28" s="1">
        <f>C28-C33</f>
        <v>13567793</v>
      </c>
      <c r="E28">
        <f t="shared" ref="E28:E31" si="0">D28/D39</f>
        <v>581.23604506704362</v>
      </c>
      <c r="F28">
        <f>E28/E27</f>
        <v>0.59730191545108324</v>
      </c>
      <c r="J28" t="s">
        <v>12</v>
      </c>
      <c r="K28">
        <v>0.59730191545108324</v>
      </c>
    </row>
    <row r="29" spans="1:11" x14ac:dyDescent="0.2">
      <c r="A29" t="s">
        <v>13</v>
      </c>
      <c r="B29" s="1">
        <v>36975293</v>
      </c>
      <c r="C29" s="1">
        <f t="shared" ref="C29:C31" si="1">255-B29</f>
        <v>-36975038</v>
      </c>
      <c r="D29" s="1">
        <f>C29-C33</f>
        <v>13127344</v>
      </c>
      <c r="E29">
        <f t="shared" si="0"/>
        <v>830.84455696202531</v>
      </c>
      <c r="F29">
        <f>E29/E27</f>
        <v>0.8538098239559142</v>
      </c>
      <c r="J29" t="s">
        <v>13</v>
      </c>
      <c r="K29">
        <v>0.8538098239559142</v>
      </c>
    </row>
    <row r="30" spans="1:11" x14ac:dyDescent="0.2">
      <c r="A30" s="2" t="s">
        <v>14</v>
      </c>
      <c r="B30" s="1">
        <v>46156619</v>
      </c>
      <c r="C30" s="1">
        <f t="shared" si="1"/>
        <v>-46156364</v>
      </c>
      <c r="D30" s="1">
        <f>C30-C33</f>
        <v>3946018</v>
      </c>
      <c r="E30">
        <f t="shared" si="0"/>
        <v>360.69634369287019</v>
      </c>
      <c r="F30">
        <f>E30/E27</f>
        <v>0.37066630470087725</v>
      </c>
      <c r="J30" t="s">
        <v>14</v>
      </c>
      <c r="K30">
        <v>0.37066630470087725</v>
      </c>
    </row>
    <row r="31" spans="1:11" x14ac:dyDescent="0.2">
      <c r="A31" t="s">
        <v>15</v>
      </c>
      <c r="B31" s="1">
        <v>43717351</v>
      </c>
      <c r="C31" s="1">
        <f t="shared" si="1"/>
        <v>-43717096</v>
      </c>
      <c r="D31" s="1">
        <f>C31-C33</f>
        <v>6385286</v>
      </c>
      <c r="E31">
        <f t="shared" si="0"/>
        <v>121.19051776495597</v>
      </c>
      <c r="F31">
        <f>E31/E27</f>
        <v>0.12454032919993305</v>
      </c>
      <c r="J31" t="s">
        <v>15</v>
      </c>
      <c r="K31">
        <v>0.12454032919993305</v>
      </c>
    </row>
    <row r="32" spans="1:11" x14ac:dyDescent="0.2">
      <c r="A32" t="s">
        <v>16</v>
      </c>
      <c r="B32" s="1">
        <v>49788000</v>
      </c>
      <c r="C32" s="1">
        <f>255-B32</f>
        <v>-49787745</v>
      </c>
      <c r="D32" s="1">
        <f>C32-C33</f>
        <v>314637</v>
      </c>
      <c r="E32">
        <f>D32/D43</f>
        <v>4.4097687456201822</v>
      </c>
      <c r="F32">
        <f>E32/E27</f>
        <v>4.5316585934573909E-3</v>
      </c>
      <c r="J32" t="s">
        <v>16</v>
      </c>
      <c r="K32">
        <f>$F$32</f>
        <v>4.5316585934573909E-3</v>
      </c>
    </row>
    <row r="33" spans="1:6" x14ac:dyDescent="0.2">
      <c r="A33" t="s">
        <v>26</v>
      </c>
      <c r="B33" s="1">
        <v>50102637</v>
      </c>
      <c r="C33" s="1">
        <f>255-B33</f>
        <v>-50102382</v>
      </c>
    </row>
    <row r="36" spans="1:6" x14ac:dyDescent="0.2">
      <c r="A36" s="18" t="s">
        <v>17</v>
      </c>
    </row>
    <row r="37" spans="1:6" x14ac:dyDescent="0.2">
      <c r="B37" s="10" t="s">
        <v>29</v>
      </c>
      <c r="C37" s="10" t="s">
        <v>30</v>
      </c>
      <c r="D37" s="10" t="s">
        <v>31</v>
      </c>
      <c r="E37" s="10"/>
      <c r="F37" s="10"/>
    </row>
    <row r="38" spans="1:6" x14ac:dyDescent="0.2">
      <c r="A38" t="s">
        <v>11</v>
      </c>
      <c r="B38" s="1">
        <v>238759</v>
      </c>
      <c r="C38" s="1">
        <f>255-B38</f>
        <v>-238504</v>
      </c>
      <c r="D38" s="1">
        <f>C38-C44</f>
        <v>13285</v>
      </c>
    </row>
    <row r="39" spans="1:6" x14ac:dyDescent="0.2">
      <c r="A39" t="s">
        <v>12</v>
      </c>
      <c r="B39" s="1">
        <v>228701</v>
      </c>
      <c r="C39" s="1">
        <f t="shared" ref="C39:C44" si="2">255-B39</f>
        <v>-228446</v>
      </c>
      <c r="D39" s="1">
        <f>C39-C44</f>
        <v>23343</v>
      </c>
    </row>
    <row r="40" spans="1:6" x14ac:dyDescent="0.2">
      <c r="A40" t="s">
        <v>13</v>
      </c>
      <c r="B40" s="1">
        <v>236244</v>
      </c>
      <c r="C40" s="1">
        <f t="shared" si="2"/>
        <v>-235989</v>
      </c>
      <c r="D40" s="1">
        <f>C40-C44</f>
        <v>15800</v>
      </c>
    </row>
    <row r="41" spans="1:6" x14ac:dyDescent="0.2">
      <c r="A41" t="s">
        <v>14</v>
      </c>
      <c r="B41" s="1">
        <v>241104</v>
      </c>
      <c r="C41" s="1">
        <f t="shared" si="2"/>
        <v>-240849</v>
      </c>
      <c r="D41" s="1">
        <f>C41-C44</f>
        <v>10940</v>
      </c>
    </row>
    <row r="42" spans="1:6" x14ac:dyDescent="0.2">
      <c r="A42" t="s">
        <v>15</v>
      </c>
      <c r="B42" s="1">
        <v>199356</v>
      </c>
      <c r="C42" s="1">
        <f t="shared" si="2"/>
        <v>-199101</v>
      </c>
      <c r="D42" s="1">
        <f>C42-C44</f>
        <v>52688</v>
      </c>
    </row>
    <row r="43" spans="1:6" x14ac:dyDescent="0.2">
      <c r="A43" t="s">
        <v>16</v>
      </c>
      <c r="B43" s="1">
        <v>180694</v>
      </c>
      <c r="C43" s="1">
        <f t="shared" si="2"/>
        <v>-180439</v>
      </c>
      <c r="D43" s="1">
        <f>C43-C44</f>
        <v>71350</v>
      </c>
    </row>
    <row r="44" spans="1:6" x14ac:dyDescent="0.2">
      <c r="A44" t="s">
        <v>26</v>
      </c>
      <c r="B44" s="1">
        <v>252044</v>
      </c>
      <c r="C44" s="1">
        <f t="shared" si="2"/>
        <v>-251789</v>
      </c>
    </row>
    <row r="47" spans="1:6" x14ac:dyDescent="0.2">
      <c r="C47" s="1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B1FCB-9EFE-3B43-B4A7-8DD418F45007}">
  <dimension ref="A1:J21"/>
  <sheetViews>
    <sheetView workbookViewId="0">
      <selection activeCell="J34" sqref="J34"/>
    </sheetView>
  </sheetViews>
  <sheetFormatPr baseColWidth="10" defaultRowHeight="16" x14ac:dyDescent="0.2"/>
  <cols>
    <col min="2" max="2" width="29.33203125" customWidth="1"/>
    <col min="3" max="3" width="29.83203125" customWidth="1"/>
    <col min="4" max="4" width="23.1640625" customWidth="1"/>
  </cols>
  <sheetData>
    <row r="1" spans="1:10" x14ac:dyDescent="0.2">
      <c r="A1" s="18" t="s">
        <v>1</v>
      </c>
    </row>
    <row r="2" spans="1:10" x14ac:dyDescent="0.2">
      <c r="B2" s="10" t="s">
        <v>29</v>
      </c>
      <c r="C2" s="10" t="s">
        <v>30</v>
      </c>
      <c r="D2" s="10" t="s">
        <v>31</v>
      </c>
      <c r="E2" s="10" t="s">
        <v>28</v>
      </c>
      <c r="F2" s="10" t="s">
        <v>0</v>
      </c>
      <c r="I2" s="6"/>
      <c r="J2" s="6" t="s">
        <v>24</v>
      </c>
    </row>
    <row r="3" spans="1:10" x14ac:dyDescent="0.2">
      <c r="A3" t="s">
        <v>7</v>
      </c>
      <c r="B3" s="1">
        <v>58863898</v>
      </c>
      <c r="C3" s="1">
        <f>255-B3</f>
        <v>-58863643</v>
      </c>
      <c r="D3" s="1">
        <f>C3-C7</f>
        <v>5594514</v>
      </c>
      <c r="E3">
        <f>D3/D12</f>
        <v>222.85348948374761</v>
      </c>
      <c r="F3">
        <f>E3/E3</f>
        <v>1</v>
      </c>
      <c r="I3" s="8" t="s">
        <v>7</v>
      </c>
      <c r="J3" s="6">
        <v>1</v>
      </c>
    </row>
    <row r="4" spans="1:10" x14ac:dyDescent="0.2">
      <c r="A4">
        <v>200</v>
      </c>
      <c r="B4" s="1">
        <v>55306278</v>
      </c>
      <c r="C4" s="1">
        <f t="shared" ref="C4:C7" si="0">255-B4</f>
        <v>-55306023</v>
      </c>
      <c r="D4" s="1">
        <f>C4-C7</f>
        <v>9152134</v>
      </c>
      <c r="E4">
        <f t="shared" ref="E4:E6" si="1">D4/D13</f>
        <v>221.21030623836802</v>
      </c>
      <c r="F4">
        <f>E4/E3</f>
        <v>0.99262662097333043</v>
      </c>
      <c r="I4" s="8">
        <v>200</v>
      </c>
      <c r="J4" s="6">
        <v>0.99262662097333043</v>
      </c>
    </row>
    <row r="5" spans="1:10" x14ac:dyDescent="0.2">
      <c r="A5">
        <v>475</v>
      </c>
      <c r="B5" s="1">
        <v>52622664</v>
      </c>
      <c r="C5" s="1">
        <f t="shared" si="0"/>
        <v>-52622409</v>
      </c>
      <c r="D5" s="1">
        <f>C5-C7</f>
        <v>11835748</v>
      </c>
      <c r="E5">
        <f t="shared" si="1"/>
        <v>364.8279390913014</v>
      </c>
      <c r="F5">
        <f>E5/E3</f>
        <v>1.6370752817756877</v>
      </c>
      <c r="I5" s="8">
        <v>475</v>
      </c>
      <c r="J5" s="6">
        <v>1.6370752817756877</v>
      </c>
    </row>
    <row r="6" spans="1:10" x14ac:dyDescent="0.2">
      <c r="A6">
        <v>525</v>
      </c>
      <c r="B6" s="1">
        <v>57430236</v>
      </c>
      <c r="C6" s="1">
        <f t="shared" si="0"/>
        <v>-57429981</v>
      </c>
      <c r="D6" s="1">
        <f>C6-C7</f>
        <v>7028176</v>
      </c>
      <c r="E6">
        <f t="shared" si="1"/>
        <v>222.90440849984142</v>
      </c>
      <c r="F6">
        <f>E6/E3</f>
        <v>1.0002284865101811</v>
      </c>
      <c r="I6" s="8">
        <v>525</v>
      </c>
      <c r="J6" s="6">
        <v>1.0002284865101811</v>
      </c>
    </row>
    <row r="7" spans="1:10" x14ac:dyDescent="0.2">
      <c r="A7" t="s">
        <v>26</v>
      </c>
      <c r="B7" s="1">
        <v>64458412</v>
      </c>
      <c r="C7" s="1">
        <f t="shared" si="0"/>
        <v>-64458157</v>
      </c>
      <c r="I7" s="6"/>
      <c r="J7" s="6"/>
    </row>
    <row r="8" spans="1:10" x14ac:dyDescent="0.2">
      <c r="B8" s="1"/>
      <c r="C8" s="1"/>
      <c r="D8" s="1"/>
    </row>
    <row r="9" spans="1:10" x14ac:dyDescent="0.2">
      <c r="B9" s="1"/>
      <c r="C9" s="1"/>
      <c r="D9" s="1"/>
    </row>
    <row r="10" spans="1:10" x14ac:dyDescent="0.2">
      <c r="A10" s="18" t="s">
        <v>9</v>
      </c>
      <c r="C10" s="1"/>
    </row>
    <row r="11" spans="1:10" x14ac:dyDescent="0.2">
      <c r="B11" s="10" t="s">
        <v>29</v>
      </c>
      <c r="C11" s="10" t="s">
        <v>30</v>
      </c>
      <c r="D11" s="10" t="s">
        <v>31</v>
      </c>
      <c r="E11" s="10"/>
      <c r="F11" s="10"/>
    </row>
    <row r="12" spans="1:10" x14ac:dyDescent="0.2">
      <c r="A12" t="s">
        <v>7</v>
      </c>
      <c r="B12" s="1">
        <v>174207</v>
      </c>
      <c r="C12" s="1">
        <f>255-B12</f>
        <v>-173952</v>
      </c>
      <c r="D12" s="1">
        <f>C12-C16</f>
        <v>25104</v>
      </c>
    </row>
    <row r="13" spans="1:10" x14ac:dyDescent="0.2">
      <c r="A13">
        <v>200</v>
      </c>
      <c r="B13" s="1">
        <v>157938</v>
      </c>
      <c r="C13" s="1">
        <f t="shared" ref="C13:C16" si="2">255-B13</f>
        <v>-157683</v>
      </c>
      <c r="D13" s="1">
        <f>C13-C16</f>
        <v>41373</v>
      </c>
    </row>
    <row r="14" spans="1:10" x14ac:dyDescent="0.2">
      <c r="A14">
        <v>475</v>
      </c>
      <c r="B14" s="1">
        <v>166869</v>
      </c>
      <c r="C14" s="1">
        <f t="shared" si="2"/>
        <v>-166614</v>
      </c>
      <c r="D14" s="1">
        <f>C14-C16</f>
        <v>32442</v>
      </c>
    </row>
    <row r="15" spans="1:10" x14ac:dyDescent="0.2">
      <c r="A15">
        <v>525</v>
      </c>
      <c r="B15" s="1">
        <v>167781</v>
      </c>
      <c r="C15" s="1">
        <f t="shared" si="2"/>
        <v>-167526</v>
      </c>
      <c r="D15" s="1">
        <f>C15-C16</f>
        <v>31530</v>
      </c>
    </row>
    <row r="16" spans="1:10" x14ac:dyDescent="0.2">
      <c r="A16" t="s">
        <v>26</v>
      </c>
      <c r="B16" s="1">
        <v>199311</v>
      </c>
      <c r="C16" s="1">
        <f t="shared" si="2"/>
        <v>-199056</v>
      </c>
    </row>
    <row r="19" spans="2:3" x14ac:dyDescent="0.2">
      <c r="B19" s="1"/>
    </row>
    <row r="20" spans="2:3" x14ac:dyDescent="0.2">
      <c r="B20" s="1"/>
    </row>
    <row r="21" spans="2:3" x14ac:dyDescent="0.2">
      <c r="C21" s="1"/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5DEA1F-C435-E543-A474-E4E98D453F1B}">
  <dimension ref="A1:K34"/>
  <sheetViews>
    <sheetView workbookViewId="0">
      <selection activeCell="D5" sqref="D5"/>
    </sheetView>
  </sheetViews>
  <sheetFormatPr baseColWidth="10" defaultRowHeight="16" x14ac:dyDescent="0.2"/>
  <sheetData>
    <row r="1" spans="1:11" x14ac:dyDescent="0.2">
      <c r="A1" s="2" t="s">
        <v>50</v>
      </c>
    </row>
    <row r="3" spans="1:11" x14ac:dyDescent="0.2">
      <c r="A3" s="16" t="s">
        <v>1</v>
      </c>
      <c r="B3" s="16" t="s">
        <v>33</v>
      </c>
      <c r="C3" s="16" t="s">
        <v>34</v>
      </c>
      <c r="D3" s="16" t="s">
        <v>35</v>
      </c>
      <c r="E3" s="16" t="s">
        <v>36</v>
      </c>
      <c r="F3" s="16" t="s">
        <v>0</v>
      </c>
      <c r="G3" s="11"/>
      <c r="H3" s="11"/>
      <c r="I3" s="13"/>
      <c r="J3" s="13" t="s">
        <v>37</v>
      </c>
      <c r="K3" s="14"/>
    </row>
    <row r="4" spans="1:11" x14ac:dyDescent="0.2">
      <c r="A4" s="11" t="s">
        <v>39</v>
      </c>
      <c r="B4" s="14">
        <v>206081</v>
      </c>
      <c r="C4" s="14">
        <f>255-B4</f>
        <v>-205826</v>
      </c>
      <c r="D4" s="14">
        <f>C4-C6</f>
        <v>20138</v>
      </c>
      <c r="E4" s="11">
        <f>D4/D11</f>
        <v>0.17148793759739761</v>
      </c>
      <c r="F4" s="11">
        <f>E4/E4</f>
        <v>1</v>
      </c>
      <c r="G4" s="11"/>
      <c r="H4" s="11"/>
      <c r="I4" s="13" t="s">
        <v>39</v>
      </c>
      <c r="J4" s="13">
        <v>1</v>
      </c>
      <c r="K4" s="14"/>
    </row>
    <row r="5" spans="1:11" x14ac:dyDescent="0.2">
      <c r="A5" s="11" t="s">
        <v>49</v>
      </c>
      <c r="B5" s="14">
        <v>222914</v>
      </c>
      <c r="C5" s="14">
        <f>255-B5</f>
        <v>-222659</v>
      </c>
      <c r="D5" s="14">
        <f>C5-C6</f>
        <v>3305</v>
      </c>
      <c r="E5" s="11">
        <f>D5/D12</f>
        <v>3.6704277908578026E-2</v>
      </c>
      <c r="F5" s="11">
        <f>E5/E4</f>
        <v>0.21403416720042837</v>
      </c>
      <c r="G5" s="11"/>
      <c r="H5" s="11"/>
      <c r="I5" s="13" t="s">
        <v>49</v>
      </c>
      <c r="J5" s="13">
        <v>0.21403416720042837</v>
      </c>
      <c r="K5" s="14"/>
    </row>
    <row r="6" spans="1:11" x14ac:dyDescent="0.2">
      <c r="A6" s="11" t="s">
        <v>26</v>
      </c>
      <c r="B6" s="14">
        <v>226219</v>
      </c>
      <c r="C6" s="14">
        <f>255-B6</f>
        <v>-225964</v>
      </c>
      <c r="D6" s="11"/>
      <c r="E6" s="11"/>
      <c r="F6" s="11"/>
      <c r="G6" s="11"/>
      <c r="H6" s="11"/>
      <c r="I6" s="11"/>
      <c r="J6" s="11"/>
      <c r="K6" s="14"/>
    </row>
    <row r="7" spans="1:1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4"/>
    </row>
    <row r="8" spans="1:11" x14ac:dyDescent="0.2">
      <c r="A8" s="11"/>
      <c r="B8" s="11"/>
      <c r="C8" s="11"/>
      <c r="D8" s="11"/>
      <c r="E8" s="11"/>
      <c r="F8" s="11"/>
      <c r="G8" s="11"/>
      <c r="H8" s="11"/>
      <c r="I8" s="11"/>
      <c r="J8" s="14"/>
      <c r="K8" s="14"/>
    </row>
    <row r="9" spans="1:1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">
      <c r="A10" s="16" t="s">
        <v>9</v>
      </c>
      <c r="B10" s="16" t="s">
        <v>33</v>
      </c>
      <c r="C10" s="16" t="s">
        <v>34</v>
      </c>
      <c r="D10" s="16" t="s">
        <v>35</v>
      </c>
      <c r="E10" s="17"/>
      <c r="F10" s="11"/>
      <c r="G10" s="11"/>
      <c r="H10" s="11"/>
      <c r="I10" s="11"/>
      <c r="J10" s="11"/>
      <c r="K10" s="11"/>
    </row>
    <row r="11" spans="1:11" x14ac:dyDescent="0.2">
      <c r="A11" s="11" t="s">
        <v>39</v>
      </c>
      <c r="B11" s="14">
        <v>108788</v>
      </c>
      <c r="C11" s="14">
        <f>255-B11</f>
        <v>-108533</v>
      </c>
      <c r="D11" s="14">
        <f>C11-C13</f>
        <v>117431</v>
      </c>
      <c r="E11" s="11"/>
      <c r="F11" s="11"/>
      <c r="G11" s="11"/>
      <c r="H11" s="11"/>
      <c r="I11" s="11"/>
      <c r="J11" s="11"/>
      <c r="K11" s="11"/>
    </row>
    <row r="12" spans="1:11" x14ac:dyDescent="0.2">
      <c r="A12" s="11" t="s">
        <v>49</v>
      </c>
      <c r="B12" s="14">
        <v>136175</v>
      </c>
      <c r="C12" s="14">
        <f>255-B12</f>
        <v>-135920</v>
      </c>
      <c r="D12" s="14">
        <f>C12-C13</f>
        <v>90044</v>
      </c>
      <c r="E12" s="11"/>
      <c r="F12" s="11"/>
      <c r="G12" s="11"/>
      <c r="H12" s="11"/>
      <c r="I12" s="11"/>
      <c r="J12" s="11"/>
      <c r="K12" s="11"/>
    </row>
    <row r="13" spans="1:11" x14ac:dyDescent="0.2">
      <c r="A13" s="11" t="s">
        <v>26</v>
      </c>
      <c r="B13" s="14">
        <v>226219</v>
      </c>
      <c r="C13" s="14">
        <f>255-B13</f>
        <v>-225964</v>
      </c>
      <c r="D13" s="11"/>
      <c r="E13" s="11"/>
      <c r="F13" s="11"/>
      <c r="G13" s="11"/>
      <c r="H13" s="11"/>
      <c r="I13" s="11"/>
      <c r="J13" s="11"/>
      <c r="K13" s="11"/>
    </row>
    <row r="14" spans="1:1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1" x14ac:dyDescent="0.2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</row>
    <row r="16" spans="1:11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x14ac:dyDescent="0.2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</row>
    <row r="18" spans="1:11" x14ac:dyDescent="0.2">
      <c r="A18" s="19" t="s">
        <v>51</v>
      </c>
      <c r="B18" s="11"/>
      <c r="C18" s="11"/>
      <c r="D18" s="14"/>
      <c r="E18" s="11"/>
      <c r="F18" s="11"/>
      <c r="G18" s="11"/>
      <c r="H18" s="11"/>
      <c r="I18" s="11"/>
      <c r="J18" s="11"/>
      <c r="K18" s="11"/>
    </row>
    <row r="19" spans="1:11" x14ac:dyDescent="0.2">
      <c r="A19" s="11"/>
      <c r="B19" s="11"/>
      <c r="C19" s="11"/>
      <c r="D19" s="11"/>
      <c r="E19" s="11"/>
      <c r="F19" s="11"/>
      <c r="G19" s="11"/>
      <c r="H19" s="11"/>
      <c r="I19" s="13"/>
      <c r="J19" s="13" t="s">
        <v>24</v>
      </c>
      <c r="K19" s="11"/>
    </row>
    <row r="20" spans="1:11" x14ac:dyDescent="0.2">
      <c r="A20" s="16" t="s">
        <v>1</v>
      </c>
      <c r="B20" s="16" t="s">
        <v>33</v>
      </c>
      <c r="C20" s="16" t="s">
        <v>34</v>
      </c>
      <c r="D20" s="16" t="s">
        <v>35</v>
      </c>
      <c r="E20" s="16" t="s">
        <v>36</v>
      </c>
      <c r="F20" s="16" t="s">
        <v>0</v>
      </c>
      <c r="G20" s="11"/>
      <c r="H20" s="11"/>
      <c r="I20" s="13" t="s">
        <v>39</v>
      </c>
      <c r="J20" s="13">
        <v>1</v>
      </c>
      <c r="K20" s="11"/>
    </row>
    <row r="21" spans="1:11" x14ac:dyDescent="0.2">
      <c r="A21" s="11" t="s">
        <v>39</v>
      </c>
      <c r="B21" s="14">
        <v>198579</v>
      </c>
      <c r="C21" s="14">
        <f>255-B21</f>
        <v>-198324</v>
      </c>
      <c r="D21" s="14">
        <f>C21-C23</f>
        <v>45282</v>
      </c>
      <c r="E21" s="11">
        <f>D21/D29</f>
        <v>0.51558176870438477</v>
      </c>
      <c r="F21" s="11">
        <f>E21/E21</f>
        <v>1</v>
      </c>
      <c r="G21" s="11"/>
      <c r="H21" s="11"/>
      <c r="I21" s="13" t="s">
        <v>49</v>
      </c>
      <c r="J21" s="13">
        <v>0.10346019530159736</v>
      </c>
      <c r="K21" s="11"/>
    </row>
    <row r="22" spans="1:11" x14ac:dyDescent="0.2">
      <c r="A22" s="11" t="s">
        <v>49</v>
      </c>
      <c r="B22" s="14">
        <v>240649</v>
      </c>
      <c r="C22" s="14">
        <f t="shared" ref="C22:C23" si="0">255-B22</f>
        <v>-240394</v>
      </c>
      <c r="D22" s="14">
        <f>C22-C23</f>
        <v>3212</v>
      </c>
      <c r="E22" s="11">
        <f>D22/D30</f>
        <v>5.3342190484098648E-2</v>
      </c>
      <c r="F22" s="11">
        <f>E22/E21</f>
        <v>0.10346019530159736</v>
      </c>
      <c r="G22" s="11"/>
      <c r="H22" s="11"/>
      <c r="I22" s="11"/>
      <c r="J22" s="11"/>
      <c r="K22" s="11"/>
    </row>
    <row r="23" spans="1:11" x14ac:dyDescent="0.2">
      <c r="A23" s="11" t="s">
        <v>26</v>
      </c>
      <c r="B23" s="14">
        <v>243861</v>
      </c>
      <c r="C23" s="14">
        <f t="shared" si="0"/>
        <v>-243606</v>
      </c>
      <c r="D23" s="11"/>
      <c r="E23" s="11"/>
      <c r="F23" s="11"/>
      <c r="G23" s="11"/>
      <c r="H23" s="11"/>
      <c r="I23" s="11"/>
      <c r="J23" s="11"/>
      <c r="K23" s="11"/>
    </row>
    <row r="24" spans="1:1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  <row r="28" spans="1:11" x14ac:dyDescent="0.2">
      <c r="A28" s="16" t="s">
        <v>9</v>
      </c>
      <c r="B28" s="16" t="s">
        <v>33</v>
      </c>
      <c r="C28" s="16" t="s">
        <v>34</v>
      </c>
      <c r="D28" s="16" t="s">
        <v>35</v>
      </c>
      <c r="E28" s="17"/>
      <c r="F28" s="11"/>
      <c r="G28" s="11"/>
      <c r="H28" s="11"/>
      <c r="I28" s="11"/>
      <c r="J28" s="11"/>
      <c r="K28" s="11"/>
    </row>
    <row r="29" spans="1:11" x14ac:dyDescent="0.2">
      <c r="A29" s="11" t="s">
        <v>39</v>
      </c>
      <c r="B29" s="14">
        <v>156034</v>
      </c>
      <c r="C29" s="14">
        <f>255-B29</f>
        <v>-155779</v>
      </c>
      <c r="D29" s="14">
        <f>C29-C31</f>
        <v>87827</v>
      </c>
      <c r="E29" s="11"/>
      <c r="F29" s="11"/>
      <c r="G29" s="11"/>
      <c r="H29" s="11"/>
      <c r="I29" s="11"/>
      <c r="J29" s="11"/>
      <c r="K29" s="11"/>
    </row>
    <row r="30" spans="1:11" x14ac:dyDescent="0.2">
      <c r="A30" s="11" t="s">
        <v>49</v>
      </c>
      <c r="B30" s="14">
        <v>183646</v>
      </c>
      <c r="C30" s="14">
        <f>255-B30</f>
        <v>-183391</v>
      </c>
      <c r="D30" s="14">
        <f>C30-C31</f>
        <v>60215</v>
      </c>
      <c r="E30" s="11"/>
      <c r="F30" s="11"/>
      <c r="G30" s="11"/>
      <c r="H30" s="11"/>
      <c r="I30" s="11"/>
      <c r="J30" s="11"/>
      <c r="K30" s="11"/>
    </row>
    <row r="31" spans="1:11" x14ac:dyDescent="0.2">
      <c r="A31" s="11" t="s">
        <v>26</v>
      </c>
      <c r="B31" s="14">
        <v>243861</v>
      </c>
      <c r="C31" s="14">
        <f>255-B31</f>
        <v>-243606</v>
      </c>
      <c r="D31" s="11"/>
      <c r="E31" s="11"/>
      <c r="F31" s="11"/>
      <c r="G31" s="11"/>
      <c r="H31" s="11"/>
      <c r="I31" s="11"/>
      <c r="J31" s="11"/>
      <c r="K31" s="11"/>
    </row>
    <row r="32" spans="1:1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</row>
    <row r="33" spans="1:1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</row>
    <row r="34" spans="1:1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C9806-3FDB-D04C-B87F-61F9889A5439}">
  <dimension ref="A2:T26"/>
  <sheetViews>
    <sheetView topLeftCell="B1" workbookViewId="0">
      <selection activeCell="I34" sqref="I34"/>
    </sheetView>
  </sheetViews>
  <sheetFormatPr baseColWidth="10" defaultRowHeight="16" x14ac:dyDescent="0.2"/>
  <cols>
    <col min="1" max="1" width="10.83203125" style="4"/>
    <col min="2" max="2" width="33.1640625" customWidth="1"/>
    <col min="3" max="3" width="23.1640625" customWidth="1"/>
    <col min="4" max="4" width="23.33203125" customWidth="1"/>
  </cols>
  <sheetData>
    <row r="2" spans="1:20" x14ac:dyDescent="0.2">
      <c r="A2" s="2"/>
    </row>
    <row r="3" spans="1:20" x14ac:dyDescent="0.2">
      <c r="A3" s="18" t="s">
        <v>1</v>
      </c>
      <c r="B3" s="10" t="s">
        <v>29</v>
      </c>
      <c r="C3" s="10" t="s">
        <v>30</v>
      </c>
      <c r="D3" s="10" t="s">
        <v>31</v>
      </c>
      <c r="E3" s="10" t="s">
        <v>28</v>
      </c>
      <c r="F3" s="10" t="s">
        <v>0</v>
      </c>
      <c r="I3" t="s">
        <v>1</v>
      </c>
    </row>
    <row r="4" spans="1:20" x14ac:dyDescent="0.2">
      <c r="A4" s="4" t="s">
        <v>10</v>
      </c>
      <c r="B4" s="1">
        <v>26425518</v>
      </c>
      <c r="C4" s="1">
        <f>255-B4</f>
        <v>-26425263</v>
      </c>
      <c r="D4" s="1">
        <f>C4-C6</f>
        <v>9851120</v>
      </c>
      <c r="E4">
        <f>D4/D11</f>
        <v>2.0149086286577429</v>
      </c>
      <c r="F4">
        <f>E4/E4</f>
        <v>1</v>
      </c>
      <c r="H4" s="4" t="s">
        <v>20</v>
      </c>
      <c r="I4">
        <v>1</v>
      </c>
    </row>
    <row r="5" spans="1:20" x14ac:dyDescent="0.2">
      <c r="A5" s="4" t="s">
        <v>18</v>
      </c>
      <c r="B5" s="1">
        <v>36176638</v>
      </c>
      <c r="C5" s="1">
        <f>255-B5</f>
        <v>-36176383</v>
      </c>
      <c r="D5" s="1">
        <f>C5-C6</f>
        <v>100000</v>
      </c>
      <c r="E5">
        <f>D5/D12</f>
        <v>1.3050104309483746E-2</v>
      </c>
      <c r="F5">
        <f>E5/E4</f>
        <v>6.4767722584905697E-3</v>
      </c>
      <c r="H5" s="4" t="s">
        <v>21</v>
      </c>
      <c r="I5">
        <v>6.4767722584905697E-3</v>
      </c>
    </row>
    <row r="6" spans="1:20" x14ac:dyDescent="0.2">
      <c r="A6" s="4" t="s">
        <v>25</v>
      </c>
      <c r="B6" s="1">
        <v>36276638</v>
      </c>
      <c r="C6" s="1">
        <f>255-B6</f>
        <v>-36276383</v>
      </c>
    </row>
    <row r="10" spans="1:20" x14ac:dyDescent="0.2">
      <c r="A10" s="18" t="s">
        <v>17</v>
      </c>
      <c r="B10" s="10" t="s">
        <v>29</v>
      </c>
      <c r="C10" s="10" t="s">
        <v>30</v>
      </c>
      <c r="D10" s="10" t="s">
        <v>31</v>
      </c>
      <c r="E10" s="10"/>
      <c r="F10" s="10"/>
    </row>
    <row r="11" spans="1:20" x14ac:dyDescent="0.2">
      <c r="A11" s="4" t="s">
        <v>10</v>
      </c>
      <c r="B11" s="1">
        <v>56059613</v>
      </c>
      <c r="C11" s="1">
        <f>255-B11</f>
        <v>-56059358</v>
      </c>
      <c r="D11" s="1">
        <f>C11-C13</f>
        <v>4889115</v>
      </c>
    </row>
    <row r="12" spans="1:20" x14ac:dyDescent="0.2">
      <c r="A12" s="4" t="s">
        <v>18</v>
      </c>
      <c r="B12" s="1">
        <v>53285954</v>
      </c>
      <c r="C12" s="1">
        <f>255-B12</f>
        <v>-53285699</v>
      </c>
      <c r="D12" s="1">
        <f>C12-C13</f>
        <v>7662774</v>
      </c>
    </row>
    <row r="13" spans="1:20" x14ac:dyDescent="0.2">
      <c r="A13" s="4" t="s">
        <v>25</v>
      </c>
      <c r="B13" s="1">
        <v>60948728</v>
      </c>
      <c r="C13" s="1">
        <f>255-B13</f>
        <v>-60948473</v>
      </c>
    </row>
    <row r="15" spans="1:20" x14ac:dyDescent="0.2">
      <c r="A15" s="2"/>
    </row>
    <row r="16" spans="1:20" x14ac:dyDescent="0.2">
      <c r="A16" s="18" t="s">
        <v>6</v>
      </c>
      <c r="B16" s="10" t="s">
        <v>29</v>
      </c>
      <c r="C16" s="10" t="s">
        <v>30</v>
      </c>
      <c r="D16" s="10" t="s">
        <v>31</v>
      </c>
      <c r="E16" s="10" t="s">
        <v>28</v>
      </c>
      <c r="F16" s="10" t="s">
        <v>0</v>
      </c>
      <c r="I16" t="s">
        <v>6</v>
      </c>
      <c r="R16" s="6"/>
      <c r="S16" s="6" t="s">
        <v>6</v>
      </c>
      <c r="T16" s="6" t="s">
        <v>1</v>
      </c>
    </row>
    <row r="17" spans="1:20" x14ac:dyDescent="0.2">
      <c r="A17" s="4" t="s">
        <v>10</v>
      </c>
      <c r="B17" s="1">
        <v>223841</v>
      </c>
      <c r="C17" s="1">
        <f>255-B17</f>
        <v>-223586</v>
      </c>
      <c r="D17" s="1">
        <f>C17-C19</f>
        <v>27764</v>
      </c>
      <c r="E17">
        <f>D17/D24</f>
        <v>0.18901990686528145</v>
      </c>
      <c r="F17" s="4">
        <f>E17/E17</f>
        <v>1</v>
      </c>
      <c r="H17" s="4" t="s">
        <v>20</v>
      </c>
      <c r="I17" s="4">
        <v>1</v>
      </c>
      <c r="R17" s="7" t="s">
        <v>20</v>
      </c>
      <c r="S17" s="7">
        <v>1</v>
      </c>
      <c r="T17" s="6">
        <v>1</v>
      </c>
    </row>
    <row r="18" spans="1:20" x14ac:dyDescent="0.2">
      <c r="A18" s="4" t="s">
        <v>18</v>
      </c>
      <c r="B18" s="1">
        <v>244374</v>
      </c>
      <c r="C18" s="1">
        <f>255-B18</f>
        <v>-244119</v>
      </c>
      <c r="D18" s="1">
        <f>C18-C19</f>
        <v>7231</v>
      </c>
      <c r="E18">
        <f>D18/D25</f>
        <v>4.6222489276970577E-2</v>
      </c>
      <c r="F18" s="4">
        <f>E18/E17</f>
        <v>0.24453767882720595</v>
      </c>
      <c r="H18" s="4" t="s">
        <v>21</v>
      </c>
      <c r="I18" s="4">
        <v>0.24453767882720595</v>
      </c>
      <c r="R18" s="7" t="s">
        <v>21</v>
      </c>
      <c r="S18" s="7">
        <v>0.24453767882720595</v>
      </c>
      <c r="T18" s="6">
        <v>6.4767722584905697E-3</v>
      </c>
    </row>
    <row r="19" spans="1:20" x14ac:dyDescent="0.2">
      <c r="A19" s="4" t="s">
        <v>25</v>
      </c>
      <c r="B19" s="1">
        <v>251605</v>
      </c>
      <c r="C19" s="1">
        <f>255-B19</f>
        <v>-251350</v>
      </c>
    </row>
    <row r="21" spans="1:20" x14ac:dyDescent="0.2">
      <c r="B21" s="1"/>
    </row>
    <row r="23" spans="1:20" x14ac:dyDescent="0.2">
      <c r="A23" s="18" t="s">
        <v>19</v>
      </c>
      <c r="B23" s="10" t="s">
        <v>29</v>
      </c>
      <c r="C23" s="10" t="s">
        <v>30</v>
      </c>
      <c r="D23" s="10" t="s">
        <v>31</v>
      </c>
      <c r="E23" s="10"/>
      <c r="F23" s="10"/>
    </row>
    <row r="24" spans="1:20" x14ac:dyDescent="0.2">
      <c r="A24" s="4" t="s">
        <v>10</v>
      </c>
      <c r="B24" s="1">
        <v>53554</v>
      </c>
      <c r="C24" s="1">
        <f>255-B24</f>
        <v>-53299</v>
      </c>
      <c r="D24" s="1">
        <f>C24-C26</f>
        <v>146884</v>
      </c>
    </row>
    <row r="25" spans="1:20" x14ac:dyDescent="0.2">
      <c r="A25" s="4" t="s">
        <v>18</v>
      </c>
      <c r="B25" s="1">
        <v>43999</v>
      </c>
      <c r="C25" s="1">
        <f>255-B25</f>
        <v>-43744</v>
      </c>
      <c r="D25" s="1">
        <f>C25-C26</f>
        <v>156439</v>
      </c>
    </row>
    <row r="26" spans="1:20" x14ac:dyDescent="0.2">
      <c r="A26" s="4" t="s">
        <v>25</v>
      </c>
      <c r="B26" s="1">
        <v>200438</v>
      </c>
      <c r="C26" s="1">
        <f>255-B26</f>
        <v>-200183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Fig.1E</vt:lpstr>
      <vt:lpstr>Fig.1S1</vt:lpstr>
      <vt:lpstr>Fig. 2B</vt:lpstr>
      <vt:lpstr>Fig. 3A</vt:lpstr>
      <vt:lpstr>Fig. 3S1A</vt:lpstr>
      <vt:lpstr>Fig. 5A</vt:lpstr>
      <vt:lpstr>Fig. 5S1</vt:lpstr>
      <vt:lpstr>Fig. 6S3</vt:lpstr>
      <vt:lpstr>Fig. 6S4A</vt:lpstr>
      <vt:lpstr>Fig. 7S2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Coni</dc:creator>
  <cp:lastModifiedBy>laura ciapponi</cp:lastModifiedBy>
  <dcterms:created xsi:type="dcterms:W3CDTF">2021-06-28T15:46:31Z</dcterms:created>
  <dcterms:modified xsi:type="dcterms:W3CDTF">2021-07-15T15:32:47Z</dcterms:modified>
</cp:coreProperties>
</file>