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2"/>
  <workbookPr/>
  <mc:AlternateContent xmlns:mc="http://schemas.openxmlformats.org/markup-compatibility/2006">
    <mc:Choice Requires="x15">
      <x15ac:absPath xmlns:x15ac="http://schemas.microsoft.com/office/spreadsheetml/2010/11/ac" url="/Users/ranxd6/Desktop/"/>
    </mc:Choice>
  </mc:AlternateContent>
  <xr:revisionPtr revIDLastSave="0" documentId="8_{9A332E22-0638-F940-BE2C-5D6CEF7341DC}" xr6:coauthVersionLast="36" xr6:coauthVersionMax="36" xr10:uidLastSave="{00000000-0000-0000-0000-000000000000}"/>
  <bookViews>
    <workbookView xWindow="0" yWindow="460" windowWidth="14160" windowHeight="7300" xr2:uid="{00000000-000D-0000-FFFF-FFFF00000000}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I59" i="1" s="1"/>
  <c r="J59" i="1" s="1"/>
  <c r="H58" i="1"/>
  <c r="I58" i="1" s="1"/>
  <c r="J58" i="1" s="1"/>
  <c r="H57" i="1"/>
  <c r="I57" i="1" s="1"/>
  <c r="J57" i="1" s="1"/>
  <c r="L57" i="1" s="1"/>
  <c r="H55" i="1"/>
  <c r="I55" i="1" s="1"/>
  <c r="J55" i="1" s="1"/>
  <c r="H54" i="1"/>
  <c r="I54" i="1" s="1"/>
  <c r="J54" i="1" s="1"/>
  <c r="H53" i="1"/>
  <c r="I53" i="1" s="1"/>
  <c r="J53" i="1" s="1"/>
  <c r="L53" i="1" s="1"/>
  <c r="H51" i="1"/>
  <c r="I51" i="1" s="1"/>
  <c r="J51" i="1" s="1"/>
  <c r="H50" i="1"/>
  <c r="I50" i="1" s="1"/>
  <c r="J50" i="1" s="1"/>
  <c r="H49" i="1"/>
  <c r="I49" i="1" s="1"/>
  <c r="J49" i="1" s="1"/>
  <c r="H47" i="1"/>
  <c r="I47" i="1" s="1"/>
  <c r="J47" i="1" s="1"/>
  <c r="H46" i="1"/>
  <c r="I46" i="1" s="1"/>
  <c r="J46" i="1" s="1"/>
  <c r="H45" i="1"/>
  <c r="I45" i="1" s="1"/>
  <c r="J45" i="1" s="1"/>
  <c r="H42" i="1"/>
  <c r="I42" i="1" s="1"/>
  <c r="J42" i="1" s="1"/>
  <c r="H41" i="1"/>
  <c r="I41" i="1" s="1"/>
  <c r="J41" i="1" s="1"/>
  <c r="H40" i="1"/>
  <c r="I40" i="1" s="1"/>
  <c r="J40" i="1" s="1"/>
  <c r="H38" i="1"/>
  <c r="I38" i="1" s="1"/>
  <c r="J38" i="1" s="1"/>
  <c r="H37" i="1"/>
  <c r="I37" i="1" s="1"/>
  <c r="J37" i="1" s="1"/>
  <c r="H36" i="1"/>
  <c r="I36" i="1" s="1"/>
  <c r="J36" i="1" s="1"/>
  <c r="L36" i="1" s="1"/>
  <c r="H34" i="1"/>
  <c r="I34" i="1" s="1"/>
  <c r="J34" i="1" s="1"/>
  <c r="H33" i="1"/>
  <c r="I33" i="1" s="1"/>
  <c r="J33" i="1" s="1"/>
  <c r="H32" i="1"/>
  <c r="I32" i="1" s="1"/>
  <c r="J32" i="1" s="1"/>
  <c r="L32" i="1" s="1"/>
  <c r="H30" i="1"/>
  <c r="I30" i="1" s="1"/>
  <c r="J30" i="1" s="1"/>
  <c r="H29" i="1"/>
  <c r="I29" i="1" s="1"/>
  <c r="J29" i="1" s="1"/>
  <c r="H28" i="1"/>
  <c r="I28" i="1" s="1"/>
  <c r="J28" i="1" s="1"/>
  <c r="H25" i="1"/>
  <c r="I25" i="1" s="1"/>
  <c r="J25" i="1" s="1"/>
  <c r="H24" i="1"/>
  <c r="I24" i="1" s="1"/>
  <c r="J24" i="1" s="1"/>
  <c r="H23" i="1"/>
  <c r="I23" i="1" s="1"/>
  <c r="J23" i="1" s="1"/>
  <c r="H21" i="1"/>
  <c r="I21" i="1" s="1"/>
  <c r="J21" i="1" s="1"/>
  <c r="H20" i="1"/>
  <c r="I20" i="1" s="1"/>
  <c r="J20" i="1" s="1"/>
  <c r="H19" i="1"/>
  <c r="H17" i="1"/>
  <c r="I17" i="1" s="1"/>
  <c r="J17" i="1" s="1"/>
  <c r="H16" i="1"/>
  <c r="I16" i="1" s="1"/>
  <c r="J16" i="1" s="1"/>
  <c r="H15" i="1"/>
  <c r="I15" i="1" s="1"/>
  <c r="J15" i="1" s="1"/>
  <c r="H13" i="1"/>
  <c r="H12" i="1"/>
  <c r="H11" i="1"/>
  <c r="H9" i="1"/>
  <c r="H8" i="1"/>
  <c r="H7" i="1"/>
  <c r="I12" i="1" l="1"/>
  <c r="J12" i="1" s="1"/>
  <c r="I13" i="1"/>
  <c r="J13" i="1" s="1"/>
  <c r="L40" i="1"/>
  <c r="I19" i="1"/>
  <c r="J19" i="1" s="1"/>
  <c r="I11" i="1"/>
  <c r="J11" i="1" s="1"/>
  <c r="L15" i="1"/>
  <c r="L23" i="1"/>
  <c r="L19" i="1"/>
  <c r="L49" i="1"/>
</calcChain>
</file>

<file path=xl/sharedStrings.xml><?xml version="1.0" encoding="utf-8"?>
<sst xmlns="http://schemas.openxmlformats.org/spreadsheetml/2006/main" count="157" uniqueCount="21">
  <si>
    <t>fig3 supplement1_ RTqPCR analysis of Xenopus foregut cardiopulmonary explants treated +/- recombinant Human WNT2B protein (100ng/mL) 48 hours NF20-34</t>
  </si>
  <si>
    <t>Sample</t>
  </si>
  <si>
    <t>target</t>
  </si>
  <si>
    <t>Ct</t>
  </si>
  <si>
    <t>Delta Ct</t>
  </si>
  <si>
    <t>dd Ct</t>
  </si>
  <si>
    <t>2^-ddCt</t>
  </si>
  <si>
    <t>t-test p-value</t>
  </si>
  <si>
    <t>comparison</t>
  </si>
  <si>
    <t>uninj untreated</t>
  </si>
  <si>
    <t>odc</t>
  </si>
  <si>
    <t>nkx2-1</t>
  </si>
  <si>
    <t>mismatch  MO + 0.2% BSA</t>
  </si>
  <si>
    <t>mismatch MO +  WNT2B 100ng/mL</t>
  </si>
  <si>
    <t xml:space="preserve"> (vs mismatch MO + 0.2%BSA)</t>
  </si>
  <si>
    <t>Tbx5 MO +  0.2% BSA</t>
  </si>
  <si>
    <t>Tbx5 MO + WNT2B (100ng/mL)</t>
  </si>
  <si>
    <t xml:space="preserve"> (vs Tbx5 MO + 0.2%BSA)</t>
  </si>
  <si>
    <t>shh</t>
  </si>
  <si>
    <t>dhh</t>
  </si>
  <si>
    <t>relative expression (2^-ddCt)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</si>
</sst>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/>
    <xf numFmtId="0" fontId="3" fillId="2" borderId="0" xfId="1" applyFont="1" applyFill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0" fillId="3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nxd6/OneDrive%20-%20cchmc/Tbx5%20explants%20plus%20FGF%20RA%20Wnt2b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x2-1"/>
      <sheetName val="Shh"/>
      <sheetName val="Dhh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59"/>
  <sheetViews>
    <sheetView tabSelected="1" workbookViewId="0">
      <selection activeCell="J8" sqref="J8"/>
    </sheetView>
  </sheetViews>
  <sheetFormatPr baseColWidth="10" defaultColWidth="8.83203125" defaultRowHeight="15" x14ac:dyDescent="0.2"/>
  <sheetData>
    <row r="4" spans="1:13" ht="16" x14ac:dyDescent="0.2">
      <c r="A4" s="1" t="s">
        <v>0</v>
      </c>
    </row>
    <row r="6" spans="1:13" s="5" customFormat="1" x14ac:dyDescent="0.2">
      <c r="A6" s="2" t="s">
        <v>1</v>
      </c>
      <c r="B6" s="2" t="s">
        <v>2</v>
      </c>
      <c r="C6" s="3" t="s">
        <v>3</v>
      </c>
      <c r="D6" s="2"/>
      <c r="E6" s="2" t="s">
        <v>2</v>
      </c>
      <c r="F6" s="3" t="s">
        <v>3</v>
      </c>
      <c r="G6" s="2"/>
      <c r="H6" s="4" t="s">
        <v>4</v>
      </c>
      <c r="I6" s="4" t="s">
        <v>5</v>
      </c>
      <c r="J6" s="2" t="s">
        <v>20</v>
      </c>
      <c r="K6" s="2"/>
      <c r="L6" s="4" t="s">
        <v>7</v>
      </c>
      <c r="M6" s="4" t="s">
        <v>8</v>
      </c>
    </row>
    <row r="7" spans="1:13" x14ac:dyDescent="0.2">
      <c r="A7" t="s">
        <v>9</v>
      </c>
      <c r="B7" t="s">
        <v>10</v>
      </c>
      <c r="C7">
        <v>18.582999999999998</v>
      </c>
      <c r="E7" s="6" t="s">
        <v>11</v>
      </c>
      <c r="F7">
        <v>24.007000000000001</v>
      </c>
      <c r="H7">
        <f>F7-C7</f>
        <v>5.424000000000003</v>
      </c>
    </row>
    <row r="8" spans="1:13" x14ac:dyDescent="0.2">
      <c r="A8" t="s">
        <v>9</v>
      </c>
      <c r="B8" t="s">
        <v>10</v>
      </c>
      <c r="C8">
        <v>18.692</v>
      </c>
      <c r="E8" s="6" t="s">
        <v>11</v>
      </c>
      <c r="F8">
        <v>23.991</v>
      </c>
      <c r="H8">
        <f>F8-C8</f>
        <v>5.2989999999999995</v>
      </c>
    </row>
    <row r="9" spans="1:13" x14ac:dyDescent="0.2">
      <c r="A9" t="s">
        <v>9</v>
      </c>
      <c r="B9" t="s">
        <v>10</v>
      </c>
      <c r="C9">
        <v>19.126000000000001</v>
      </c>
      <c r="E9" s="6" t="s">
        <v>11</v>
      </c>
      <c r="F9">
        <v>23.928999999999998</v>
      </c>
      <c r="H9">
        <f>F9-C9</f>
        <v>4.8029999999999973</v>
      </c>
    </row>
    <row r="10" spans="1:13" x14ac:dyDescent="0.2">
      <c r="E10" s="6"/>
    </row>
    <row r="11" spans="1:13" x14ac:dyDescent="0.2">
      <c r="A11" t="s">
        <v>12</v>
      </c>
      <c r="B11" t="s">
        <v>10</v>
      </c>
      <c r="C11">
        <v>18.934000000000001</v>
      </c>
      <c r="E11" s="6" t="s">
        <v>11</v>
      </c>
      <c r="F11">
        <v>24.309000000000001</v>
      </c>
      <c r="H11">
        <f>F11-C11</f>
        <v>5.375</v>
      </c>
      <c r="I11">
        <f>H11-H7</f>
        <v>-4.9000000000003041E-2</v>
      </c>
      <c r="J11">
        <f>2^-I11</f>
        <v>1.0345475815189114</v>
      </c>
    </row>
    <row r="12" spans="1:13" x14ac:dyDescent="0.2">
      <c r="A12" t="s">
        <v>12</v>
      </c>
      <c r="B12" t="s">
        <v>10</v>
      </c>
      <c r="C12">
        <v>18.719000000000001</v>
      </c>
      <c r="E12" s="6" t="s">
        <v>11</v>
      </c>
      <c r="F12">
        <v>24.175999999999998</v>
      </c>
      <c r="H12">
        <f t="shared" ref="H12:H13" si="0">F12-C12</f>
        <v>5.4569999999999972</v>
      </c>
      <c r="I12">
        <f>H12-H8</f>
        <v>0.1579999999999977</v>
      </c>
      <c r="J12">
        <f t="shared" ref="J12:J13" si="1">2^-I12</f>
        <v>0.8962666995694063</v>
      </c>
    </row>
    <row r="13" spans="1:13" x14ac:dyDescent="0.2">
      <c r="A13" t="s">
        <v>12</v>
      </c>
      <c r="B13" t="s">
        <v>10</v>
      </c>
      <c r="C13">
        <v>18.943000000000001</v>
      </c>
      <c r="E13" s="6" t="s">
        <v>11</v>
      </c>
      <c r="F13">
        <v>23.812999999999999</v>
      </c>
      <c r="H13">
        <f t="shared" si="0"/>
        <v>4.8699999999999974</v>
      </c>
      <c r="I13">
        <f>H13-H9</f>
        <v>6.7000000000000171E-2</v>
      </c>
      <c r="J13">
        <f t="shared" si="1"/>
        <v>0.95462101413971678</v>
      </c>
    </row>
    <row r="14" spans="1:13" x14ac:dyDescent="0.2">
      <c r="E14" s="6"/>
    </row>
    <row r="15" spans="1:13" x14ac:dyDescent="0.2">
      <c r="A15" t="s">
        <v>13</v>
      </c>
      <c r="B15" t="s">
        <v>10</v>
      </c>
      <c r="C15">
        <v>18.138000000000002</v>
      </c>
      <c r="E15" s="6" t="s">
        <v>11</v>
      </c>
      <c r="F15">
        <v>19.12</v>
      </c>
      <c r="H15">
        <f>F15-C15</f>
        <v>0.98199999999999932</v>
      </c>
      <c r="I15" t="e">
        <f>'[1]Nkx2-1'!H4-H15</f>
        <v>#REF!</v>
      </c>
      <c r="J15" t="e">
        <f>2^I15</f>
        <v>#REF!</v>
      </c>
      <c r="L15" t="e">
        <f>TTEST(J15:J17,J11:J13,2,3)</f>
        <v>#REF!</v>
      </c>
      <c r="M15" t="s">
        <v>14</v>
      </c>
    </row>
    <row r="16" spans="1:13" x14ac:dyDescent="0.2">
      <c r="A16" t="s">
        <v>13</v>
      </c>
      <c r="B16" t="s">
        <v>10</v>
      </c>
      <c r="C16">
        <v>18.001999999999999</v>
      </c>
      <c r="E16" s="6" t="s">
        <v>11</v>
      </c>
      <c r="F16">
        <v>19.416</v>
      </c>
      <c r="H16">
        <f>F16-C16</f>
        <v>1.4140000000000015</v>
      </c>
      <c r="I16" t="e">
        <f>'[1]Nkx2-1'!H5-H16</f>
        <v>#REF!</v>
      </c>
      <c r="J16" t="e">
        <f>2^I16</f>
        <v>#REF!</v>
      </c>
    </row>
    <row r="17" spans="1:13" x14ac:dyDescent="0.2">
      <c r="A17" t="s">
        <v>13</v>
      </c>
      <c r="B17" t="s">
        <v>10</v>
      </c>
      <c r="C17">
        <v>18.094000000000001</v>
      </c>
      <c r="E17" s="6" t="s">
        <v>11</v>
      </c>
      <c r="F17">
        <v>19.312999999999999</v>
      </c>
      <c r="H17">
        <f>F17-C17</f>
        <v>1.2189999999999976</v>
      </c>
      <c r="I17" t="e">
        <f>'[1]Nkx2-1'!H6-H17</f>
        <v>#REF!</v>
      </c>
      <c r="J17" t="e">
        <f>2^I17</f>
        <v>#REF!</v>
      </c>
    </row>
    <row r="18" spans="1:13" x14ac:dyDescent="0.2">
      <c r="E18" s="6"/>
    </row>
    <row r="19" spans="1:13" x14ac:dyDescent="0.2">
      <c r="A19" t="s">
        <v>15</v>
      </c>
      <c r="B19" t="s">
        <v>10</v>
      </c>
      <c r="C19">
        <v>18.321999999999999</v>
      </c>
      <c r="E19" s="6" t="s">
        <v>11</v>
      </c>
      <c r="F19">
        <v>27.454999999999998</v>
      </c>
      <c r="H19">
        <f>F19-C19</f>
        <v>9.1329999999999991</v>
      </c>
      <c r="I19">
        <f>H19-H7</f>
        <v>3.7089999999999961</v>
      </c>
      <c r="J19">
        <f>2^-I19</f>
        <v>7.6468002570741864E-2</v>
      </c>
      <c r="L19">
        <f>TTEST(J19:J21,J11:J13,2,3)</f>
        <v>7.5749060790729589E-4</v>
      </c>
      <c r="M19" t="s">
        <v>14</v>
      </c>
    </row>
    <row r="20" spans="1:13" x14ac:dyDescent="0.2">
      <c r="A20" t="s">
        <v>15</v>
      </c>
      <c r="B20" t="s">
        <v>10</v>
      </c>
      <c r="C20">
        <v>18.437000000000001</v>
      </c>
      <c r="E20" s="6" t="s">
        <v>11</v>
      </c>
      <c r="F20">
        <v>27.312999999999999</v>
      </c>
      <c r="H20">
        <f t="shared" ref="H20:H21" si="2">F20-C20</f>
        <v>8.8759999999999977</v>
      </c>
      <c r="I20">
        <f>H20-H8</f>
        <v>3.5769999999999982</v>
      </c>
      <c r="J20">
        <f t="shared" ref="J20:J21" si="3">2^-I20</f>
        <v>8.3794536973771108E-2</v>
      </c>
    </row>
    <row r="21" spans="1:13" x14ac:dyDescent="0.2">
      <c r="A21" t="s">
        <v>15</v>
      </c>
      <c r="B21" t="s">
        <v>10</v>
      </c>
      <c r="C21">
        <v>18.219000000000001</v>
      </c>
      <c r="E21" s="6" t="s">
        <v>11</v>
      </c>
      <c r="F21">
        <v>27.687000000000001</v>
      </c>
      <c r="H21">
        <f t="shared" si="2"/>
        <v>9.468</v>
      </c>
      <c r="I21">
        <f>H21-H9</f>
        <v>4.6650000000000027</v>
      </c>
      <c r="J21">
        <f t="shared" si="3"/>
        <v>3.9418044025976484E-2</v>
      </c>
    </row>
    <row r="22" spans="1:13" x14ac:dyDescent="0.2">
      <c r="E22" s="6"/>
    </row>
    <row r="23" spans="1:13" x14ac:dyDescent="0.2">
      <c r="A23" t="s">
        <v>16</v>
      </c>
      <c r="B23" t="s">
        <v>10</v>
      </c>
      <c r="C23">
        <v>18.099</v>
      </c>
      <c r="E23" s="6" t="s">
        <v>11</v>
      </c>
      <c r="F23">
        <v>19.298999999999999</v>
      </c>
      <c r="H23">
        <f>F23-C23</f>
        <v>1.1999999999999993</v>
      </c>
      <c r="I23" t="e">
        <f>'[1]Nkx2-1'!H4-H23</f>
        <v>#REF!</v>
      </c>
      <c r="J23" t="e">
        <f>2^I23</f>
        <v>#REF!</v>
      </c>
      <c r="L23" t="e">
        <f>TTEST(J23:J25,J19:J21,2,2)</f>
        <v>#REF!</v>
      </c>
      <c r="M23" t="s">
        <v>17</v>
      </c>
    </row>
    <row r="24" spans="1:13" x14ac:dyDescent="0.2">
      <c r="A24" t="s">
        <v>16</v>
      </c>
      <c r="B24" t="s">
        <v>10</v>
      </c>
      <c r="C24">
        <v>18.481000000000002</v>
      </c>
      <c r="E24" s="6" t="s">
        <v>11</v>
      </c>
      <c r="F24">
        <v>18.905999999999999</v>
      </c>
      <c r="H24">
        <f>F24-C24</f>
        <v>0.42499999999999716</v>
      </c>
      <c r="I24" t="e">
        <f>'[1]Nkx2-1'!H5-H24</f>
        <v>#REF!</v>
      </c>
      <c r="J24" t="e">
        <f>2^I24</f>
        <v>#REF!</v>
      </c>
    </row>
    <row r="25" spans="1:13" x14ac:dyDescent="0.2">
      <c r="A25" t="s">
        <v>16</v>
      </c>
      <c r="B25" t="s">
        <v>10</v>
      </c>
      <c r="C25">
        <v>18.132000000000001</v>
      </c>
      <c r="E25" s="6" t="s">
        <v>11</v>
      </c>
      <c r="F25">
        <v>18.623000000000001</v>
      </c>
      <c r="H25">
        <f>F25-C25</f>
        <v>0.49099999999999966</v>
      </c>
      <c r="I25" t="e">
        <f>'[1]Nkx2-1'!H6-H25</f>
        <v>#REF!</v>
      </c>
      <c r="J25" t="e">
        <f>2^I25</f>
        <v>#REF!</v>
      </c>
    </row>
    <row r="27" spans="1:13" s="5" customFormat="1" x14ac:dyDescent="0.2">
      <c r="A27" s="2" t="s">
        <v>1</v>
      </c>
      <c r="B27" s="2" t="s">
        <v>2</v>
      </c>
      <c r="C27" s="3" t="s">
        <v>3</v>
      </c>
      <c r="D27" s="2"/>
      <c r="E27" s="2" t="s">
        <v>2</v>
      </c>
      <c r="F27" s="3" t="s">
        <v>3</v>
      </c>
      <c r="G27" s="2"/>
      <c r="H27" s="4" t="s">
        <v>4</v>
      </c>
      <c r="I27" s="4" t="s">
        <v>5</v>
      </c>
      <c r="J27" s="2" t="s">
        <v>6</v>
      </c>
      <c r="K27" s="2"/>
      <c r="L27" s="4" t="s">
        <v>7</v>
      </c>
      <c r="M27" s="4" t="s">
        <v>8</v>
      </c>
    </row>
    <row r="28" spans="1:13" x14ac:dyDescent="0.2">
      <c r="A28" t="s">
        <v>12</v>
      </c>
      <c r="B28" t="s">
        <v>10</v>
      </c>
      <c r="C28">
        <v>18.934000000000001</v>
      </c>
      <c r="E28" s="6" t="s">
        <v>18</v>
      </c>
      <c r="F28">
        <v>20.946999999999999</v>
      </c>
      <c r="H28">
        <f>F28-C28</f>
        <v>2.0129999999999981</v>
      </c>
      <c r="I28" t="e">
        <f>H28-[1]Shh!H36</f>
        <v>#REF!</v>
      </c>
      <c r="J28" t="e">
        <f>2^-I28</f>
        <v>#REF!</v>
      </c>
    </row>
    <row r="29" spans="1:13" x14ac:dyDescent="0.2">
      <c r="A29" t="s">
        <v>12</v>
      </c>
      <c r="B29" t="s">
        <v>10</v>
      </c>
      <c r="C29">
        <v>18.719000000000001</v>
      </c>
      <c r="E29" s="6" t="s">
        <v>18</v>
      </c>
      <c r="F29">
        <v>20.202999999999999</v>
      </c>
      <c r="H29">
        <f>F29-C29</f>
        <v>1.4839999999999982</v>
      </c>
      <c r="I29" t="e">
        <f>H29-[1]Shh!H37</f>
        <v>#REF!</v>
      </c>
      <c r="J29" t="e">
        <f>2^-I29</f>
        <v>#REF!</v>
      </c>
    </row>
    <row r="30" spans="1:13" x14ac:dyDescent="0.2">
      <c r="A30" t="s">
        <v>12</v>
      </c>
      <c r="B30" t="s">
        <v>10</v>
      </c>
      <c r="C30">
        <v>18.943000000000001</v>
      </c>
      <c r="E30" s="6" t="s">
        <v>18</v>
      </c>
      <c r="F30">
        <v>20.879000000000001</v>
      </c>
      <c r="H30">
        <f>F30-C30</f>
        <v>1.9359999999999999</v>
      </c>
      <c r="I30" t="e">
        <f>H30-[1]Shh!H38</f>
        <v>#REF!</v>
      </c>
      <c r="J30" t="e">
        <f>2^-I30</f>
        <v>#REF!</v>
      </c>
    </row>
    <row r="31" spans="1:13" x14ac:dyDescent="0.2">
      <c r="E31" s="6"/>
    </row>
    <row r="32" spans="1:13" x14ac:dyDescent="0.2">
      <c r="A32" t="s">
        <v>13</v>
      </c>
      <c r="B32" t="s">
        <v>10</v>
      </c>
      <c r="C32">
        <v>18.138000000000002</v>
      </c>
      <c r="E32" s="6" t="s">
        <v>18</v>
      </c>
      <c r="F32">
        <v>20.199000000000002</v>
      </c>
      <c r="H32">
        <f>F32-C32</f>
        <v>2.0609999999999999</v>
      </c>
      <c r="I32" t="e">
        <f>[1]Shh!H4-H32</f>
        <v>#REF!</v>
      </c>
      <c r="J32" t="e">
        <f>2^I32</f>
        <v>#REF!</v>
      </c>
      <c r="L32" t="e">
        <f>TTEST(J32:J34,J28:J30,2,3)</f>
        <v>#REF!</v>
      </c>
      <c r="M32" t="s">
        <v>14</v>
      </c>
    </row>
    <row r="33" spans="1:13" x14ac:dyDescent="0.2">
      <c r="A33" t="s">
        <v>13</v>
      </c>
      <c r="B33" t="s">
        <v>10</v>
      </c>
      <c r="C33">
        <v>18.001999999999999</v>
      </c>
      <c r="E33" s="6" t="s">
        <v>18</v>
      </c>
      <c r="F33">
        <v>20.003</v>
      </c>
      <c r="H33">
        <f>F33-C33</f>
        <v>2.0010000000000012</v>
      </c>
      <c r="I33" t="e">
        <f>[1]Shh!H5-H33</f>
        <v>#REF!</v>
      </c>
      <c r="J33" t="e">
        <f>2^I33</f>
        <v>#REF!</v>
      </c>
    </row>
    <row r="34" spans="1:13" x14ac:dyDescent="0.2">
      <c r="A34" t="s">
        <v>13</v>
      </c>
      <c r="B34" t="s">
        <v>10</v>
      </c>
      <c r="C34">
        <v>18.094000000000001</v>
      </c>
      <c r="E34" s="6" t="s">
        <v>18</v>
      </c>
      <c r="F34">
        <v>19.786000000000001</v>
      </c>
      <c r="H34">
        <f>F34-C34</f>
        <v>1.6920000000000002</v>
      </c>
      <c r="I34" t="e">
        <f>[1]Shh!H6-H34</f>
        <v>#REF!</v>
      </c>
      <c r="J34" t="e">
        <f>2^I34</f>
        <v>#REF!</v>
      </c>
    </row>
    <row r="35" spans="1:13" x14ac:dyDescent="0.2">
      <c r="E35" s="6"/>
    </row>
    <row r="36" spans="1:13" x14ac:dyDescent="0.2">
      <c r="A36" t="s">
        <v>15</v>
      </c>
      <c r="B36" t="s">
        <v>10</v>
      </c>
      <c r="C36">
        <v>18.321999999999999</v>
      </c>
      <c r="E36" s="6" t="s">
        <v>18</v>
      </c>
      <c r="F36">
        <v>23.274000000000001</v>
      </c>
      <c r="H36">
        <f>F36-C36</f>
        <v>4.9520000000000017</v>
      </c>
      <c r="I36" t="e">
        <f>H36-[1]Shh!H36</f>
        <v>#REF!</v>
      </c>
      <c r="J36" t="e">
        <f>2^-I36</f>
        <v>#REF!</v>
      </c>
      <c r="L36" t="e">
        <f>TTEST(J36:J38,J28:J30,2,3)</f>
        <v>#REF!</v>
      </c>
      <c r="M36" t="s">
        <v>14</v>
      </c>
    </row>
    <row r="37" spans="1:13" x14ac:dyDescent="0.2">
      <c r="A37" t="s">
        <v>15</v>
      </c>
      <c r="B37" t="s">
        <v>10</v>
      </c>
      <c r="C37">
        <v>18.437000000000001</v>
      </c>
      <c r="E37" s="6" t="s">
        <v>18</v>
      </c>
      <c r="F37">
        <v>23.001000000000001</v>
      </c>
      <c r="H37">
        <f>F37-C37</f>
        <v>4.5640000000000001</v>
      </c>
      <c r="I37" t="e">
        <f>H37-[1]Shh!H37</f>
        <v>#REF!</v>
      </c>
      <c r="J37" t="e">
        <f>2^-I37</f>
        <v>#REF!</v>
      </c>
    </row>
    <row r="38" spans="1:13" x14ac:dyDescent="0.2">
      <c r="A38" t="s">
        <v>15</v>
      </c>
      <c r="B38" t="s">
        <v>10</v>
      </c>
      <c r="C38">
        <v>18.219000000000001</v>
      </c>
      <c r="E38" s="6" t="s">
        <v>18</v>
      </c>
      <c r="F38">
        <v>22.111999999999998</v>
      </c>
      <c r="H38">
        <f>F38-C38</f>
        <v>3.8929999999999971</v>
      </c>
      <c r="I38" t="e">
        <f>H38-[1]Shh!H38</f>
        <v>#REF!</v>
      </c>
      <c r="J38" t="e">
        <f>2^-I38</f>
        <v>#REF!</v>
      </c>
    </row>
    <row r="39" spans="1:13" x14ac:dyDescent="0.2">
      <c r="E39" s="6"/>
    </row>
    <row r="40" spans="1:13" x14ac:dyDescent="0.2">
      <c r="A40" t="s">
        <v>16</v>
      </c>
      <c r="B40" t="s">
        <v>10</v>
      </c>
      <c r="C40">
        <v>18.099</v>
      </c>
      <c r="E40" s="6" t="s">
        <v>18</v>
      </c>
      <c r="F40">
        <v>22.798999999999999</v>
      </c>
      <c r="H40">
        <f>F40-C40</f>
        <v>4.6999999999999993</v>
      </c>
      <c r="I40" t="e">
        <f>[1]Shh!H4-H40</f>
        <v>#REF!</v>
      </c>
      <c r="J40" t="e">
        <f>2^I40</f>
        <v>#REF!</v>
      </c>
      <c r="L40" t="e">
        <f>TTEST(J40:J42,J36:J38,2,3)</f>
        <v>#REF!</v>
      </c>
      <c r="M40" t="s">
        <v>17</v>
      </c>
    </row>
    <row r="41" spans="1:13" x14ac:dyDescent="0.2">
      <c r="A41" t="s">
        <v>16</v>
      </c>
      <c r="B41" t="s">
        <v>10</v>
      </c>
      <c r="C41">
        <v>18.481000000000002</v>
      </c>
      <c r="E41" s="6" t="s">
        <v>18</v>
      </c>
      <c r="F41">
        <v>22.585999999999999</v>
      </c>
      <c r="H41">
        <f>F41-C41</f>
        <v>4.1049999999999969</v>
      </c>
      <c r="I41" t="e">
        <f>[1]Shh!H5-H41</f>
        <v>#REF!</v>
      </c>
      <c r="J41" t="e">
        <f>2^I41</f>
        <v>#REF!</v>
      </c>
    </row>
    <row r="42" spans="1:13" x14ac:dyDescent="0.2">
      <c r="A42" t="s">
        <v>16</v>
      </c>
      <c r="B42" t="s">
        <v>10</v>
      </c>
      <c r="C42">
        <v>18.132000000000001</v>
      </c>
      <c r="E42" s="6" t="s">
        <v>18</v>
      </c>
      <c r="F42">
        <v>22.199000000000002</v>
      </c>
      <c r="H42">
        <f>F42-C42</f>
        <v>4.0670000000000002</v>
      </c>
      <c r="I42" t="e">
        <f>[1]Shh!H6-H42</f>
        <v>#REF!</v>
      </c>
      <c r="J42" t="e">
        <f>2^I42</f>
        <v>#REF!</v>
      </c>
    </row>
    <row r="44" spans="1:13" s="5" customFormat="1" x14ac:dyDescent="0.2">
      <c r="A44" s="2" t="s">
        <v>1</v>
      </c>
      <c r="B44" s="2" t="s">
        <v>2</v>
      </c>
      <c r="C44" s="3" t="s">
        <v>3</v>
      </c>
      <c r="D44" s="2"/>
      <c r="E44" s="2" t="s">
        <v>2</v>
      </c>
      <c r="F44" s="3" t="s">
        <v>3</v>
      </c>
      <c r="G44" s="2"/>
      <c r="H44" s="4" t="s">
        <v>4</v>
      </c>
      <c r="I44" s="4" t="s">
        <v>5</v>
      </c>
      <c r="J44" s="2" t="s">
        <v>6</v>
      </c>
      <c r="K44" s="2"/>
      <c r="L44" s="4" t="s">
        <v>7</v>
      </c>
      <c r="M44" s="4" t="s">
        <v>8</v>
      </c>
    </row>
    <row r="45" spans="1:13" x14ac:dyDescent="0.2">
      <c r="A45" t="s">
        <v>12</v>
      </c>
      <c r="B45" t="s">
        <v>10</v>
      </c>
      <c r="C45">
        <v>18.934000000000001</v>
      </c>
      <c r="E45" s="6" t="s">
        <v>19</v>
      </c>
      <c r="F45">
        <v>21.899000000000001</v>
      </c>
      <c r="H45">
        <f>F45-C45</f>
        <v>2.9649999999999999</v>
      </c>
      <c r="I45" t="e">
        <f>H45-[1]Dhh!H36</f>
        <v>#REF!</v>
      </c>
      <c r="J45" t="e">
        <f>2^-I45</f>
        <v>#REF!</v>
      </c>
    </row>
    <row r="46" spans="1:13" x14ac:dyDescent="0.2">
      <c r="A46" t="s">
        <v>12</v>
      </c>
      <c r="B46" t="s">
        <v>10</v>
      </c>
      <c r="C46">
        <v>18.719000000000001</v>
      </c>
      <c r="E46" s="6" t="s">
        <v>19</v>
      </c>
      <c r="F46">
        <v>21.132999999999999</v>
      </c>
      <c r="H46">
        <f>F46-C46</f>
        <v>2.4139999999999979</v>
      </c>
      <c r="I46" t="e">
        <f>H46-[1]Dhh!H37</f>
        <v>#REF!</v>
      </c>
      <c r="J46" t="e">
        <f>2^-I46</f>
        <v>#REF!</v>
      </c>
    </row>
    <row r="47" spans="1:13" x14ac:dyDescent="0.2">
      <c r="A47" t="s">
        <v>12</v>
      </c>
      <c r="B47" t="s">
        <v>10</v>
      </c>
      <c r="C47">
        <v>18.943000000000001</v>
      </c>
      <c r="E47" s="6" t="s">
        <v>19</v>
      </c>
      <c r="F47">
        <v>21.007000000000001</v>
      </c>
      <c r="H47">
        <f>F47-C47</f>
        <v>2.0640000000000001</v>
      </c>
      <c r="I47" t="e">
        <f>H47-[1]Dhh!H38</f>
        <v>#REF!</v>
      </c>
      <c r="J47" t="e">
        <f>2^-I47</f>
        <v>#REF!</v>
      </c>
    </row>
    <row r="48" spans="1:13" x14ac:dyDescent="0.2">
      <c r="E48" s="6"/>
    </row>
    <row r="49" spans="1:13" x14ac:dyDescent="0.2">
      <c r="A49" t="s">
        <v>13</v>
      </c>
      <c r="B49" t="s">
        <v>10</v>
      </c>
      <c r="C49">
        <v>18.138000000000002</v>
      </c>
      <c r="E49" s="6" t="s">
        <v>19</v>
      </c>
      <c r="F49">
        <v>21.395</v>
      </c>
      <c r="H49">
        <f>F49-C49</f>
        <v>3.2569999999999979</v>
      </c>
      <c r="I49" t="e">
        <f>[1]Dhh!H4-H49</f>
        <v>#REF!</v>
      </c>
      <c r="J49" t="e">
        <f>2^I49</f>
        <v>#REF!</v>
      </c>
      <c r="L49" t="e">
        <f>TTEST(J49:J51,J45:J47,2,3)</f>
        <v>#REF!</v>
      </c>
      <c r="M49" t="s">
        <v>14</v>
      </c>
    </row>
    <row r="50" spans="1:13" x14ac:dyDescent="0.2">
      <c r="A50" t="s">
        <v>13</v>
      </c>
      <c r="B50" t="s">
        <v>10</v>
      </c>
      <c r="C50">
        <v>18.001999999999999</v>
      </c>
      <c r="E50" s="6" t="s">
        <v>19</v>
      </c>
      <c r="F50">
        <v>21.193999999999999</v>
      </c>
      <c r="H50">
        <f>F50-C50</f>
        <v>3.1920000000000002</v>
      </c>
      <c r="I50" t="e">
        <f>[1]Dhh!H5-H50</f>
        <v>#REF!</v>
      </c>
      <c r="J50" t="e">
        <f>2^I50</f>
        <v>#REF!</v>
      </c>
    </row>
    <row r="51" spans="1:13" x14ac:dyDescent="0.2">
      <c r="A51" t="s">
        <v>13</v>
      </c>
      <c r="B51" t="s">
        <v>10</v>
      </c>
      <c r="C51">
        <v>18.094000000000001</v>
      </c>
      <c r="E51" s="6" t="s">
        <v>19</v>
      </c>
      <c r="F51">
        <v>21.113</v>
      </c>
      <c r="H51">
        <f>F51-C51</f>
        <v>3.0189999999999984</v>
      </c>
      <c r="I51" t="e">
        <f>[1]Dhh!H6-H51</f>
        <v>#REF!</v>
      </c>
      <c r="J51" t="e">
        <f>2^I51</f>
        <v>#REF!</v>
      </c>
    </row>
    <row r="52" spans="1:13" x14ac:dyDescent="0.2">
      <c r="E52" s="6"/>
    </row>
    <row r="53" spans="1:13" x14ac:dyDescent="0.2">
      <c r="A53" t="s">
        <v>15</v>
      </c>
      <c r="B53" t="s">
        <v>10</v>
      </c>
      <c r="C53">
        <v>18.321999999999999</v>
      </c>
      <c r="E53" s="6" t="s">
        <v>19</v>
      </c>
      <c r="F53">
        <v>26.007999999999999</v>
      </c>
      <c r="H53">
        <f>F53-C53</f>
        <v>7.6859999999999999</v>
      </c>
      <c r="I53" t="e">
        <f>H53-[1]Dhh!H40</f>
        <v>#REF!</v>
      </c>
      <c r="J53" t="e">
        <f>2^-I53</f>
        <v>#REF!</v>
      </c>
      <c r="L53" t="e">
        <f>TTEST(J53:J55,J45:J47,2,3)</f>
        <v>#REF!</v>
      </c>
      <c r="M53" t="s">
        <v>14</v>
      </c>
    </row>
    <row r="54" spans="1:13" x14ac:dyDescent="0.2">
      <c r="A54" t="s">
        <v>15</v>
      </c>
      <c r="B54" t="s">
        <v>10</v>
      </c>
      <c r="C54">
        <v>18.437000000000001</v>
      </c>
      <c r="E54" s="6" t="s">
        <v>19</v>
      </c>
      <c r="F54">
        <v>25.675000000000001</v>
      </c>
      <c r="H54">
        <f>F54-C54</f>
        <v>7.2379999999999995</v>
      </c>
      <c r="I54" t="e">
        <f>H54-[1]Dhh!H41</f>
        <v>#REF!</v>
      </c>
      <c r="J54" t="e">
        <f>2^-I54</f>
        <v>#REF!</v>
      </c>
    </row>
    <row r="55" spans="1:13" x14ac:dyDescent="0.2">
      <c r="A55" t="s">
        <v>15</v>
      </c>
      <c r="B55" t="s">
        <v>10</v>
      </c>
      <c r="C55">
        <v>18.219000000000001</v>
      </c>
      <c r="E55" s="6" t="s">
        <v>19</v>
      </c>
      <c r="F55">
        <v>26.134</v>
      </c>
      <c r="H55">
        <f>F55-C55</f>
        <v>7.9149999999999991</v>
      </c>
      <c r="I55" t="e">
        <f>H55-[1]Dhh!H42</f>
        <v>#REF!</v>
      </c>
      <c r="J55" t="e">
        <f>2^-I55</f>
        <v>#REF!</v>
      </c>
    </row>
    <row r="56" spans="1:13" x14ac:dyDescent="0.2">
      <c r="E56" s="6"/>
    </row>
    <row r="57" spans="1:13" x14ac:dyDescent="0.2">
      <c r="A57" t="s">
        <v>16</v>
      </c>
      <c r="B57" t="s">
        <v>10</v>
      </c>
      <c r="C57">
        <v>18.099</v>
      </c>
      <c r="E57" s="6" t="s">
        <v>19</v>
      </c>
      <c r="F57">
        <v>30.067</v>
      </c>
      <c r="H57">
        <f>F57-C57</f>
        <v>11.968</v>
      </c>
      <c r="I57" t="e">
        <f>[1]Dhh!H4-H57</f>
        <v>#REF!</v>
      </c>
      <c r="J57" t="e">
        <f>2^I57</f>
        <v>#REF!</v>
      </c>
      <c r="L57" t="e">
        <f>TTEST(J57:J59,J53:J55,2,3)</f>
        <v>#REF!</v>
      </c>
      <c r="M57" t="s">
        <v>17</v>
      </c>
    </row>
    <row r="58" spans="1:13" x14ac:dyDescent="0.2">
      <c r="A58" t="s">
        <v>16</v>
      </c>
      <c r="B58" t="s">
        <v>10</v>
      </c>
      <c r="C58">
        <v>18.481000000000002</v>
      </c>
      <c r="E58" s="6" t="s">
        <v>19</v>
      </c>
      <c r="F58">
        <v>29.614999999999998</v>
      </c>
      <c r="H58">
        <f>F58-C58</f>
        <v>11.133999999999997</v>
      </c>
      <c r="I58" t="e">
        <f>[1]Dhh!H5-H58</f>
        <v>#REF!</v>
      </c>
      <c r="J58" t="e">
        <f>2^I58</f>
        <v>#REF!</v>
      </c>
    </row>
    <row r="59" spans="1:13" x14ac:dyDescent="0.2">
      <c r="A59" t="s">
        <v>16</v>
      </c>
      <c r="B59" t="s">
        <v>10</v>
      </c>
      <c r="C59">
        <v>18.132000000000001</v>
      </c>
      <c r="E59" s="6" t="s">
        <v>19</v>
      </c>
      <c r="F59">
        <v>28.141999999999999</v>
      </c>
      <c r="H59">
        <f>F59-C59</f>
        <v>10.009999999999998</v>
      </c>
      <c r="I59" t="e">
        <f>[1]Dhh!H6-H59</f>
        <v>#REF!</v>
      </c>
      <c r="J59" t="e">
        <f>2^I59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Cincinnati Children's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Microsoft Office User</cp:lastModifiedBy>
  <dcterms:created xsi:type="dcterms:W3CDTF">2021-09-21T15:35:22Z</dcterms:created>
  <dcterms:modified xsi:type="dcterms:W3CDTF">2021-10-20T19:02:37Z</dcterms:modified>
</cp:coreProperties>
</file>