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NXD6\Desktop\jpegs of final figs 9_17\"/>
    </mc:Choice>
  </mc:AlternateContent>
  <bookViews>
    <workbookView xWindow="0" yWindow="0" windowWidth="16730" windowHeight="58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7" i="1"/>
  <c r="D26" i="1"/>
  <c r="G26" i="1" s="1"/>
  <c r="D24" i="1"/>
  <c r="D23" i="1"/>
  <c r="E22" i="1" s="1"/>
  <c r="G22" i="1"/>
  <c r="D22" i="1"/>
  <c r="F22" i="1" s="1"/>
  <c r="D20" i="1"/>
  <c r="D19" i="1"/>
  <c r="D18" i="1"/>
  <c r="F18" i="1" s="1"/>
  <c r="D15" i="1"/>
  <c r="D14" i="1"/>
  <c r="E13" i="1"/>
  <c r="D13" i="1"/>
  <c r="F13" i="1" s="1"/>
  <c r="D11" i="1"/>
  <c r="D10" i="1"/>
  <c r="F9" i="1" s="1"/>
  <c r="D9" i="1"/>
  <c r="G13" i="1" s="1"/>
  <c r="D7" i="1"/>
  <c r="D6" i="1"/>
  <c r="F5" i="1"/>
  <c r="E5" i="1"/>
  <c r="D5" i="1"/>
  <c r="G9" i="1" s="1"/>
  <c r="E18" i="1" l="1"/>
  <c r="E26" i="1"/>
  <c r="E9" i="1"/>
  <c r="F26" i="1"/>
</calcChain>
</file>

<file path=xl/sharedStrings.xml><?xml version="1.0" encoding="utf-8"?>
<sst xmlns="http://schemas.openxmlformats.org/spreadsheetml/2006/main" count="39" uniqueCount="19">
  <si>
    <t>Fig 4_I  source data:  NF34 analysis of mouse, X.trop Enh1-driven luciferase activity in foregut +/- mismatch MO, tbx5-MO, +/- Human TBX5 RNA</t>
  </si>
  <si>
    <t>Sample</t>
  </si>
  <si>
    <t>Firefly</t>
  </si>
  <si>
    <t>Renilla</t>
  </si>
  <si>
    <t>Firefly / Renilla</t>
  </si>
  <si>
    <t>avg</t>
  </si>
  <si>
    <t>std dev</t>
  </si>
  <si>
    <t>t-test p-value</t>
  </si>
  <si>
    <t>comparison</t>
  </si>
  <si>
    <t>trop Enh1 WT   fg    + mismatch-MO  assayed NF34</t>
  </si>
  <si>
    <t>trop Enh1 WT  fg + tbx5-MO   assayed NF34</t>
  </si>
  <si>
    <t xml:space="preserve"> (vs trop Enh1 WT fg + mismatch MO  NF34)</t>
  </si>
  <si>
    <t xml:space="preserve">trop Enh1 WT fg + tbx5-MO  + Human TBX5  RNA    assayed NF34 </t>
  </si>
  <si>
    <t xml:space="preserve"> (vs trop Enh1 WT fg +tbx5 MO NF34)</t>
  </si>
  <si>
    <t>mouse Enh1 WT    fg+  mismatch-MO   assayed NF34</t>
  </si>
  <si>
    <t>mouse Enh1 WT   fg +  tbx5-MO   assayed NF34</t>
  </si>
  <si>
    <t xml:space="preserve"> (vs mouse  Enh1 WT fg + mismatch MO  NF34)</t>
  </si>
  <si>
    <t>mouse Enh1 WT   fg  + tbx5-MO  + Human  TBX5 RNA   assayed NF34</t>
  </si>
  <si>
    <t xml:space="preserve"> (vs mouse Enh1 WT fg +tbx5 MO NF34)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</si>
</sst>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tabSelected="1" workbookViewId="0">
      <selection activeCell="B4" sqref="B4"/>
    </sheetView>
  </sheetViews>
  <sheetFormatPr defaultRowHeight="14.5" x14ac:dyDescent="0.35"/>
  <sheetData>
    <row r="2" spans="1:8" ht="15.5" x14ac:dyDescent="0.35">
      <c r="A2" s="1" t="s">
        <v>0</v>
      </c>
    </row>
    <row r="4" spans="1:8" ht="15.5" x14ac:dyDescent="0.35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 x14ac:dyDescent="0.35">
      <c r="A5" t="s">
        <v>9</v>
      </c>
      <c r="B5">
        <v>2289434</v>
      </c>
      <c r="C5">
        <v>11416</v>
      </c>
      <c r="D5">
        <f>B5/C5</f>
        <v>200.54607568325159</v>
      </c>
      <c r="E5">
        <f>AVERAGE(D5:D7)</f>
        <v>219.26741122687477</v>
      </c>
      <c r="F5">
        <f>STDEV(D5:D7)</f>
        <v>39.808538549982899</v>
      </c>
    </row>
    <row r="6" spans="1:8" x14ac:dyDescent="0.35">
      <c r="A6" t="s">
        <v>9</v>
      </c>
      <c r="B6">
        <v>2410837</v>
      </c>
      <c r="C6">
        <v>9098</v>
      </c>
      <c r="D6">
        <f>B6/C6</f>
        <v>264.98538140250605</v>
      </c>
    </row>
    <row r="7" spans="1:8" x14ac:dyDescent="0.35">
      <c r="A7" t="s">
        <v>9</v>
      </c>
      <c r="B7">
        <v>2329745</v>
      </c>
      <c r="C7">
        <v>12117</v>
      </c>
      <c r="D7">
        <f>B7/C7</f>
        <v>192.2707765948667</v>
      </c>
    </row>
    <row r="9" spans="1:8" x14ac:dyDescent="0.35">
      <c r="A9" t="s">
        <v>10</v>
      </c>
      <c r="B9">
        <v>304677</v>
      </c>
      <c r="C9">
        <v>11422</v>
      </c>
      <c r="D9">
        <f t="shared" ref="D9:D20" si="0">B9/C9</f>
        <v>26.674575380843986</v>
      </c>
      <c r="E9">
        <f>AVERAGE(D9:D11)</f>
        <v>36.886575492528415</v>
      </c>
      <c r="F9">
        <f>STDEV(D9:D11)</f>
        <v>8.9239583382953516</v>
      </c>
      <c r="G9">
        <f>TTEST(D5:D7,D9:D11,2,3)</f>
        <v>1.2314258439557959E-2</v>
      </c>
      <c r="H9" t="s">
        <v>11</v>
      </c>
    </row>
    <row r="10" spans="1:8" x14ac:dyDescent="0.35">
      <c r="A10" t="s">
        <v>10</v>
      </c>
      <c r="B10">
        <v>429049</v>
      </c>
      <c r="C10">
        <v>9935</v>
      </c>
      <c r="D10">
        <f t="shared" si="0"/>
        <v>43.185606441872167</v>
      </c>
    </row>
    <row r="11" spans="1:8" x14ac:dyDescent="0.35">
      <c r="A11" t="s">
        <v>10</v>
      </c>
      <c r="B11">
        <v>394246</v>
      </c>
      <c r="C11">
        <v>9663</v>
      </c>
      <c r="D11">
        <f t="shared" si="0"/>
        <v>40.799544654869088</v>
      </c>
    </row>
    <row r="13" spans="1:8" x14ac:dyDescent="0.35">
      <c r="A13" t="s">
        <v>12</v>
      </c>
      <c r="B13">
        <v>2328994</v>
      </c>
      <c r="C13">
        <v>10263</v>
      </c>
      <c r="D13">
        <f>B13/C13</f>
        <v>226.93111176069377</v>
      </c>
      <c r="E13">
        <f>AVERAGE(D13:D15)</f>
        <v>275.49729996627565</v>
      </c>
      <c r="F13">
        <f>STDEV(D13:D15)</f>
        <v>43.496097882458642</v>
      </c>
      <c r="G13">
        <f>TTEST(D13:D15,D9:D11,2,3)</f>
        <v>8.7142246803685094E-3</v>
      </c>
      <c r="H13" t="s">
        <v>13</v>
      </c>
    </row>
    <row r="14" spans="1:8" x14ac:dyDescent="0.35">
      <c r="A14" t="s">
        <v>12</v>
      </c>
      <c r="B14">
        <v>2635489</v>
      </c>
      <c r="C14">
        <v>9129</v>
      </c>
      <c r="D14">
        <f>B14/C14</f>
        <v>288.69416146346805</v>
      </c>
    </row>
    <row r="15" spans="1:8" x14ac:dyDescent="0.35">
      <c r="A15" t="s">
        <v>12</v>
      </c>
      <c r="B15">
        <v>3109288</v>
      </c>
      <c r="C15">
        <v>10002</v>
      </c>
      <c r="D15">
        <f>B15/C15</f>
        <v>310.86662667466504</v>
      </c>
    </row>
    <row r="17" spans="1:8" ht="15.5" x14ac:dyDescent="0.35">
      <c r="A17" s="2" t="s">
        <v>1</v>
      </c>
      <c r="B17" s="2" t="s">
        <v>2</v>
      </c>
      <c r="C17" s="2" t="s">
        <v>3</v>
      </c>
      <c r="D17" s="2" t="s">
        <v>4</v>
      </c>
      <c r="E17" s="3" t="s">
        <v>5</v>
      </c>
      <c r="F17" s="3" t="s">
        <v>6</v>
      </c>
      <c r="G17" s="3" t="s">
        <v>7</v>
      </c>
      <c r="H17" s="3" t="s">
        <v>8</v>
      </c>
    </row>
    <row r="18" spans="1:8" x14ac:dyDescent="0.35">
      <c r="A18" t="s">
        <v>14</v>
      </c>
      <c r="B18">
        <v>2324048</v>
      </c>
      <c r="C18">
        <v>8872</v>
      </c>
      <c r="D18">
        <f t="shared" si="0"/>
        <v>261.9531109107304</v>
      </c>
      <c r="E18">
        <f>AVERAGE(D18:D20)</f>
        <v>277.33233183805601</v>
      </c>
      <c r="F18">
        <f>STDEV(D18:D20)</f>
        <v>28.624609128395043</v>
      </c>
    </row>
    <row r="19" spans="1:8" x14ac:dyDescent="0.35">
      <c r="A19" t="s">
        <v>14</v>
      </c>
      <c r="B19">
        <v>2724954</v>
      </c>
      <c r="C19">
        <v>8780</v>
      </c>
      <c r="D19">
        <f t="shared" si="0"/>
        <v>310.3592255125285</v>
      </c>
    </row>
    <row r="20" spans="1:8" x14ac:dyDescent="0.35">
      <c r="A20" t="s">
        <v>14</v>
      </c>
      <c r="B20">
        <v>2102407</v>
      </c>
      <c r="C20">
        <v>8096</v>
      </c>
      <c r="D20">
        <f t="shared" si="0"/>
        <v>259.68465909090907</v>
      </c>
    </row>
    <row r="22" spans="1:8" x14ac:dyDescent="0.35">
      <c r="A22" t="s">
        <v>15</v>
      </c>
      <c r="B22">
        <v>89682</v>
      </c>
      <c r="C22">
        <v>10623</v>
      </c>
      <c r="D22">
        <f>B22/C22</f>
        <v>8.4422479525557748</v>
      </c>
      <c r="E22">
        <f>AVERAGE(D22:D24)</f>
        <v>8.1703957490313446</v>
      </c>
      <c r="F22">
        <f>STDEV(D22:D24)</f>
        <v>1.054579003975483</v>
      </c>
      <c r="G22">
        <f>TTEST(D22:D24,D18:D20,2,3)</f>
        <v>3.7103898673609141E-3</v>
      </c>
      <c r="H22" t="s">
        <v>16</v>
      </c>
    </row>
    <row r="23" spans="1:8" x14ac:dyDescent="0.35">
      <c r="A23" t="s">
        <v>15</v>
      </c>
      <c r="B23">
        <v>68923</v>
      </c>
      <c r="C23">
        <v>9837</v>
      </c>
      <c r="D23">
        <f>B23/C23</f>
        <v>7.0065060485920503</v>
      </c>
    </row>
    <row r="24" spans="1:8" x14ac:dyDescent="0.35">
      <c r="A24" t="s">
        <v>15</v>
      </c>
      <c r="B24">
        <v>93334</v>
      </c>
      <c r="C24">
        <v>10299</v>
      </c>
      <c r="D24">
        <f>B24/C24</f>
        <v>9.0624332459462078</v>
      </c>
    </row>
    <row r="26" spans="1:8" x14ac:dyDescent="0.35">
      <c r="A26" t="s">
        <v>17</v>
      </c>
      <c r="B26">
        <v>2645109</v>
      </c>
      <c r="C26">
        <v>9735</v>
      </c>
      <c r="D26">
        <f>B26/C26</f>
        <v>271.71124807395995</v>
      </c>
      <c r="E26">
        <f>AVERAGE(D26:D28)</f>
        <v>229.48063136405722</v>
      </c>
      <c r="F26">
        <f>STDEV(D26:D28)</f>
        <v>62.744410416243618</v>
      </c>
      <c r="G26">
        <f>TTEST(D26:D28,D22:D24,2,3)</f>
        <v>2.5734527794355276E-2</v>
      </c>
      <c r="H26" t="s">
        <v>18</v>
      </c>
    </row>
    <row r="27" spans="1:8" x14ac:dyDescent="0.35">
      <c r="A27" t="s">
        <v>17</v>
      </c>
      <c r="B27">
        <v>3118926</v>
      </c>
      <c r="C27">
        <v>12026</v>
      </c>
      <c r="D27">
        <f>B27/C27</f>
        <v>259.34857808082489</v>
      </c>
    </row>
    <row r="28" spans="1:8" x14ac:dyDescent="0.35">
      <c r="A28" t="s">
        <v>17</v>
      </c>
      <c r="B28">
        <v>1477975</v>
      </c>
      <c r="C28">
        <v>9391</v>
      </c>
      <c r="D28">
        <f>B28/C28</f>
        <v>157.38206793738686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Cincinnati Children's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2021-09-21T15:26:02Z</dcterms:created>
  <dcterms:modified xsi:type="dcterms:W3CDTF">2021-09-21T15:26:32Z</dcterms:modified>
</cp:coreProperties>
</file>