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4" i="1"/>
  <c r="D73" i="1"/>
  <c r="D72" i="1"/>
  <c r="D71" i="1"/>
  <c r="D70" i="1"/>
  <c r="G70" i="1" s="1"/>
  <c r="D68" i="1"/>
  <c r="D67" i="1"/>
  <c r="D66" i="1"/>
  <c r="D65" i="1"/>
  <c r="D64" i="1"/>
  <c r="F63" i="1"/>
  <c r="E63" i="1"/>
  <c r="D63" i="1"/>
  <c r="D61" i="1"/>
  <c r="D60" i="1"/>
  <c r="D59" i="1"/>
  <c r="D58" i="1"/>
  <c r="D57" i="1"/>
  <c r="F56" i="1"/>
  <c r="D56" i="1"/>
  <c r="E56" i="1" s="1"/>
  <c r="D54" i="1"/>
  <c r="D53" i="1"/>
  <c r="D52" i="1"/>
  <c r="D51" i="1"/>
  <c r="D50" i="1"/>
  <c r="E49" i="1" s="1"/>
  <c r="G49" i="1"/>
  <c r="D49" i="1"/>
  <c r="F49" i="1" s="1"/>
  <c r="D47" i="1"/>
  <c r="D46" i="1"/>
  <c r="D45" i="1"/>
  <c r="D44" i="1"/>
  <c r="D43" i="1"/>
  <c r="E42" i="1" s="1"/>
  <c r="D42" i="1"/>
  <c r="F42" i="1" s="1"/>
  <c r="D39" i="1"/>
  <c r="D38" i="1"/>
  <c r="D37" i="1"/>
  <c r="D36" i="1"/>
  <c r="D35" i="1"/>
  <c r="D34" i="1"/>
  <c r="G34" i="1" s="1"/>
  <c r="D32" i="1"/>
  <c r="D31" i="1"/>
  <c r="D30" i="1"/>
  <c r="D29" i="1"/>
  <c r="E27" i="1" s="1"/>
  <c r="D28" i="1"/>
  <c r="D27" i="1"/>
  <c r="G27" i="1" s="1"/>
  <c r="D25" i="1"/>
  <c r="D24" i="1"/>
  <c r="D23" i="1"/>
  <c r="D22" i="1"/>
  <c r="D21" i="1"/>
  <c r="D20" i="1"/>
  <c r="F20" i="1" s="1"/>
  <c r="D18" i="1"/>
  <c r="D17" i="1"/>
  <c r="D16" i="1"/>
  <c r="D15" i="1"/>
  <c r="D14" i="1"/>
  <c r="D13" i="1"/>
  <c r="G13" i="1" s="1"/>
  <c r="D11" i="1"/>
  <c r="D10" i="1"/>
  <c r="D9" i="1"/>
  <c r="D8" i="1"/>
  <c r="D7" i="1"/>
  <c r="D6" i="1"/>
  <c r="F6" i="1" s="1"/>
  <c r="E70" i="1" l="1"/>
  <c r="E6" i="1"/>
  <c r="G63" i="1"/>
  <c r="F70" i="1"/>
  <c r="F13" i="1"/>
  <c r="E20" i="1"/>
  <c r="G56" i="1"/>
  <c r="E13" i="1"/>
  <c r="G20" i="1"/>
  <c r="F27" i="1"/>
  <c r="E34" i="1"/>
  <c r="F34" i="1"/>
</calcChain>
</file>

<file path=xl/sharedStrings.xml><?xml version="1.0" encoding="utf-8"?>
<sst xmlns="http://schemas.openxmlformats.org/spreadsheetml/2006/main" count="85" uniqueCount="21">
  <si>
    <t>Fig6E_ Analysis of X.trop, Human  Shh MACS1-enhancer-driven luciferase activity at NF34</t>
  </si>
  <si>
    <t>sample</t>
  </si>
  <si>
    <t>Firefly</t>
  </si>
  <si>
    <t>Renilla</t>
  </si>
  <si>
    <t>Firefly / Renilla</t>
  </si>
  <si>
    <t>avg</t>
  </si>
  <si>
    <t xml:space="preserve">std dev </t>
  </si>
  <si>
    <t>t-test p-value</t>
  </si>
  <si>
    <t xml:space="preserve">comparison </t>
  </si>
  <si>
    <t>wt trop MACS1  C1 foregut   assayed NF34</t>
  </si>
  <si>
    <t xml:space="preserve">trop MACS1 delta 2 RAR  motifs   C1  foregut   assayed NF34 </t>
  </si>
  <si>
    <t xml:space="preserve"> (vs wt trop MACS1 fg NF34)</t>
  </si>
  <si>
    <t>wt trop MACS1  +dNRAR RNA    C1 foregut   assayed NF34</t>
  </si>
  <si>
    <t>wt trop MACS1   C1 foregut     + DEAB NF20-34   assayed NF34</t>
  </si>
  <si>
    <t xml:space="preserve">wt trop MACS1  C4   hindgut  assayed NF34 </t>
  </si>
  <si>
    <t xml:space="preserve">wt Human MACS1  C1 foregut  assayed NF34 </t>
  </si>
  <si>
    <t xml:space="preserve">Human MACS1 delta 2 RAR  motifs   C1  foregut   assayed NF34 </t>
  </si>
  <si>
    <t xml:space="preserve"> (vs wt Human MACS1 fg NF34)</t>
  </si>
  <si>
    <t>wt Human  MACS1  + dNRAR RNA    C1 foregut   assayed NF34</t>
  </si>
  <si>
    <t>wt Human  MACS1   C1 foregut     + DEAB NF20-34   assayed NF34</t>
  </si>
  <si>
    <t xml:space="preserve">wt Human MACS1  C4   hindgut  assayed NF34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</si>
</sst>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5"/>
  <sheetViews>
    <sheetView tabSelected="1" workbookViewId="0">
      <selection activeCell="B4" sqref="B4"/>
    </sheetView>
  </sheetViews>
  <sheetFormatPr defaultRowHeight="14.5" x14ac:dyDescent="0.35"/>
  <sheetData>
    <row r="2" spans="1:8" x14ac:dyDescent="0.35">
      <c r="G2" s="1"/>
    </row>
    <row r="3" spans="1:8" s="2" customFormat="1" ht="15.5" x14ac:dyDescent="0.35">
      <c r="A3" s="2" t="s">
        <v>0</v>
      </c>
      <c r="G3" s="3"/>
    </row>
    <row r="4" spans="1:8" x14ac:dyDescent="0.35">
      <c r="G4" s="1"/>
    </row>
    <row r="5" spans="1:8" s="6" customFormat="1" ht="15.5" x14ac:dyDescent="0.3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</row>
    <row r="6" spans="1:8" x14ac:dyDescent="0.35">
      <c r="A6" t="s">
        <v>9</v>
      </c>
      <c r="B6">
        <v>3192134</v>
      </c>
      <c r="C6">
        <v>13191</v>
      </c>
      <c r="D6">
        <f>B6/C6</f>
        <v>241.9933287847775</v>
      </c>
      <c r="E6">
        <f>AVERAGE(D6:D10)</f>
        <v>190.35734133379896</v>
      </c>
      <c r="F6">
        <f>STDEV(D6:D11)</f>
        <v>38.980328878372681</v>
      </c>
      <c r="G6" s="1"/>
    </row>
    <row r="7" spans="1:8" x14ac:dyDescent="0.35">
      <c r="A7" t="s">
        <v>9</v>
      </c>
      <c r="B7">
        <v>2786798</v>
      </c>
      <c r="C7">
        <v>12609</v>
      </c>
      <c r="D7">
        <f t="shared" ref="D7:D72" si="0">B7/C7</f>
        <v>221.0165754619716</v>
      </c>
      <c r="G7" s="1"/>
    </row>
    <row r="8" spans="1:8" x14ac:dyDescent="0.35">
      <c r="A8" t="s">
        <v>9</v>
      </c>
      <c r="B8">
        <v>2119206</v>
      </c>
      <c r="C8">
        <v>12034</v>
      </c>
      <c r="D8">
        <f t="shared" si="0"/>
        <v>176.10154562074123</v>
      </c>
      <c r="G8" s="1"/>
    </row>
    <row r="9" spans="1:8" x14ac:dyDescent="0.35">
      <c r="A9" t="s">
        <v>9</v>
      </c>
      <c r="B9">
        <v>3070437</v>
      </c>
      <c r="C9">
        <v>21732</v>
      </c>
      <c r="D9">
        <f>B9/C9</f>
        <v>141.28644395361678</v>
      </c>
      <c r="G9" s="1"/>
    </row>
    <row r="10" spans="1:8" x14ac:dyDescent="0.35">
      <c r="A10" t="s">
        <v>9</v>
      </c>
      <c r="B10">
        <v>3756500</v>
      </c>
      <c r="C10">
        <v>21918</v>
      </c>
      <c r="D10">
        <f t="shared" ref="D10:D11" si="1">B10/C10</f>
        <v>171.38881284788758</v>
      </c>
      <c r="G10" s="1"/>
    </row>
    <row r="11" spans="1:8" x14ac:dyDescent="0.35">
      <c r="A11" t="s">
        <v>9</v>
      </c>
      <c r="B11">
        <v>3187576</v>
      </c>
      <c r="C11">
        <v>20516</v>
      </c>
      <c r="D11">
        <f t="shared" si="1"/>
        <v>155.37024761162019</v>
      </c>
      <c r="G11" s="1"/>
    </row>
    <row r="12" spans="1:8" x14ac:dyDescent="0.35">
      <c r="G12" s="1"/>
    </row>
    <row r="13" spans="1:8" x14ac:dyDescent="0.35">
      <c r="A13" t="s">
        <v>10</v>
      </c>
      <c r="B13">
        <v>765900</v>
      </c>
      <c r="C13">
        <v>13979</v>
      </c>
      <c r="D13">
        <f t="shared" si="0"/>
        <v>54.789326847413982</v>
      </c>
      <c r="E13">
        <f>AVERAGE(D13:D18)</f>
        <v>52.597709169605302</v>
      </c>
      <c r="F13">
        <f>STDEV(D13:D18)</f>
        <v>16.154319470402985</v>
      </c>
      <c r="G13" s="1">
        <f>TTEST(D13:D18,D6:D11,2,3)</f>
        <v>1.538987920823238E-4</v>
      </c>
      <c r="H13" t="s">
        <v>11</v>
      </c>
    </row>
    <row r="14" spans="1:8" x14ac:dyDescent="0.35">
      <c r="A14" t="s">
        <v>10</v>
      </c>
      <c r="B14">
        <v>623865</v>
      </c>
      <c r="C14">
        <v>12778</v>
      </c>
      <c r="D14">
        <f t="shared" si="0"/>
        <v>48.823368289247142</v>
      </c>
      <c r="G14" s="1"/>
    </row>
    <row r="15" spans="1:8" x14ac:dyDescent="0.35">
      <c r="A15" t="s">
        <v>10</v>
      </c>
      <c r="B15">
        <v>423167</v>
      </c>
      <c r="C15">
        <v>13056</v>
      </c>
      <c r="D15">
        <f t="shared" si="0"/>
        <v>32.411688112745097</v>
      </c>
      <c r="G15" s="1"/>
    </row>
    <row r="16" spans="1:8" x14ac:dyDescent="0.35">
      <c r="A16" t="s">
        <v>10</v>
      </c>
      <c r="B16">
        <v>1898803</v>
      </c>
      <c r="C16">
        <v>23312</v>
      </c>
      <c r="D16">
        <f>B16/C16</f>
        <v>81.45174159231297</v>
      </c>
      <c r="G16" s="1"/>
    </row>
    <row r="17" spans="1:8" x14ac:dyDescent="0.35">
      <c r="A17" t="s">
        <v>10</v>
      </c>
      <c r="B17">
        <v>980452</v>
      </c>
      <c r="C17">
        <v>21387</v>
      </c>
      <c r="D17">
        <f>B17/C17</f>
        <v>45.843362790480199</v>
      </c>
      <c r="G17" s="1"/>
    </row>
    <row r="18" spans="1:8" x14ac:dyDescent="0.35">
      <c r="A18" t="s">
        <v>10</v>
      </c>
      <c r="B18">
        <v>1141663</v>
      </c>
      <c r="C18">
        <v>21843</v>
      </c>
      <c r="D18">
        <f>B18/C18</f>
        <v>52.266767385432402</v>
      </c>
      <c r="G18" s="1"/>
    </row>
    <row r="19" spans="1:8" x14ac:dyDescent="0.35">
      <c r="G19" s="1"/>
    </row>
    <row r="20" spans="1:8" x14ac:dyDescent="0.35">
      <c r="A20" t="s">
        <v>12</v>
      </c>
      <c r="B20">
        <v>98004</v>
      </c>
      <c r="C20">
        <v>17401</v>
      </c>
      <c r="D20">
        <f t="shared" si="0"/>
        <v>5.6320901097638068</v>
      </c>
      <c r="E20">
        <f>AVERAGE(D20:D25)</f>
        <v>7.6678783005874465</v>
      </c>
      <c r="F20">
        <f>STDEV(D20:D24)</f>
        <v>3.1720584603903652</v>
      </c>
      <c r="G20" s="1">
        <f>TTEST(D20:D25,D6:D11,2,3)</f>
        <v>9.2293057006278718E-5</v>
      </c>
      <c r="H20" t="s">
        <v>11</v>
      </c>
    </row>
    <row r="21" spans="1:8" x14ac:dyDescent="0.35">
      <c r="A21" t="s">
        <v>12</v>
      </c>
      <c r="B21">
        <v>67823</v>
      </c>
      <c r="C21">
        <v>14289</v>
      </c>
      <c r="D21">
        <f t="shared" si="0"/>
        <v>4.746518300790818</v>
      </c>
      <c r="G21" s="1"/>
    </row>
    <row r="22" spans="1:8" x14ac:dyDescent="0.35">
      <c r="A22" t="s">
        <v>12</v>
      </c>
      <c r="B22">
        <v>72319</v>
      </c>
      <c r="C22">
        <v>14004</v>
      </c>
      <c r="D22">
        <f t="shared" si="0"/>
        <v>5.1641673807483572</v>
      </c>
      <c r="G22" s="1"/>
    </row>
    <row r="23" spans="1:8" x14ac:dyDescent="0.35">
      <c r="A23" t="s">
        <v>12</v>
      </c>
      <c r="B23">
        <v>136901</v>
      </c>
      <c r="C23">
        <v>29311</v>
      </c>
      <c r="D23">
        <f>B23/C23</f>
        <v>4.6706355975572311</v>
      </c>
      <c r="G23" s="1"/>
    </row>
    <row r="24" spans="1:8" x14ac:dyDescent="0.35">
      <c r="A24" t="s">
        <v>12</v>
      </c>
      <c r="B24">
        <v>286381</v>
      </c>
      <c r="C24">
        <v>23679</v>
      </c>
      <c r="D24">
        <f>B24/C24</f>
        <v>12.094302968875375</v>
      </c>
      <c r="G24" s="1"/>
    </row>
    <row r="25" spans="1:8" x14ac:dyDescent="0.35">
      <c r="A25" t="s">
        <v>12</v>
      </c>
      <c r="B25">
        <v>332817</v>
      </c>
      <c r="C25">
        <v>24294</v>
      </c>
      <c r="D25">
        <f>B25/C25</f>
        <v>13.699555445789084</v>
      </c>
      <c r="G25" s="1"/>
    </row>
    <row r="26" spans="1:8" x14ac:dyDescent="0.35">
      <c r="G26" s="1"/>
    </row>
    <row r="27" spans="1:8" x14ac:dyDescent="0.35">
      <c r="A27" t="s">
        <v>13</v>
      </c>
      <c r="B27">
        <v>43903</v>
      </c>
      <c r="C27">
        <v>14768</v>
      </c>
      <c r="D27">
        <f t="shared" si="0"/>
        <v>2.9728466955579633</v>
      </c>
      <c r="E27">
        <f>AVERAGE(D27:D32)</f>
        <v>8.6894142019493419</v>
      </c>
      <c r="F27">
        <f>STDEV(D27:D32)</f>
        <v>6.3251657250043047</v>
      </c>
      <c r="G27" s="1">
        <f>TTEST(D27:D32,D6:D11,2,3)</f>
        <v>8.2146846413457683E-5</v>
      </c>
      <c r="H27" t="s">
        <v>11</v>
      </c>
    </row>
    <row r="28" spans="1:8" x14ac:dyDescent="0.35">
      <c r="A28" t="s">
        <v>13</v>
      </c>
      <c r="B28">
        <v>61224</v>
      </c>
      <c r="C28">
        <v>15113</v>
      </c>
      <c r="D28">
        <f t="shared" si="0"/>
        <v>4.05108185006286</v>
      </c>
      <c r="G28" s="1"/>
    </row>
    <row r="29" spans="1:8" x14ac:dyDescent="0.35">
      <c r="A29" t="s">
        <v>13</v>
      </c>
      <c r="B29">
        <v>40090</v>
      </c>
      <c r="C29">
        <v>13902</v>
      </c>
      <c r="D29">
        <f t="shared" si="0"/>
        <v>2.8837577327003308</v>
      </c>
      <c r="G29" s="1"/>
    </row>
    <row r="30" spans="1:8" x14ac:dyDescent="0.35">
      <c r="A30" t="s">
        <v>13</v>
      </c>
      <c r="B30">
        <v>412889</v>
      </c>
      <c r="C30">
        <v>24075</v>
      </c>
      <c r="D30">
        <f>B30/C30</f>
        <v>17.150114226375909</v>
      </c>
      <c r="G30" s="1"/>
    </row>
    <row r="31" spans="1:8" x14ac:dyDescent="0.35">
      <c r="A31" t="s">
        <v>13</v>
      </c>
      <c r="B31">
        <v>273719</v>
      </c>
      <c r="C31">
        <v>26826</v>
      </c>
      <c r="D31">
        <f>B31/C31</f>
        <v>10.203496607768583</v>
      </c>
      <c r="G31" s="1"/>
    </row>
    <row r="32" spans="1:8" x14ac:dyDescent="0.35">
      <c r="A32" t="s">
        <v>13</v>
      </c>
      <c r="B32">
        <v>345982</v>
      </c>
      <c r="C32">
        <v>23259</v>
      </c>
      <c r="D32">
        <f>B32/C32</f>
        <v>14.875188099230405</v>
      </c>
      <c r="G32" s="1"/>
    </row>
    <row r="33" spans="1:8" x14ac:dyDescent="0.35">
      <c r="G33" s="1"/>
    </row>
    <row r="34" spans="1:8" x14ac:dyDescent="0.35">
      <c r="A34" t="s">
        <v>14</v>
      </c>
      <c r="B34">
        <v>123781</v>
      </c>
      <c r="C34">
        <v>14855</v>
      </c>
      <c r="D34">
        <f>B35/C34</f>
        <v>12.60316391787277</v>
      </c>
      <c r="E34">
        <f>AVERAGE(D34:D39)</f>
        <v>7.6947700650116504</v>
      </c>
      <c r="F34">
        <f>STDEV(D34:D39)</f>
        <v>3.7962089704936917</v>
      </c>
      <c r="G34" s="1">
        <f>TTEST(D34:D39,D6:D11,2,3)</f>
        <v>9.3769171492471878E-5</v>
      </c>
      <c r="H34" t="s">
        <v>11</v>
      </c>
    </row>
    <row r="35" spans="1:8" x14ac:dyDescent="0.35">
      <c r="A35" t="s">
        <v>14</v>
      </c>
      <c r="B35">
        <v>187220</v>
      </c>
      <c r="C35">
        <v>16029</v>
      </c>
      <c r="D35">
        <f>B36/C35</f>
        <v>6.1159772911597727</v>
      </c>
      <c r="G35" s="1"/>
    </row>
    <row r="36" spans="1:8" x14ac:dyDescent="0.35">
      <c r="A36" t="s">
        <v>14</v>
      </c>
      <c r="B36">
        <v>98033</v>
      </c>
      <c r="C36">
        <v>14883</v>
      </c>
      <c r="D36">
        <f>B36/C36</f>
        <v>6.5869112410132367</v>
      </c>
      <c r="G36" s="1"/>
    </row>
    <row r="37" spans="1:8" x14ac:dyDescent="0.35">
      <c r="A37" t="s">
        <v>14</v>
      </c>
      <c r="B37">
        <v>290213</v>
      </c>
      <c r="C37">
        <v>24753</v>
      </c>
      <c r="D37">
        <f>B37/C37</f>
        <v>11.724356643639155</v>
      </c>
      <c r="G37" s="1"/>
    </row>
    <row r="38" spans="1:8" x14ac:dyDescent="0.35">
      <c r="A38" t="s">
        <v>14</v>
      </c>
      <c r="B38">
        <v>182510</v>
      </c>
      <c r="C38">
        <v>27542</v>
      </c>
      <c r="D38">
        <f>B38/C38</f>
        <v>6.6266066371360104</v>
      </c>
      <c r="G38" s="1"/>
    </row>
    <row r="39" spans="1:8" x14ac:dyDescent="0.35">
      <c r="A39" t="s">
        <v>14</v>
      </c>
      <c r="B39">
        <v>57787</v>
      </c>
      <c r="C39">
        <v>23008</v>
      </c>
      <c r="D39">
        <f>B39/C39</f>
        <v>2.5116046592489569</v>
      </c>
      <c r="G39" s="1"/>
    </row>
    <row r="40" spans="1:8" x14ac:dyDescent="0.35">
      <c r="G40" s="1"/>
    </row>
    <row r="41" spans="1:8" s="6" customFormat="1" ht="15.5" x14ac:dyDescent="0.35">
      <c r="A41" s="4" t="s">
        <v>1</v>
      </c>
      <c r="B41" s="4" t="s">
        <v>2</v>
      </c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5" t="s">
        <v>8</v>
      </c>
    </row>
    <row r="42" spans="1:8" x14ac:dyDescent="0.35">
      <c r="A42" t="s">
        <v>15</v>
      </c>
      <c r="B42">
        <v>2321152</v>
      </c>
      <c r="C42">
        <v>16168</v>
      </c>
      <c r="D42">
        <f t="shared" si="0"/>
        <v>143.56457199406233</v>
      </c>
      <c r="E42">
        <f>AVERAGE(D42:D47)</f>
        <v>187.4432522308729</v>
      </c>
      <c r="F42">
        <f>STDEV(D42:D47)</f>
        <v>39.611873994372864</v>
      </c>
      <c r="G42" s="1"/>
    </row>
    <row r="43" spans="1:8" x14ac:dyDescent="0.35">
      <c r="A43" t="s">
        <v>15</v>
      </c>
      <c r="B43">
        <v>3279686</v>
      </c>
      <c r="C43">
        <v>15534</v>
      </c>
      <c r="D43">
        <f t="shared" si="0"/>
        <v>211.12952233809708</v>
      </c>
      <c r="G43" s="1"/>
    </row>
    <row r="44" spans="1:8" x14ac:dyDescent="0.35">
      <c r="A44" t="s">
        <v>15</v>
      </c>
      <c r="B44">
        <v>3031164</v>
      </c>
      <c r="C44">
        <v>15089</v>
      </c>
      <c r="D44">
        <f t="shared" si="0"/>
        <v>200.8856783087017</v>
      </c>
      <c r="G44" s="1"/>
    </row>
    <row r="45" spans="1:8" x14ac:dyDescent="0.35">
      <c r="A45" t="s">
        <v>15</v>
      </c>
      <c r="B45">
        <v>5304713</v>
      </c>
      <c r="C45">
        <v>22050</v>
      </c>
      <c r="D45">
        <f>B45/C45</f>
        <v>240.57655328798185</v>
      </c>
      <c r="G45" s="1"/>
    </row>
    <row r="46" spans="1:8" x14ac:dyDescent="0.35">
      <c r="A46" t="s">
        <v>15</v>
      </c>
      <c r="B46">
        <v>4908283</v>
      </c>
      <c r="C46">
        <v>25895</v>
      </c>
      <c r="D46">
        <f>B46/C46</f>
        <v>189.54558795134196</v>
      </c>
      <c r="G46" s="1"/>
    </row>
    <row r="47" spans="1:8" x14ac:dyDescent="0.35">
      <c r="A47" t="s">
        <v>15</v>
      </c>
      <c r="B47">
        <v>3369027</v>
      </c>
      <c r="C47">
        <v>24245</v>
      </c>
      <c r="D47">
        <f>B47/C47</f>
        <v>138.9575995050526</v>
      </c>
      <c r="G47" s="1"/>
    </row>
    <row r="48" spans="1:8" x14ac:dyDescent="0.35">
      <c r="G48" s="1"/>
    </row>
    <row r="49" spans="1:8" x14ac:dyDescent="0.35">
      <c r="A49" t="s">
        <v>16</v>
      </c>
      <c r="B49">
        <v>856703</v>
      </c>
      <c r="C49">
        <v>13891</v>
      </c>
      <c r="D49">
        <f t="shared" si="0"/>
        <v>61.673241667266574</v>
      </c>
      <c r="E49">
        <f>AVERAGE(D49:D54)</f>
        <v>48.400855712593646</v>
      </c>
      <c r="F49">
        <f>STDEV(D49:D53)</f>
        <v>13.200974970415825</v>
      </c>
      <c r="G49" s="1">
        <f>TTEST(D49:D54,D42:D47,2,3)</f>
        <v>1.8956986910495741E-4</v>
      </c>
      <c r="H49" t="s">
        <v>17</v>
      </c>
    </row>
    <row r="50" spans="1:8" x14ac:dyDescent="0.35">
      <c r="A50" t="s">
        <v>16</v>
      </c>
      <c r="B50">
        <v>777159</v>
      </c>
      <c r="C50">
        <v>13226</v>
      </c>
      <c r="D50">
        <f t="shared" si="0"/>
        <v>58.759942537426284</v>
      </c>
      <c r="G50" s="1"/>
    </row>
    <row r="51" spans="1:8" x14ac:dyDescent="0.35">
      <c r="A51" t="s">
        <v>16</v>
      </c>
      <c r="B51">
        <v>838992</v>
      </c>
      <c r="C51">
        <v>15407</v>
      </c>
      <c r="D51">
        <f t="shared" si="0"/>
        <v>54.455247614720584</v>
      </c>
      <c r="G51" s="1"/>
    </row>
    <row r="52" spans="1:8" x14ac:dyDescent="0.35">
      <c r="A52" t="s">
        <v>16</v>
      </c>
      <c r="B52">
        <v>765553</v>
      </c>
      <c r="C52">
        <v>24430</v>
      </c>
      <c r="D52">
        <f>B52/C52</f>
        <v>31.33659435120753</v>
      </c>
      <c r="G52" s="1"/>
    </row>
    <row r="53" spans="1:8" x14ac:dyDescent="0.35">
      <c r="A53" t="s">
        <v>16</v>
      </c>
      <c r="B53">
        <v>867111</v>
      </c>
      <c r="C53">
        <v>22218</v>
      </c>
      <c r="D53">
        <f>B53/C53</f>
        <v>39.027410207939511</v>
      </c>
      <c r="G53" s="1"/>
    </row>
    <row r="54" spans="1:8" x14ac:dyDescent="0.35">
      <c r="A54" t="s">
        <v>16</v>
      </c>
      <c r="B54">
        <v>1028443</v>
      </c>
      <c r="C54">
        <v>22777</v>
      </c>
      <c r="D54">
        <f>B54/C54</f>
        <v>45.15269789700136</v>
      </c>
      <c r="G54" s="1"/>
    </row>
    <row r="55" spans="1:8" x14ac:dyDescent="0.35">
      <c r="G55" s="1"/>
    </row>
    <row r="56" spans="1:8" x14ac:dyDescent="0.35">
      <c r="A56" t="s">
        <v>18</v>
      </c>
      <c r="B56">
        <v>89023</v>
      </c>
      <c r="C56">
        <v>16115</v>
      </c>
      <c r="D56">
        <f t="shared" si="0"/>
        <v>5.5242320819112631</v>
      </c>
      <c r="E56">
        <f>AVERAGE(D56:D61)</f>
        <v>15.648248627258136</v>
      </c>
      <c r="F56">
        <f>STDEV(D56:D61)</f>
        <v>13.180484814921018</v>
      </c>
      <c r="G56" s="1">
        <f>TTEST(D56:D61,D42:D47,2,3)</f>
        <v>5.0208035275423951E-5</v>
      </c>
      <c r="H56" t="s">
        <v>17</v>
      </c>
    </row>
    <row r="57" spans="1:8" x14ac:dyDescent="0.35">
      <c r="A57" t="s">
        <v>18</v>
      </c>
      <c r="B57">
        <v>73101</v>
      </c>
      <c r="C57">
        <v>15377</v>
      </c>
      <c r="D57">
        <f t="shared" si="0"/>
        <v>4.7539181895038043</v>
      </c>
      <c r="G57" s="1"/>
    </row>
    <row r="58" spans="1:8" x14ac:dyDescent="0.35">
      <c r="A58" t="s">
        <v>18</v>
      </c>
      <c r="B58">
        <v>103621</v>
      </c>
      <c r="C58">
        <v>13644</v>
      </c>
      <c r="D58">
        <f t="shared" si="0"/>
        <v>7.5946203459396076</v>
      </c>
      <c r="G58" s="1"/>
    </row>
    <row r="59" spans="1:8" x14ac:dyDescent="0.35">
      <c r="A59" t="s">
        <v>18</v>
      </c>
      <c r="B59">
        <v>386985</v>
      </c>
      <c r="C59">
        <v>20691</v>
      </c>
      <c r="D59">
        <f>B59/C59</f>
        <v>18.703059301145426</v>
      </c>
      <c r="G59" s="1"/>
    </row>
    <row r="60" spans="1:8" x14ac:dyDescent="0.35">
      <c r="A60" t="s">
        <v>18</v>
      </c>
      <c r="B60">
        <v>476104</v>
      </c>
      <c r="C60">
        <v>26715</v>
      </c>
      <c r="D60">
        <f>B60/C60</f>
        <v>17.821598352985216</v>
      </c>
      <c r="G60" s="1"/>
    </row>
    <row r="61" spans="1:8" x14ac:dyDescent="0.35">
      <c r="A61" t="s">
        <v>18</v>
      </c>
      <c r="B61">
        <v>1002664</v>
      </c>
      <c r="C61">
        <v>25389</v>
      </c>
      <c r="D61">
        <f>B61/C61</f>
        <v>39.492063492063494</v>
      </c>
      <c r="G61" s="1"/>
    </row>
    <row r="62" spans="1:8" x14ac:dyDescent="0.35">
      <c r="G62" s="1"/>
    </row>
    <row r="63" spans="1:8" x14ac:dyDescent="0.35">
      <c r="A63" t="s">
        <v>19</v>
      </c>
      <c r="B63">
        <v>63221</v>
      </c>
      <c r="C63">
        <v>16998</v>
      </c>
      <c r="D63">
        <f t="shared" si="0"/>
        <v>3.7193199199905873</v>
      </c>
      <c r="E63">
        <f>AVERAGE(D63:D68)</f>
        <v>11.176163568027148</v>
      </c>
      <c r="F63">
        <f>STDEV(D63:D68)</f>
        <v>9.1721788173776702</v>
      </c>
      <c r="G63" s="1">
        <f>TTEST(D42:D47,D63:D68,2,3)</f>
        <v>6.891170287333586E-5</v>
      </c>
      <c r="H63" t="s">
        <v>17</v>
      </c>
    </row>
    <row r="64" spans="1:8" x14ac:dyDescent="0.35">
      <c r="A64" t="s">
        <v>19</v>
      </c>
      <c r="B64">
        <v>73824</v>
      </c>
      <c r="C64">
        <v>17244</v>
      </c>
      <c r="D64">
        <f t="shared" si="0"/>
        <v>4.2811412665274879</v>
      </c>
      <c r="G64" s="1"/>
    </row>
    <row r="65" spans="1:8" x14ac:dyDescent="0.35">
      <c r="A65" t="s">
        <v>19</v>
      </c>
      <c r="B65">
        <v>60377</v>
      </c>
      <c r="C65">
        <v>17881</v>
      </c>
      <c r="D65">
        <f t="shared" si="0"/>
        <v>3.3766008612493708</v>
      </c>
      <c r="G65" s="1"/>
    </row>
    <row r="66" spans="1:8" x14ac:dyDescent="0.35">
      <c r="A66" t="s">
        <v>19</v>
      </c>
      <c r="B66">
        <v>435287</v>
      </c>
      <c r="C66">
        <v>26059</v>
      </c>
      <c r="D66">
        <f>B66/C66</f>
        <v>16.703902682374611</v>
      </c>
      <c r="G66" s="1"/>
    </row>
    <row r="67" spans="1:8" x14ac:dyDescent="0.35">
      <c r="A67" t="s">
        <v>19</v>
      </c>
      <c r="B67">
        <v>672090</v>
      </c>
      <c r="C67">
        <v>25732</v>
      </c>
      <c r="D67">
        <f>B67/C67</f>
        <v>26.11884035442251</v>
      </c>
      <c r="G67" s="1"/>
    </row>
    <row r="68" spans="1:8" x14ac:dyDescent="0.35">
      <c r="A68" t="s">
        <v>19</v>
      </c>
      <c r="B68">
        <v>329298</v>
      </c>
      <c r="C68">
        <v>25612</v>
      </c>
      <c r="D68">
        <f>B68/C68</f>
        <v>12.857176323598313</v>
      </c>
      <c r="G68" s="1"/>
    </row>
    <row r="69" spans="1:8" x14ac:dyDescent="0.35">
      <c r="G69" s="1"/>
    </row>
    <row r="70" spans="1:8" x14ac:dyDescent="0.35">
      <c r="A70" t="s">
        <v>20</v>
      </c>
      <c r="B70">
        <v>209936</v>
      </c>
      <c r="C70">
        <v>15476</v>
      </c>
      <c r="D70">
        <f t="shared" si="0"/>
        <v>13.565262341690358</v>
      </c>
      <c r="E70">
        <f>AVERAGE(D70:D75)</f>
        <v>14.469125602869122</v>
      </c>
      <c r="F70">
        <f>STDEV(D70:D75)</f>
        <v>4.4341420582123243</v>
      </c>
      <c r="G70" s="1">
        <f>TTEST(D70:D75,D42:D47,2,3)</f>
        <v>1.0991669653194819E-4</v>
      </c>
      <c r="H70" t="s">
        <v>17</v>
      </c>
    </row>
    <row r="71" spans="1:8" x14ac:dyDescent="0.35">
      <c r="A71" t="s">
        <v>20</v>
      </c>
      <c r="B71">
        <v>127334</v>
      </c>
      <c r="C71">
        <v>14223</v>
      </c>
      <c r="D71">
        <f t="shared" si="0"/>
        <v>8.9526822751880761</v>
      </c>
      <c r="G71" s="1"/>
    </row>
    <row r="72" spans="1:8" x14ac:dyDescent="0.35">
      <c r="A72" t="s">
        <v>20</v>
      </c>
      <c r="B72">
        <v>153624</v>
      </c>
      <c r="C72">
        <v>15114</v>
      </c>
      <c r="D72">
        <f t="shared" si="0"/>
        <v>10.164350932909885</v>
      </c>
      <c r="G72" s="1"/>
    </row>
    <row r="73" spans="1:8" x14ac:dyDescent="0.35">
      <c r="A73" t="s">
        <v>20</v>
      </c>
      <c r="B73">
        <v>549981</v>
      </c>
      <c r="C73">
        <v>27119</v>
      </c>
      <c r="D73">
        <f>B73/C73</f>
        <v>20.280283196283047</v>
      </c>
      <c r="G73" s="1"/>
    </row>
    <row r="74" spans="1:8" x14ac:dyDescent="0.35">
      <c r="A74" t="s">
        <v>20</v>
      </c>
      <c r="B74">
        <v>399951</v>
      </c>
      <c r="C74">
        <v>25366</v>
      </c>
      <c r="D74">
        <f>B74/C74</f>
        <v>15.767208073799575</v>
      </c>
      <c r="G74" s="1"/>
    </row>
    <row r="75" spans="1:8" x14ac:dyDescent="0.35">
      <c r="A75" t="s">
        <v>20</v>
      </c>
      <c r="B75">
        <v>452088</v>
      </c>
      <c r="C75">
        <v>24998</v>
      </c>
      <c r="D75">
        <f>B75/C75</f>
        <v>18.084966797343789</v>
      </c>
      <c r="G7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2021-09-21T15:32:58Z</dcterms:created>
  <dcterms:modified xsi:type="dcterms:W3CDTF">2021-09-21T15:33:23Z</dcterms:modified>
</cp:coreProperties>
</file>