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emin FENG\Desktop\"/>
    </mc:Choice>
  </mc:AlternateContent>
  <xr:revisionPtr revIDLastSave="0" documentId="13_ncr:1_{A0532CB6-6D0B-4922-9DCD-3ACB12481EF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FAS _EGFP_DIO_mCherry" sheetId="1" r:id="rId1"/>
    <sheet name="DO_mCherry_DIO_EGFP" sheetId="2" r:id="rId2"/>
    <sheet name="20201123ProjectionStrength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9" i="5" l="1"/>
  <c r="N88" i="2"/>
  <c r="L56" i="5" l="1"/>
  <c r="L63" i="5" s="1"/>
  <c r="G56" i="5"/>
  <c r="L64" i="5"/>
  <c r="L66" i="5" s="1"/>
  <c r="L65" i="5"/>
  <c r="L57" i="5"/>
  <c r="L58" i="5"/>
  <c r="L59" i="5"/>
  <c r="L60" i="5"/>
  <c r="L61" i="5"/>
  <c r="G63" i="5"/>
  <c r="G64" i="5"/>
  <c r="G66" i="5" s="1"/>
  <c r="G65" i="5"/>
  <c r="G57" i="5"/>
  <c r="G58" i="5"/>
  <c r="G59" i="5"/>
  <c r="G60" i="5"/>
  <c r="G61" i="5"/>
  <c r="F65" i="5"/>
  <c r="J65" i="5"/>
  <c r="K65" i="5"/>
  <c r="E65" i="5"/>
  <c r="F64" i="5"/>
  <c r="J64" i="5"/>
  <c r="J66" i="5" s="1"/>
  <c r="K64" i="5"/>
  <c r="K66" i="5" s="1"/>
  <c r="E64" i="5"/>
  <c r="E66" i="5" s="1"/>
  <c r="F63" i="5"/>
  <c r="J63" i="5"/>
  <c r="K63" i="5"/>
  <c r="E63" i="5"/>
  <c r="E49" i="5"/>
  <c r="G42" i="5"/>
  <c r="G43" i="5"/>
  <c r="G44" i="5"/>
  <c r="G45" i="5"/>
  <c r="G46" i="5"/>
  <c r="G41" i="5"/>
  <c r="T49" i="5"/>
  <c r="F49" i="5"/>
  <c r="U46" i="5"/>
  <c r="U45" i="5"/>
  <c r="U44" i="5"/>
  <c r="U43" i="5"/>
  <c r="U42" i="5"/>
  <c r="U41" i="5"/>
  <c r="F66" i="5" l="1"/>
  <c r="U49" i="5"/>
  <c r="G49" i="5"/>
  <c r="N89" i="1" l="1"/>
  <c r="O87" i="2"/>
  <c r="P87" i="2"/>
  <c r="N87" i="2"/>
  <c r="O86" i="2"/>
  <c r="P86" i="2"/>
  <c r="N86" i="2"/>
  <c r="O85" i="2"/>
  <c r="P85" i="2"/>
  <c r="N85" i="2"/>
  <c r="O84" i="2"/>
  <c r="P84" i="2"/>
  <c r="N84" i="2"/>
  <c r="N77" i="2"/>
  <c r="O77" i="2"/>
  <c r="P77" i="2"/>
  <c r="N78" i="2"/>
  <c r="O78" i="2"/>
  <c r="P78" i="2"/>
  <c r="N79" i="2"/>
  <c r="O79" i="2"/>
  <c r="P79" i="2"/>
  <c r="N80" i="2"/>
  <c r="O80" i="2"/>
  <c r="P80" i="2"/>
  <c r="N81" i="2"/>
  <c r="O81" i="2"/>
  <c r="P81" i="2"/>
  <c r="N82" i="2"/>
  <c r="O82" i="2"/>
  <c r="P82" i="2"/>
  <c r="P76" i="2"/>
  <c r="O76" i="2"/>
  <c r="N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L76" i="2"/>
  <c r="K76" i="2"/>
  <c r="J76" i="2"/>
  <c r="N77" i="1"/>
  <c r="O77" i="1"/>
  <c r="N80" i="1"/>
  <c r="O82" i="1"/>
  <c r="P82" i="1"/>
  <c r="L77" i="1"/>
  <c r="P77" i="1" s="1"/>
  <c r="L78" i="1"/>
  <c r="P78" i="1" s="1"/>
  <c r="L79" i="1"/>
  <c r="L80" i="1"/>
  <c r="P80" i="1" s="1"/>
  <c r="L81" i="1"/>
  <c r="P81" i="1" s="1"/>
  <c r="L82" i="1"/>
  <c r="L76" i="1"/>
  <c r="J77" i="1"/>
  <c r="K77" i="1"/>
  <c r="J78" i="1"/>
  <c r="N78" i="1" s="1"/>
  <c r="K78" i="1"/>
  <c r="O78" i="1" s="1"/>
  <c r="J79" i="1"/>
  <c r="N79" i="1" s="1"/>
  <c r="K79" i="1"/>
  <c r="O79" i="1" s="1"/>
  <c r="J80" i="1"/>
  <c r="O80" i="1" s="1"/>
  <c r="K80" i="1"/>
  <c r="J81" i="1"/>
  <c r="N81" i="1" s="1"/>
  <c r="K81" i="1"/>
  <c r="O81" i="1" s="1"/>
  <c r="J82" i="1"/>
  <c r="K82" i="1"/>
  <c r="N82" i="1" s="1"/>
  <c r="K76" i="1"/>
  <c r="O76" i="1" s="1"/>
  <c r="J76" i="1"/>
  <c r="P76" i="1" s="1"/>
  <c r="O85" i="1" l="1"/>
  <c r="O87" i="1" s="1"/>
  <c r="O84" i="1"/>
  <c r="O86" i="1"/>
  <c r="P79" i="1"/>
  <c r="P86" i="1" s="1"/>
  <c r="N76" i="1"/>
  <c r="P85" i="1" l="1"/>
  <c r="P87" i="1" s="1"/>
  <c r="N84" i="1"/>
  <c r="N85" i="1"/>
  <c r="N86" i="1"/>
  <c r="P84" i="1"/>
  <c r="N87" i="1" l="1"/>
</calcChain>
</file>

<file path=xl/sharedStrings.xml><?xml version="1.0" encoding="utf-8"?>
<sst xmlns="http://schemas.openxmlformats.org/spreadsheetml/2006/main" count="440" uniqueCount="70">
  <si>
    <t>Slice</t>
  </si>
  <si>
    <t>Type 1</t>
  </si>
  <si>
    <t>Type 2</t>
  </si>
  <si>
    <t>Type 3</t>
  </si>
  <si>
    <t>Type 4</t>
  </si>
  <si>
    <t>Type 5</t>
  </si>
  <si>
    <t>Type 6</t>
  </si>
  <si>
    <t>Type 7</t>
  </si>
  <si>
    <t>C-pos</t>
  </si>
  <si>
    <t>Z-pos</t>
  </si>
  <si>
    <t>T-pos</t>
  </si>
  <si>
    <t>Total</t>
  </si>
  <si>
    <t>EGFP</t>
  </si>
  <si>
    <t>mCherry</t>
  </si>
  <si>
    <t>Overlay</t>
  </si>
  <si>
    <t>F:\Histology\Confocal\20201116\M2020050903#_CAG_DO_mCherry_DIO_EGFP</t>
  </si>
  <si>
    <t>EC_scope1</t>
  </si>
  <si>
    <t>F:\Histology\Confocal\20201117\M2020050905#_FAS_EGFP_DIO_mCherry</t>
  </si>
  <si>
    <t>EC_scope2</t>
  </si>
  <si>
    <t>EC_scope3</t>
  </si>
  <si>
    <t>F:\Histology\Confocal\20201117\M2020050906#_FAS_EGFP_DIO_mCherry</t>
  </si>
  <si>
    <t>EC_scope4</t>
  </si>
  <si>
    <t>Scope</t>
  </si>
  <si>
    <t>050905#</t>
  </si>
  <si>
    <t>050906#</t>
  </si>
  <si>
    <t>EGFP+</t>
  </si>
  <si>
    <t>mCherry+</t>
  </si>
  <si>
    <t>Double+</t>
  </si>
  <si>
    <t>avg</t>
  </si>
  <si>
    <t>Ratio</t>
  </si>
  <si>
    <t>std</t>
  </si>
  <si>
    <t>N</t>
  </si>
  <si>
    <t>sem</t>
  </si>
  <si>
    <t>Mean</t>
  </si>
  <si>
    <t>F:\Histology\Confocal\20201117\M2020050903#_CAG_DO_mCherry_DIO_EGFP</t>
  </si>
  <si>
    <t>F:\Histology\Confocal\20201117\M2020050904#_CAG_DO_mCherry_DIO_EGFP</t>
  </si>
  <si>
    <t>20201116\M2020050903#_CAG_DO_mCherry_DIO_EGFP</t>
  </si>
  <si>
    <t>20201117\M2020050903#_CAG_DO_mCherry_DIO_EGFP</t>
  </si>
  <si>
    <t>20201117\M2020050904#_CAG_DO_mCherry_DIO_EGFP</t>
  </si>
  <si>
    <t>mean</t>
  </si>
  <si>
    <t xml:space="preserve"> </t>
  </si>
  <si>
    <t>t-test</t>
  </si>
  <si>
    <t>Area</t>
  </si>
  <si>
    <t>Min</t>
  </si>
  <si>
    <t>Max</t>
  </si>
  <si>
    <t>IntDen</t>
  </si>
  <si>
    <t>RawIntDen</t>
  </si>
  <si>
    <t>SCOPE</t>
  </si>
  <si>
    <t>CHANNEL</t>
  </si>
  <si>
    <t>SUBJECT</t>
  </si>
  <si>
    <t>2020050903#</t>
  </si>
  <si>
    <t>2020050904#</t>
  </si>
  <si>
    <t>1116#</t>
  </si>
  <si>
    <t>2020050905#</t>
  </si>
  <si>
    <t>2020050906#</t>
  </si>
  <si>
    <t>1117#</t>
  </si>
  <si>
    <t>Cre-</t>
  </si>
  <si>
    <t>Cre+</t>
  </si>
  <si>
    <t>C1-row1col3_EC_scope2_40x_z10_</t>
  </si>
  <si>
    <t>C1-row2col3_EC_scope3_40x_z12</t>
  </si>
  <si>
    <t>C1-row3col2_EC_scope1_40x_z10_</t>
  </si>
  <si>
    <t>C1-row1col3_LA_anterior_scope5_40x_</t>
  </si>
  <si>
    <t>C1-row2col3_LA_anterior_scope2_40x</t>
  </si>
  <si>
    <t>C1-col3row1_LA_scope1_40x_</t>
  </si>
  <si>
    <t>C1-col3row2_LA_scope2_40x_</t>
  </si>
  <si>
    <t>C1-col4row2_LA_scope3_40x_</t>
  </si>
  <si>
    <t>C1-col2row2_LA_scope2_40x_</t>
  </si>
  <si>
    <t>C1-row2col1_LA_scope3_40x</t>
  </si>
  <si>
    <t>DO_mCherry_DIO_EGFP</t>
  </si>
  <si>
    <t>DIO_mCherry + FAS_EGFP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</si>
</sst>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38101</xdr:colOff>
      <xdr:row>15</xdr:row>
      <xdr:rowOff>0</xdr:rowOff>
    </xdr:from>
    <xdr:to>
      <xdr:col>19</xdr:col>
      <xdr:colOff>22437</xdr:colOff>
      <xdr:row>24</xdr:row>
      <xdr:rowOff>96769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24BBCF-37D5-49B4-BE08-872F65D5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1" y="4381500"/>
          <a:ext cx="1813136" cy="1811269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6</xdr:row>
      <xdr:rowOff>161925</xdr:rowOff>
    </xdr:from>
    <xdr:to>
      <xdr:col>19</xdr:col>
      <xdr:colOff>9524</xdr:colOff>
      <xdr:row>16</xdr:row>
      <xdr:rowOff>47624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97A086-2DF0-4219-96CF-D9D1F75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2828925"/>
          <a:ext cx="1790699" cy="1790699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0</xdr:row>
      <xdr:rowOff>85725</xdr:rowOff>
    </xdr:from>
    <xdr:to>
      <xdr:col>18</xdr:col>
      <xdr:colOff>600074</xdr:colOff>
      <xdr:row>9</xdr:row>
      <xdr:rowOff>141044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6B17BF-D9C5-40EF-90AB-D5E1EFF2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1609725"/>
          <a:ext cx="1771649" cy="1769819"/>
        </a:xfrm>
        <a:prstGeom prst="rect">
          <a:avLst/>
        </a:prstGeom>
      </xdr:spPr>
    </xdr:pic>
    <xdr:clientData/>
  </xdr:twoCellAnchor>
  <xdr:twoCellAnchor editAs="oneCell">
    <xdr:from>
      <xdr:col>16</xdr:col>
      <xdr:colOff>7453</xdr:colOff>
      <xdr:row>27</xdr:row>
      <xdr:rowOff>62120</xdr:rowOff>
    </xdr:from>
    <xdr:to>
      <xdr:col>19</xdr:col>
      <xdr:colOff>25805</xdr:colOff>
      <xdr:row>37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03190D-FF0C-4644-9378-B2866537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062" y="6729620"/>
          <a:ext cx="1857091" cy="1842880"/>
        </a:xfrm>
        <a:prstGeom prst="rect">
          <a:avLst/>
        </a:prstGeom>
      </xdr:spPr>
    </xdr:pic>
    <xdr:clientData/>
  </xdr:twoCellAnchor>
  <xdr:twoCellAnchor editAs="oneCell">
    <xdr:from>
      <xdr:col>16</xdr:col>
      <xdr:colOff>3314</xdr:colOff>
      <xdr:row>36</xdr:row>
      <xdr:rowOff>177662</xdr:rowOff>
    </xdr:from>
    <xdr:to>
      <xdr:col>19</xdr:col>
      <xdr:colOff>33131</xdr:colOff>
      <xdr:row>46</xdr:row>
      <xdr:rowOff>130742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9D61827-EAC8-4EB3-91FB-43214B66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23" y="8559662"/>
          <a:ext cx="1868556" cy="1858080"/>
        </a:xfrm>
        <a:prstGeom prst="rect">
          <a:avLst/>
        </a:prstGeom>
      </xdr:spPr>
    </xdr:pic>
    <xdr:clientData/>
  </xdr:twoCellAnchor>
  <xdr:twoCellAnchor editAs="oneCell">
    <xdr:from>
      <xdr:col>16</xdr:col>
      <xdr:colOff>915</xdr:colOff>
      <xdr:row>46</xdr:row>
      <xdr:rowOff>127223</xdr:rowOff>
    </xdr:from>
    <xdr:to>
      <xdr:col>19</xdr:col>
      <xdr:colOff>41414</xdr:colOff>
      <xdr:row>56</xdr:row>
      <xdr:rowOff>94786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247D83-0061-44B0-8751-F5F95554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7524" y="10414223"/>
          <a:ext cx="1879238" cy="187256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55</xdr:row>
      <xdr:rowOff>74544</xdr:rowOff>
    </xdr:from>
    <xdr:to>
      <xdr:col>19</xdr:col>
      <xdr:colOff>40461</xdr:colOff>
      <xdr:row>65</xdr:row>
      <xdr:rowOff>48744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CBAE121-873C-44F0-ADA9-12066D2AA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6609" y="12076044"/>
          <a:ext cx="1879200" cy="187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40822</xdr:colOff>
      <xdr:row>9</xdr:row>
      <xdr:rowOff>81643</xdr:rowOff>
    </xdr:from>
    <xdr:to>
      <xdr:col>19</xdr:col>
      <xdr:colOff>363858</xdr:colOff>
      <xdr:row>20</xdr:row>
      <xdr:rowOff>134892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2BCE65-0597-4D8C-86B6-5E53C92F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965" y="1796143"/>
          <a:ext cx="2160000" cy="2148749"/>
        </a:xfrm>
        <a:prstGeom prst="rect">
          <a:avLst/>
        </a:prstGeom>
      </xdr:spPr>
    </xdr:pic>
    <xdr:clientData/>
  </xdr:twoCellAnchor>
  <xdr:twoCellAnchor editAs="oneCell">
    <xdr:from>
      <xdr:col>16</xdr:col>
      <xdr:colOff>41142</xdr:colOff>
      <xdr:row>18</xdr:row>
      <xdr:rowOff>122786</xdr:rowOff>
    </xdr:from>
    <xdr:to>
      <xdr:col>19</xdr:col>
      <xdr:colOff>364178</xdr:colOff>
      <xdr:row>29</xdr:row>
      <xdr:rowOff>173809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D1D9F4-94BB-49F5-AB80-122CE6C52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8285" y="3551786"/>
          <a:ext cx="2160000" cy="2146523"/>
        </a:xfrm>
        <a:prstGeom prst="rect">
          <a:avLst/>
        </a:prstGeom>
      </xdr:spPr>
    </xdr:pic>
    <xdr:clientData/>
  </xdr:twoCellAnchor>
  <xdr:twoCellAnchor editAs="oneCell">
    <xdr:from>
      <xdr:col>16</xdr:col>
      <xdr:colOff>42825</xdr:colOff>
      <xdr:row>28</xdr:row>
      <xdr:rowOff>49628</xdr:rowOff>
    </xdr:from>
    <xdr:to>
      <xdr:col>19</xdr:col>
      <xdr:colOff>365861</xdr:colOff>
      <xdr:row>39</xdr:row>
      <xdr:rowOff>95492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D89B0B-98C7-4982-ADFA-AA1E16A25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425" y="5383628"/>
          <a:ext cx="2151836" cy="2141364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40</xdr:row>
      <xdr:rowOff>0</xdr:rowOff>
    </xdr:from>
    <xdr:to>
      <xdr:col>19</xdr:col>
      <xdr:colOff>378825</xdr:colOff>
      <xdr:row>51</xdr:row>
      <xdr:rowOff>64500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9D8587-6DA8-4A8A-BE40-89B638AB9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7620000"/>
          <a:ext cx="2160000" cy="21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35700</xdr:colOff>
      <xdr:row>48</xdr:row>
      <xdr:rowOff>159525</xdr:rowOff>
    </xdr:from>
    <xdr:to>
      <xdr:col>19</xdr:col>
      <xdr:colOff>366900</xdr:colOff>
      <xdr:row>60</xdr:row>
      <xdr:rowOff>29071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C279AB7-ADE2-4ED2-BA71-5A973F170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9300" y="9303525"/>
          <a:ext cx="2160000" cy="2155546"/>
        </a:xfrm>
        <a:prstGeom prst="rect">
          <a:avLst/>
        </a:prstGeom>
      </xdr:spPr>
    </xdr:pic>
    <xdr:clientData/>
  </xdr:twoCellAnchor>
  <xdr:twoCellAnchor editAs="oneCell">
    <xdr:from>
      <xdr:col>16</xdr:col>
      <xdr:colOff>42825</xdr:colOff>
      <xdr:row>58</xdr:row>
      <xdr:rowOff>157125</xdr:rowOff>
    </xdr:from>
    <xdr:to>
      <xdr:col>19</xdr:col>
      <xdr:colOff>374025</xdr:colOff>
      <xdr:row>70</xdr:row>
      <xdr:rowOff>26671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D6F51DE-DA32-4105-A0C7-D439E0E8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425" y="11206125"/>
          <a:ext cx="2160000" cy="2155546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0</xdr:row>
      <xdr:rowOff>0</xdr:rowOff>
    </xdr:from>
    <xdr:to>
      <xdr:col>19</xdr:col>
      <xdr:colOff>359775</xdr:colOff>
      <xdr:row>11</xdr:row>
      <xdr:rowOff>60055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71B6ACD-BA1C-4897-B728-F2E3B050C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175" y="0"/>
          <a:ext cx="2160000" cy="2155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97"/>
  <sheetViews>
    <sheetView topLeftCell="D1" zoomScaleNormal="100" workbookViewId="0">
      <selection activeCell="K27" sqref="K27"/>
    </sheetView>
  </sheetViews>
  <sheetFormatPr defaultRowHeight="14.5" x14ac:dyDescent="0.35"/>
  <cols>
    <col min="5" max="8" width="9.1796875" style="1"/>
  </cols>
  <sheetData>
    <row r="2" spans="1:17" x14ac:dyDescent="0.35">
      <c r="A2" t="s">
        <v>17</v>
      </c>
    </row>
    <row r="3" spans="1:17" x14ac:dyDescent="0.35">
      <c r="D3" t="s">
        <v>16</v>
      </c>
      <c r="F3" s="1" t="s">
        <v>12</v>
      </c>
      <c r="G3" s="1" t="s">
        <v>13</v>
      </c>
      <c r="H3" s="1" t="s">
        <v>14</v>
      </c>
    </row>
    <row r="4" spans="1:17" x14ac:dyDescent="0.35">
      <c r="E4" s="1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/>
      <c r="N4" s="1" t="s">
        <v>8</v>
      </c>
      <c r="O4" s="1" t="s">
        <v>9</v>
      </c>
      <c r="P4" s="1" t="s">
        <v>10</v>
      </c>
    </row>
    <row r="5" spans="1:17" x14ac:dyDescent="0.35">
      <c r="E5" s="1">
        <v>1</v>
      </c>
      <c r="F5" s="1">
        <v>0</v>
      </c>
      <c r="G5" s="1">
        <v>33</v>
      </c>
      <c r="H5" s="1">
        <v>4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/>
    </row>
    <row r="6" spans="1:17" x14ac:dyDescent="0.35">
      <c r="E6" s="1">
        <v>2</v>
      </c>
      <c r="F6" s="1">
        <v>20</v>
      </c>
      <c r="G6" s="1">
        <v>0</v>
      </c>
      <c r="H6" s="1">
        <v>2</v>
      </c>
      <c r="I6" s="1">
        <v>0</v>
      </c>
      <c r="J6" s="1">
        <v>0</v>
      </c>
      <c r="K6" s="1">
        <v>0</v>
      </c>
      <c r="L6" s="1">
        <v>0</v>
      </c>
      <c r="M6" s="1">
        <v>2</v>
      </c>
      <c r="N6" s="1">
        <v>1</v>
      </c>
      <c r="O6" s="1">
        <v>1</v>
      </c>
      <c r="P6" s="1"/>
    </row>
    <row r="7" spans="1:17" x14ac:dyDescent="0.35">
      <c r="E7" s="1">
        <v>3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3</v>
      </c>
      <c r="N7" s="1">
        <v>1</v>
      </c>
      <c r="O7" s="1">
        <v>1</v>
      </c>
      <c r="P7" s="1"/>
    </row>
    <row r="8" spans="1:17" x14ac:dyDescent="0.35"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E9" s="1" t="s">
        <v>11</v>
      </c>
      <c r="F9" s="1">
        <v>20</v>
      </c>
      <c r="G9" s="1">
        <v>33</v>
      </c>
      <c r="H9" s="1">
        <v>6</v>
      </c>
      <c r="I9" s="1">
        <v>0</v>
      </c>
      <c r="J9" s="1">
        <v>0</v>
      </c>
      <c r="K9" s="1">
        <v>0</v>
      </c>
      <c r="L9" s="1">
        <v>0</v>
      </c>
      <c r="M9" s="1"/>
      <c r="N9" s="1"/>
      <c r="O9" s="1"/>
      <c r="P9" s="1"/>
      <c r="Q9" s="1"/>
    </row>
    <row r="10" spans="1:17" x14ac:dyDescent="0.35"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D11" t="s">
        <v>18</v>
      </c>
      <c r="F11" s="1" t="s">
        <v>12</v>
      </c>
      <c r="G11" s="1" t="s">
        <v>13</v>
      </c>
      <c r="H11" s="1" t="s">
        <v>14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E12" s="1" t="s">
        <v>0</v>
      </c>
      <c r="F12" s="1" t="s">
        <v>1</v>
      </c>
      <c r="G12" s="1" t="s">
        <v>2</v>
      </c>
      <c r="H12" s="1" t="s">
        <v>3</v>
      </c>
      <c r="I12" s="1" t="s">
        <v>4</v>
      </c>
      <c r="J12" s="1" t="s">
        <v>5</v>
      </c>
      <c r="K12" s="1" t="s">
        <v>6</v>
      </c>
      <c r="L12" s="1" t="s">
        <v>7</v>
      </c>
      <c r="M12" s="1"/>
      <c r="N12" s="1" t="s">
        <v>8</v>
      </c>
      <c r="O12" s="1" t="s">
        <v>9</v>
      </c>
      <c r="P12" s="1" t="s">
        <v>10</v>
      </c>
      <c r="Q12" s="1"/>
    </row>
    <row r="13" spans="1:17" x14ac:dyDescent="0.35">
      <c r="E13" s="1">
        <v>1</v>
      </c>
      <c r="F13" s="1">
        <v>0</v>
      </c>
      <c r="G13" s="1">
        <v>45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1</v>
      </c>
      <c r="O13" s="1">
        <v>1</v>
      </c>
      <c r="P13" s="1"/>
      <c r="Q13" s="1"/>
    </row>
    <row r="14" spans="1:17" x14ac:dyDescent="0.35">
      <c r="E14" s="1">
        <v>2</v>
      </c>
      <c r="F14" s="1">
        <v>33</v>
      </c>
      <c r="G14" s="1">
        <v>0</v>
      </c>
      <c r="H14" s="1">
        <v>10</v>
      </c>
      <c r="I14" s="1">
        <v>0</v>
      </c>
      <c r="J14" s="1">
        <v>0</v>
      </c>
      <c r="K14" s="1">
        <v>0</v>
      </c>
      <c r="L14" s="1">
        <v>0</v>
      </c>
      <c r="M14" s="1">
        <v>2</v>
      </c>
      <c r="N14" s="1">
        <v>1</v>
      </c>
      <c r="O14" s="1">
        <v>1</v>
      </c>
      <c r="P14" s="1"/>
      <c r="Q14" s="1"/>
    </row>
    <row r="15" spans="1:17" x14ac:dyDescent="0.35">
      <c r="E15" s="1">
        <v>3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3</v>
      </c>
      <c r="N15" s="1">
        <v>1</v>
      </c>
      <c r="O15" s="1">
        <v>1</v>
      </c>
      <c r="P15" s="1"/>
      <c r="Q15" s="1"/>
    </row>
    <row r="16" spans="1:17" x14ac:dyDescent="0.35"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E17" s="1" t="s">
        <v>11</v>
      </c>
      <c r="F17" s="1">
        <v>33</v>
      </c>
      <c r="G17" s="1">
        <v>45</v>
      </c>
      <c r="H17" s="1">
        <v>11</v>
      </c>
      <c r="I17" s="1">
        <v>0</v>
      </c>
      <c r="J17" s="1">
        <v>0</v>
      </c>
      <c r="K17" s="1">
        <v>0</v>
      </c>
      <c r="L17" s="1">
        <v>0</v>
      </c>
      <c r="M17" s="1"/>
      <c r="N17" s="1"/>
      <c r="O17" s="1"/>
      <c r="P17" s="1"/>
      <c r="Q17" s="1"/>
    </row>
    <row r="18" spans="1:17" x14ac:dyDescent="0.35"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D19" t="s">
        <v>19</v>
      </c>
      <c r="F19" s="1" t="s">
        <v>12</v>
      </c>
      <c r="G19" s="1" t="s">
        <v>13</v>
      </c>
      <c r="H19" s="1" t="s">
        <v>14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E20" s="1" t="s">
        <v>0</v>
      </c>
      <c r="F20" s="1" t="s">
        <v>1</v>
      </c>
      <c r="G20" s="1" t="s">
        <v>2</v>
      </c>
      <c r="H20" s="1" t="s">
        <v>3</v>
      </c>
      <c r="I20" s="1" t="s">
        <v>4</v>
      </c>
      <c r="J20" s="1" t="s">
        <v>5</v>
      </c>
      <c r="K20" s="1" t="s">
        <v>6</v>
      </c>
      <c r="L20" s="1" t="s">
        <v>7</v>
      </c>
      <c r="M20" s="1"/>
      <c r="N20" s="1" t="s">
        <v>8</v>
      </c>
      <c r="O20" s="1" t="s">
        <v>9</v>
      </c>
      <c r="P20" s="1" t="s">
        <v>10</v>
      </c>
      <c r="Q20" s="1"/>
    </row>
    <row r="21" spans="1:17" x14ac:dyDescent="0.35">
      <c r="E21" s="1">
        <v>1</v>
      </c>
      <c r="F21" s="1">
        <v>21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1</v>
      </c>
      <c r="O21" s="1">
        <v>1</v>
      </c>
      <c r="P21" s="1"/>
      <c r="Q21" s="1"/>
    </row>
    <row r="22" spans="1:17" x14ac:dyDescent="0.35">
      <c r="E22" s="1">
        <v>2</v>
      </c>
      <c r="F22" s="1">
        <v>0</v>
      </c>
      <c r="G22" s="1">
        <v>43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</v>
      </c>
      <c r="N22" s="1">
        <v>1</v>
      </c>
      <c r="O22" s="1">
        <v>1</v>
      </c>
      <c r="P22" s="1"/>
      <c r="Q22" s="1"/>
    </row>
    <row r="23" spans="1:17" x14ac:dyDescent="0.35">
      <c r="E23" s="1">
        <v>3</v>
      </c>
      <c r="F23" s="1">
        <v>0</v>
      </c>
      <c r="G23" s="1">
        <v>0</v>
      </c>
      <c r="H23" s="1">
        <v>10</v>
      </c>
      <c r="I23" s="1">
        <v>0</v>
      </c>
      <c r="J23" s="1">
        <v>0</v>
      </c>
      <c r="K23" s="1">
        <v>0</v>
      </c>
      <c r="L23" s="1">
        <v>0</v>
      </c>
      <c r="M23" s="1">
        <v>3</v>
      </c>
      <c r="N23" s="1">
        <v>1</v>
      </c>
      <c r="O23" s="1">
        <v>1</v>
      </c>
      <c r="P23" s="1"/>
      <c r="Q23" s="1"/>
    </row>
    <row r="24" spans="1:17" x14ac:dyDescent="0.35"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E25" s="1" t="s">
        <v>11</v>
      </c>
      <c r="F25" s="1">
        <v>21</v>
      </c>
      <c r="G25" s="1">
        <v>43</v>
      </c>
      <c r="H25" s="1">
        <v>10</v>
      </c>
      <c r="I25" s="1">
        <v>0</v>
      </c>
      <c r="J25" s="1">
        <v>0</v>
      </c>
      <c r="K25" s="1">
        <v>0</v>
      </c>
      <c r="L25" s="1">
        <v>0</v>
      </c>
      <c r="M25" s="1"/>
      <c r="N25" s="1"/>
      <c r="O25" s="1"/>
      <c r="P25" s="1"/>
      <c r="Q25" s="1"/>
    </row>
    <row r="26" spans="1:17" x14ac:dyDescent="0.35">
      <c r="I26" s="1"/>
      <c r="J26" s="1"/>
      <c r="K26" s="1"/>
      <c r="L26" s="1"/>
      <c r="M26" s="1"/>
      <c r="N26" s="1"/>
      <c r="O26" s="1"/>
      <c r="P26" s="1"/>
      <c r="Q26" s="1"/>
    </row>
    <row r="29" spans="1:17" x14ac:dyDescent="0.35">
      <c r="A29" t="s">
        <v>20</v>
      </c>
    </row>
    <row r="30" spans="1:17" x14ac:dyDescent="0.35">
      <c r="D30" t="s">
        <v>16</v>
      </c>
      <c r="F30" s="1" t="s">
        <v>12</v>
      </c>
      <c r="G30" s="1" t="s">
        <v>13</v>
      </c>
      <c r="H30" s="1" t="s">
        <v>14</v>
      </c>
    </row>
    <row r="31" spans="1:17" x14ac:dyDescent="0.35">
      <c r="E31" s="1" t="s">
        <v>0</v>
      </c>
      <c r="F31" s="1" t="s">
        <v>1</v>
      </c>
      <c r="G31" s="1" t="s">
        <v>2</v>
      </c>
      <c r="H31" s="1" t="s">
        <v>3</v>
      </c>
      <c r="I31" s="1" t="s">
        <v>4</v>
      </c>
      <c r="J31" s="1" t="s">
        <v>5</v>
      </c>
      <c r="K31" s="1" t="s">
        <v>6</v>
      </c>
      <c r="L31" s="1" t="s">
        <v>7</v>
      </c>
      <c r="M31" s="1"/>
      <c r="N31" s="1" t="s">
        <v>8</v>
      </c>
      <c r="O31" s="1" t="s">
        <v>9</v>
      </c>
      <c r="P31" s="1" t="s">
        <v>10</v>
      </c>
    </row>
    <row r="32" spans="1:17" x14ac:dyDescent="0.35">
      <c r="E32" s="1">
        <v>1</v>
      </c>
      <c r="F32" s="1">
        <v>32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1</v>
      </c>
      <c r="O32" s="1">
        <v>1</v>
      </c>
      <c r="P32" s="1"/>
    </row>
    <row r="33" spans="4:16" x14ac:dyDescent="0.35">
      <c r="E33" s="1">
        <v>2</v>
      </c>
      <c r="F33" s="1">
        <v>0</v>
      </c>
      <c r="G33" s="1">
        <v>22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</v>
      </c>
      <c r="N33" s="1">
        <v>1</v>
      </c>
      <c r="O33" s="1">
        <v>1</v>
      </c>
      <c r="P33" s="1"/>
    </row>
    <row r="34" spans="4:16" x14ac:dyDescent="0.35">
      <c r="E34" s="1">
        <v>3</v>
      </c>
      <c r="F34" s="1">
        <v>0</v>
      </c>
      <c r="G34" s="1">
        <v>0</v>
      </c>
      <c r="H34" s="1">
        <v>3</v>
      </c>
      <c r="I34" s="1">
        <v>0</v>
      </c>
      <c r="J34" s="1">
        <v>0</v>
      </c>
      <c r="K34" s="1">
        <v>0</v>
      </c>
      <c r="L34" s="1">
        <v>0</v>
      </c>
      <c r="M34" s="1">
        <v>3</v>
      </c>
      <c r="N34" s="1">
        <v>1</v>
      </c>
      <c r="O34" s="1">
        <v>1</v>
      </c>
      <c r="P34" s="1"/>
    </row>
    <row r="35" spans="4:16" x14ac:dyDescent="0.35">
      <c r="I35" s="1"/>
      <c r="J35" s="1"/>
      <c r="K35" s="1"/>
      <c r="L35" s="1"/>
      <c r="M35" s="1"/>
      <c r="N35" s="1"/>
      <c r="O35" s="1"/>
      <c r="P35" s="1"/>
    </row>
    <row r="36" spans="4:16" x14ac:dyDescent="0.35">
      <c r="E36" s="1" t="s">
        <v>11</v>
      </c>
      <c r="F36" s="1">
        <v>32</v>
      </c>
      <c r="G36" s="1">
        <v>22</v>
      </c>
      <c r="H36" s="1">
        <v>3</v>
      </c>
      <c r="I36" s="1">
        <v>0</v>
      </c>
      <c r="J36" s="1">
        <v>0</v>
      </c>
      <c r="K36" s="1">
        <v>0</v>
      </c>
      <c r="L36" s="1">
        <v>0</v>
      </c>
      <c r="M36" s="1"/>
      <c r="N36" s="1"/>
      <c r="O36" s="1"/>
      <c r="P36" s="1"/>
    </row>
    <row r="39" spans="4:16" x14ac:dyDescent="0.35">
      <c r="D39" t="s">
        <v>18</v>
      </c>
      <c r="F39" s="1" t="s">
        <v>12</v>
      </c>
      <c r="G39" s="1" t="s">
        <v>13</v>
      </c>
      <c r="H39" s="1" t="s">
        <v>14</v>
      </c>
    </row>
    <row r="40" spans="4:16" x14ac:dyDescent="0.35">
      <c r="E40" s="1" t="s">
        <v>0</v>
      </c>
      <c r="F40" s="1" t="s">
        <v>1</v>
      </c>
      <c r="G40" s="1" t="s">
        <v>2</v>
      </c>
      <c r="H40" s="1" t="s">
        <v>3</v>
      </c>
      <c r="I40" t="s">
        <v>4</v>
      </c>
      <c r="J40" t="s">
        <v>5</v>
      </c>
      <c r="K40" t="s">
        <v>6</v>
      </c>
      <c r="L40" t="s">
        <v>7</v>
      </c>
      <c r="N40" t="s">
        <v>8</v>
      </c>
      <c r="O40" t="s">
        <v>9</v>
      </c>
      <c r="P40" t="s">
        <v>10</v>
      </c>
    </row>
    <row r="41" spans="4:16" x14ac:dyDescent="0.35">
      <c r="E41" s="1">
        <v>1</v>
      </c>
      <c r="F41" s="1">
        <v>44</v>
      </c>
      <c r="G41" s="1">
        <v>0</v>
      </c>
      <c r="H41" s="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1</v>
      </c>
      <c r="O41">
        <v>1</v>
      </c>
    </row>
    <row r="42" spans="4:16" x14ac:dyDescent="0.35">
      <c r="E42" s="1">
        <v>2</v>
      </c>
      <c r="F42" s="1">
        <v>0</v>
      </c>
      <c r="G42" s="1">
        <v>21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2</v>
      </c>
      <c r="N42">
        <v>1</v>
      </c>
      <c r="O42">
        <v>1</v>
      </c>
    </row>
    <row r="43" spans="4:16" x14ac:dyDescent="0.35">
      <c r="E43" s="1">
        <v>3</v>
      </c>
      <c r="F43" s="1">
        <v>0</v>
      </c>
      <c r="G43" s="1">
        <v>0</v>
      </c>
      <c r="H43" s="1">
        <v>4</v>
      </c>
      <c r="I43">
        <v>0</v>
      </c>
      <c r="J43">
        <v>0</v>
      </c>
      <c r="K43">
        <v>0</v>
      </c>
      <c r="L43">
        <v>0</v>
      </c>
      <c r="M43">
        <v>3</v>
      </c>
      <c r="N43">
        <v>1</v>
      </c>
      <c r="O43">
        <v>1</v>
      </c>
    </row>
    <row r="45" spans="4:16" x14ac:dyDescent="0.35">
      <c r="E45" s="1" t="s">
        <v>11</v>
      </c>
      <c r="F45" s="1">
        <v>44</v>
      </c>
      <c r="G45" s="1">
        <v>21</v>
      </c>
      <c r="H45" s="1">
        <v>4</v>
      </c>
      <c r="I45">
        <v>0</v>
      </c>
      <c r="J45">
        <v>0</v>
      </c>
      <c r="K45">
        <v>0</v>
      </c>
      <c r="L45">
        <v>0</v>
      </c>
    </row>
    <row r="48" spans="4:16" x14ac:dyDescent="0.35">
      <c r="D48" t="s">
        <v>19</v>
      </c>
      <c r="F48" s="1" t="s">
        <v>12</v>
      </c>
      <c r="G48" s="1" t="s">
        <v>13</v>
      </c>
      <c r="H48" s="1" t="s">
        <v>14</v>
      </c>
    </row>
    <row r="49" spans="4:16" x14ac:dyDescent="0.35">
      <c r="E49" s="1" t="s">
        <v>0</v>
      </c>
      <c r="F49" s="1" t="s">
        <v>1</v>
      </c>
      <c r="G49" s="1" t="s">
        <v>2</v>
      </c>
      <c r="H49" s="1" t="s">
        <v>3</v>
      </c>
      <c r="I49" t="s">
        <v>4</v>
      </c>
      <c r="J49" t="s">
        <v>5</v>
      </c>
      <c r="K49" t="s">
        <v>6</v>
      </c>
      <c r="L49" t="s">
        <v>7</v>
      </c>
      <c r="N49" t="s">
        <v>8</v>
      </c>
      <c r="O49" t="s">
        <v>9</v>
      </c>
      <c r="P49" t="s">
        <v>10</v>
      </c>
    </row>
    <row r="50" spans="4:16" x14ac:dyDescent="0.35">
      <c r="E50" s="1">
        <v>1</v>
      </c>
      <c r="F50" s="1">
        <v>36</v>
      </c>
      <c r="G50" s="1">
        <v>5</v>
      </c>
      <c r="H50" s="1">
        <v>1</v>
      </c>
      <c r="I50">
        <v>0</v>
      </c>
      <c r="J50">
        <v>0</v>
      </c>
      <c r="K50">
        <v>0</v>
      </c>
      <c r="L50">
        <v>0</v>
      </c>
      <c r="M50">
        <v>1</v>
      </c>
      <c r="N50">
        <v>1</v>
      </c>
      <c r="O50">
        <v>1</v>
      </c>
    </row>
    <row r="51" spans="4:16" x14ac:dyDescent="0.35">
      <c r="E51" s="1">
        <v>2</v>
      </c>
      <c r="F51" s="1">
        <v>0</v>
      </c>
      <c r="G51" s="1">
        <v>0</v>
      </c>
      <c r="H51" s="1">
        <v>0</v>
      </c>
      <c r="I51">
        <v>0</v>
      </c>
      <c r="J51">
        <v>0</v>
      </c>
      <c r="K51">
        <v>0</v>
      </c>
      <c r="L51">
        <v>0</v>
      </c>
      <c r="M51">
        <v>2</v>
      </c>
      <c r="N51">
        <v>1</v>
      </c>
      <c r="O51">
        <v>1</v>
      </c>
    </row>
    <row r="52" spans="4:16" x14ac:dyDescent="0.35">
      <c r="E52" s="1">
        <v>3</v>
      </c>
      <c r="F52" s="1">
        <v>0</v>
      </c>
      <c r="G52" s="1">
        <v>0</v>
      </c>
      <c r="H52" s="1">
        <v>0</v>
      </c>
      <c r="I52">
        <v>0</v>
      </c>
      <c r="J52">
        <v>0</v>
      </c>
      <c r="K52">
        <v>0</v>
      </c>
      <c r="L52">
        <v>0</v>
      </c>
      <c r="M52">
        <v>3</v>
      </c>
      <c r="N52">
        <v>1</v>
      </c>
      <c r="O52">
        <v>1</v>
      </c>
    </row>
    <row r="54" spans="4:16" x14ac:dyDescent="0.35">
      <c r="E54" s="1" t="s">
        <v>11</v>
      </c>
      <c r="F54" s="1">
        <v>36</v>
      </c>
      <c r="G54" s="1">
        <v>5</v>
      </c>
      <c r="H54" s="1">
        <v>1</v>
      </c>
      <c r="I54">
        <v>0</v>
      </c>
      <c r="J54">
        <v>0</v>
      </c>
      <c r="K54">
        <v>0</v>
      </c>
      <c r="L54">
        <v>0</v>
      </c>
    </row>
    <row r="57" spans="4:16" x14ac:dyDescent="0.35">
      <c r="D57" t="s">
        <v>21</v>
      </c>
      <c r="F57" s="1" t="s">
        <v>12</v>
      </c>
      <c r="G57" s="1" t="s">
        <v>13</v>
      </c>
      <c r="H57" s="1" t="s">
        <v>14</v>
      </c>
    </row>
    <row r="58" spans="4:16" x14ac:dyDescent="0.35">
      <c r="E58" s="1" t="s">
        <v>0</v>
      </c>
      <c r="F58" s="1" t="s">
        <v>1</v>
      </c>
      <c r="G58" s="1" t="s">
        <v>2</v>
      </c>
      <c r="H58" s="1" t="s">
        <v>3</v>
      </c>
      <c r="I58" t="s">
        <v>4</v>
      </c>
      <c r="J58" t="s">
        <v>5</v>
      </c>
      <c r="K58" t="s">
        <v>6</v>
      </c>
      <c r="L58" t="s">
        <v>7</v>
      </c>
      <c r="N58" t="s">
        <v>8</v>
      </c>
      <c r="O58" t="s">
        <v>9</v>
      </c>
      <c r="P58" t="s">
        <v>10</v>
      </c>
    </row>
    <row r="59" spans="4:16" x14ac:dyDescent="0.35">
      <c r="E59" s="1">
        <v>1</v>
      </c>
      <c r="F59" s="1">
        <v>15</v>
      </c>
      <c r="G59" s="1">
        <v>10</v>
      </c>
      <c r="H59" s="1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1</v>
      </c>
      <c r="O59">
        <v>1</v>
      </c>
    </row>
    <row r="60" spans="4:16" x14ac:dyDescent="0.35">
      <c r="E60" s="1">
        <v>2</v>
      </c>
      <c r="F60" s="1">
        <v>0</v>
      </c>
      <c r="G60" s="1">
        <v>0</v>
      </c>
      <c r="H60" s="1">
        <v>0</v>
      </c>
      <c r="I60">
        <v>0</v>
      </c>
      <c r="J60">
        <v>0</v>
      </c>
      <c r="K60">
        <v>0</v>
      </c>
      <c r="L60">
        <v>0</v>
      </c>
      <c r="M60">
        <v>2</v>
      </c>
      <c r="N60">
        <v>1</v>
      </c>
      <c r="O60">
        <v>1</v>
      </c>
    </row>
    <row r="61" spans="4:16" x14ac:dyDescent="0.35">
      <c r="E61" s="1">
        <v>3</v>
      </c>
      <c r="F61" s="1">
        <v>0</v>
      </c>
      <c r="G61" s="1">
        <v>0</v>
      </c>
      <c r="H61" s="1">
        <v>0</v>
      </c>
      <c r="I61">
        <v>0</v>
      </c>
      <c r="J61">
        <v>0</v>
      </c>
      <c r="K61">
        <v>0</v>
      </c>
      <c r="L61">
        <v>0</v>
      </c>
      <c r="M61">
        <v>3</v>
      </c>
      <c r="N61">
        <v>1</v>
      </c>
      <c r="O61">
        <v>1</v>
      </c>
    </row>
    <row r="63" spans="4:16" x14ac:dyDescent="0.35">
      <c r="E63" s="1" t="s">
        <v>11</v>
      </c>
      <c r="F63" s="1">
        <v>15</v>
      </c>
      <c r="G63" s="1">
        <v>10</v>
      </c>
      <c r="H63" s="1">
        <v>0</v>
      </c>
      <c r="I63">
        <v>0</v>
      </c>
      <c r="J63">
        <v>0</v>
      </c>
      <c r="K63">
        <v>0</v>
      </c>
      <c r="L63">
        <v>0</v>
      </c>
    </row>
    <row r="74" spans="4:16" x14ac:dyDescent="0.35">
      <c r="N74" s="1" t="s">
        <v>29</v>
      </c>
    </row>
    <row r="75" spans="4:16" x14ac:dyDescent="0.35">
      <c r="E75" s="1" t="s">
        <v>22</v>
      </c>
      <c r="F75" s="1" t="s">
        <v>12</v>
      </c>
      <c r="G75" s="1" t="s">
        <v>13</v>
      </c>
      <c r="H75" s="1" t="s">
        <v>14</v>
      </c>
      <c r="J75" s="1" t="s">
        <v>25</v>
      </c>
      <c r="K75" s="1" t="s">
        <v>26</v>
      </c>
      <c r="L75" s="1" t="s">
        <v>27</v>
      </c>
      <c r="N75" s="1" t="s">
        <v>25</v>
      </c>
      <c r="O75" s="1" t="s">
        <v>26</v>
      </c>
      <c r="P75" s="1" t="s">
        <v>27</v>
      </c>
    </row>
    <row r="76" spans="4:16" x14ac:dyDescent="0.35">
      <c r="D76" t="s">
        <v>23</v>
      </c>
      <c r="E76" s="1">
        <v>1</v>
      </c>
      <c r="F76" s="1">
        <v>20</v>
      </c>
      <c r="G76" s="1">
        <v>33</v>
      </c>
      <c r="H76" s="1">
        <v>6</v>
      </c>
      <c r="J76" s="1">
        <f>F76-H76</f>
        <v>14</v>
      </c>
      <c r="K76" s="1">
        <f>G76-H76</f>
        <v>27</v>
      </c>
      <c r="L76" s="1">
        <f>H76</f>
        <v>6</v>
      </c>
      <c r="N76" s="1">
        <f>J76/SUM(J76:L76)</f>
        <v>0.2978723404255319</v>
      </c>
      <c r="O76" s="1">
        <f>K76/SUM(J76:L76)</f>
        <v>0.57446808510638303</v>
      </c>
      <c r="P76" s="1">
        <f>L76/SUM(J76:L76)</f>
        <v>0.1276595744680851</v>
      </c>
    </row>
    <row r="77" spans="4:16" x14ac:dyDescent="0.35">
      <c r="E77" s="1">
        <v>2</v>
      </c>
      <c r="F77" s="1">
        <v>33</v>
      </c>
      <c r="G77" s="1">
        <v>45</v>
      </c>
      <c r="H77" s="1">
        <v>11</v>
      </c>
      <c r="J77" s="1">
        <f t="shared" ref="J77:J82" si="0">F77-H77</f>
        <v>22</v>
      </c>
      <c r="K77" s="1">
        <f t="shared" ref="K77:K82" si="1">G77-H77</f>
        <v>34</v>
      </c>
      <c r="L77" s="1">
        <f t="shared" ref="L77:L82" si="2">H77</f>
        <v>11</v>
      </c>
      <c r="N77" s="1">
        <f t="shared" ref="N77:N82" si="3">J77/SUM(J77:L77)</f>
        <v>0.32835820895522388</v>
      </c>
      <c r="O77" s="1">
        <f t="shared" ref="O77:O82" si="4">K77/SUM(J77:L77)</f>
        <v>0.5074626865671642</v>
      </c>
      <c r="P77" s="1">
        <f t="shared" ref="P77:P82" si="5">L77/SUM(J77:L77)</f>
        <v>0.16417910447761194</v>
      </c>
    </row>
    <row r="78" spans="4:16" x14ac:dyDescent="0.35">
      <c r="E78" s="1">
        <v>3</v>
      </c>
      <c r="F78" s="1">
        <v>21</v>
      </c>
      <c r="G78" s="1">
        <v>43</v>
      </c>
      <c r="H78" s="1">
        <v>10</v>
      </c>
      <c r="J78" s="1">
        <f t="shared" si="0"/>
        <v>11</v>
      </c>
      <c r="K78" s="1">
        <f t="shared" si="1"/>
        <v>33</v>
      </c>
      <c r="L78" s="1">
        <f t="shared" si="2"/>
        <v>10</v>
      </c>
      <c r="N78" s="1">
        <f t="shared" si="3"/>
        <v>0.20370370370370369</v>
      </c>
      <c r="O78" s="1">
        <f t="shared" si="4"/>
        <v>0.61111111111111116</v>
      </c>
      <c r="P78" s="1">
        <f t="shared" si="5"/>
        <v>0.18518518518518517</v>
      </c>
    </row>
    <row r="79" spans="4:16" x14ac:dyDescent="0.35">
      <c r="D79" t="s">
        <v>24</v>
      </c>
      <c r="E79" s="1">
        <v>1</v>
      </c>
      <c r="F79" s="1">
        <v>32</v>
      </c>
      <c r="G79" s="1">
        <v>22</v>
      </c>
      <c r="H79" s="1">
        <v>3</v>
      </c>
      <c r="J79" s="1">
        <f t="shared" si="0"/>
        <v>29</v>
      </c>
      <c r="K79" s="1">
        <f t="shared" si="1"/>
        <v>19</v>
      </c>
      <c r="L79" s="1">
        <f t="shared" si="2"/>
        <v>3</v>
      </c>
      <c r="N79" s="1">
        <f t="shared" si="3"/>
        <v>0.56862745098039214</v>
      </c>
      <c r="O79" s="1">
        <f t="shared" si="4"/>
        <v>0.37254901960784315</v>
      </c>
      <c r="P79" s="1">
        <f t="shared" si="5"/>
        <v>5.8823529411764705E-2</v>
      </c>
    </row>
    <row r="80" spans="4:16" x14ac:dyDescent="0.35">
      <c r="E80" s="1">
        <v>2</v>
      </c>
      <c r="F80" s="1">
        <v>44</v>
      </c>
      <c r="G80" s="1">
        <v>21</v>
      </c>
      <c r="H80" s="1">
        <v>4</v>
      </c>
      <c r="J80" s="1">
        <f t="shared" si="0"/>
        <v>40</v>
      </c>
      <c r="K80" s="1">
        <f t="shared" si="1"/>
        <v>17</v>
      </c>
      <c r="L80" s="1">
        <f t="shared" si="2"/>
        <v>4</v>
      </c>
      <c r="N80" s="1">
        <f t="shared" si="3"/>
        <v>0.65573770491803274</v>
      </c>
      <c r="O80" s="1">
        <f t="shared" si="4"/>
        <v>0.27868852459016391</v>
      </c>
      <c r="P80" s="1">
        <f t="shared" si="5"/>
        <v>6.5573770491803282E-2</v>
      </c>
    </row>
    <row r="81" spans="5:16" x14ac:dyDescent="0.35">
      <c r="E81" s="1">
        <v>3</v>
      </c>
      <c r="F81" s="1">
        <v>36</v>
      </c>
      <c r="G81" s="1">
        <v>5</v>
      </c>
      <c r="H81" s="1">
        <v>1</v>
      </c>
      <c r="J81" s="1">
        <f t="shared" si="0"/>
        <v>35</v>
      </c>
      <c r="K81" s="1">
        <f t="shared" si="1"/>
        <v>4</v>
      </c>
      <c r="L81" s="1">
        <f t="shared" si="2"/>
        <v>1</v>
      </c>
      <c r="N81" s="1">
        <f t="shared" si="3"/>
        <v>0.875</v>
      </c>
      <c r="O81" s="1">
        <f t="shared" si="4"/>
        <v>0.1</v>
      </c>
      <c r="P81" s="1">
        <f t="shared" si="5"/>
        <v>2.5000000000000001E-2</v>
      </c>
    </row>
    <row r="82" spans="5:16" x14ac:dyDescent="0.35">
      <c r="E82" s="1">
        <v>4</v>
      </c>
      <c r="F82" s="1">
        <v>15</v>
      </c>
      <c r="G82" s="1">
        <v>10</v>
      </c>
      <c r="H82" s="1">
        <v>0</v>
      </c>
      <c r="J82" s="1">
        <f t="shared" si="0"/>
        <v>15</v>
      </c>
      <c r="K82" s="1">
        <f t="shared" si="1"/>
        <v>10</v>
      </c>
      <c r="L82" s="1">
        <f t="shared" si="2"/>
        <v>0</v>
      </c>
      <c r="N82" s="1">
        <f t="shared" si="3"/>
        <v>0.6</v>
      </c>
      <c r="O82" s="1">
        <f t="shared" si="4"/>
        <v>0.4</v>
      </c>
      <c r="P82" s="1">
        <f t="shared" si="5"/>
        <v>0</v>
      </c>
    </row>
    <row r="84" spans="5:16" x14ac:dyDescent="0.35">
      <c r="M84" s="1" t="s">
        <v>28</v>
      </c>
      <c r="N84" s="1">
        <f>AVERAGE(N76:N82)</f>
        <v>0.50418562985469773</v>
      </c>
      <c r="O84" s="1">
        <f>AVERAGE(O76:O82)</f>
        <v>0.40632563242609504</v>
      </c>
      <c r="P84" s="1">
        <f>AVERAGE(P76:P82)</f>
        <v>8.9488737719207165E-2</v>
      </c>
    </row>
    <row r="85" spans="5:16" x14ac:dyDescent="0.35">
      <c r="M85" s="1" t="s">
        <v>30</v>
      </c>
      <c r="N85" s="1">
        <f>_xlfn.STDEV.S(N76:N82)</f>
        <v>0.23719693424004304</v>
      </c>
      <c r="O85" s="1">
        <f t="shared" ref="O85:P85" si="6">_xlfn.STDEV.S(O76:O82)</f>
        <v>0.17876669058252062</v>
      </c>
      <c r="P85" s="1">
        <f t="shared" si="6"/>
        <v>7.0560595532543985E-2</v>
      </c>
    </row>
    <row r="86" spans="5:16" x14ac:dyDescent="0.35">
      <c r="M86" s="1" t="s">
        <v>31</v>
      </c>
      <c r="N86" s="1">
        <f>COUNTA(N76:N82)</f>
        <v>7</v>
      </c>
      <c r="O86" s="1">
        <f t="shared" ref="O86:P86" si="7">COUNTA(O76:O82)</f>
        <v>7</v>
      </c>
      <c r="P86" s="1">
        <f t="shared" si="7"/>
        <v>7</v>
      </c>
    </row>
    <row r="87" spans="5:16" x14ac:dyDescent="0.35">
      <c r="M87" s="1" t="s">
        <v>32</v>
      </c>
      <c r="N87" s="1">
        <f>N85/SQRT(N86)</f>
        <v>8.9652014249442191E-2</v>
      </c>
      <c r="O87" s="1">
        <f t="shared" ref="O87:P87" si="8">O85/SQRT(O86)</f>
        <v>6.7567457997625993E-2</v>
      </c>
      <c r="P87" s="1">
        <f t="shared" si="8"/>
        <v>2.6669398305675218E-2</v>
      </c>
    </row>
    <row r="89" spans="5:16" x14ac:dyDescent="0.35">
      <c r="M89" s="1" t="s">
        <v>41</v>
      </c>
      <c r="N89">
        <f>_xlfn.T.TEST(N76:N82,O76:O82,2,1)</f>
        <v>0.55481064777391498</v>
      </c>
    </row>
    <row r="94" spans="5:16" x14ac:dyDescent="0.35">
      <c r="M94" s="1"/>
      <c r="N94" s="1"/>
      <c r="O94" s="1"/>
    </row>
    <row r="95" spans="5:16" x14ac:dyDescent="0.35">
      <c r="M95" s="1"/>
      <c r="N95" s="1"/>
      <c r="O95" s="1"/>
    </row>
    <row r="96" spans="5:16" x14ac:dyDescent="0.35">
      <c r="M96" s="1"/>
      <c r="N96" s="1"/>
      <c r="O96" s="1"/>
    </row>
    <row r="97" spans="13:15" x14ac:dyDescent="0.35">
      <c r="M97" s="1"/>
      <c r="N97" s="1"/>
      <c r="O97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C31B-A022-41AD-877A-DC1C10B188ED}">
  <dimension ref="A1:P103"/>
  <sheetViews>
    <sheetView topLeftCell="A66" zoomScaleNormal="100" workbookViewId="0">
      <selection activeCell="N76" sqref="N76:P82"/>
    </sheetView>
  </sheetViews>
  <sheetFormatPr defaultRowHeight="14.5" x14ac:dyDescent="0.35"/>
  <sheetData>
    <row r="1" spans="1:16" x14ac:dyDescent="0.35">
      <c r="A1" t="s">
        <v>15</v>
      </c>
      <c r="E1" s="1"/>
      <c r="F1" s="1"/>
      <c r="G1" s="1"/>
      <c r="H1" s="1"/>
    </row>
    <row r="2" spans="1:16" x14ac:dyDescent="0.35">
      <c r="D2" t="s">
        <v>16</v>
      </c>
      <c r="E2" s="1"/>
      <c r="F2" s="1" t="s">
        <v>12</v>
      </c>
      <c r="G2" s="1" t="s">
        <v>13</v>
      </c>
      <c r="H2" s="1" t="s">
        <v>14</v>
      </c>
    </row>
    <row r="3" spans="1:16" x14ac:dyDescent="0.35"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/>
      <c r="N3" s="1" t="s">
        <v>8</v>
      </c>
      <c r="O3" s="1" t="s">
        <v>9</v>
      </c>
      <c r="P3" s="1" t="s">
        <v>10</v>
      </c>
    </row>
    <row r="4" spans="1:16" x14ac:dyDescent="0.35">
      <c r="E4" s="1">
        <v>1</v>
      </c>
      <c r="F4" s="1">
        <v>32</v>
      </c>
      <c r="G4" s="1">
        <v>30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/>
    </row>
    <row r="5" spans="1:16" x14ac:dyDescent="0.35">
      <c r="E5" s="1">
        <v>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</v>
      </c>
      <c r="N5" s="1">
        <v>1</v>
      </c>
      <c r="O5" s="1">
        <v>1</v>
      </c>
      <c r="P5" s="1"/>
    </row>
    <row r="6" spans="1:16" x14ac:dyDescent="0.35">
      <c r="E6" s="1">
        <v>3</v>
      </c>
      <c r="F6" s="1">
        <v>0</v>
      </c>
      <c r="G6" s="1">
        <v>1</v>
      </c>
      <c r="H6" s="1">
        <v>3</v>
      </c>
      <c r="I6" s="1">
        <v>0</v>
      </c>
      <c r="J6" s="1">
        <v>0</v>
      </c>
      <c r="K6" s="1">
        <v>0</v>
      </c>
      <c r="L6" s="1">
        <v>0</v>
      </c>
      <c r="M6" s="1">
        <v>3</v>
      </c>
      <c r="N6" s="1">
        <v>1</v>
      </c>
      <c r="O6" s="1">
        <v>1</v>
      </c>
      <c r="P6" s="1"/>
    </row>
    <row r="7" spans="1:16" x14ac:dyDescent="0.35"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5">
      <c r="E8" s="1" t="s">
        <v>11</v>
      </c>
      <c r="F8" s="1">
        <v>32</v>
      </c>
      <c r="G8" s="1">
        <v>31</v>
      </c>
      <c r="H8" s="1">
        <v>3</v>
      </c>
      <c r="I8" s="1">
        <v>0</v>
      </c>
      <c r="J8" s="1">
        <v>0</v>
      </c>
      <c r="K8" s="1">
        <v>0</v>
      </c>
      <c r="L8" s="1">
        <v>0</v>
      </c>
      <c r="M8" s="1"/>
      <c r="N8" s="1"/>
      <c r="O8" s="1"/>
      <c r="P8" s="1"/>
    </row>
    <row r="11" spans="1:16" x14ac:dyDescent="0.35">
      <c r="A11" t="s">
        <v>34</v>
      </c>
    </row>
    <row r="12" spans="1:16" x14ac:dyDescent="0.35">
      <c r="D12" s="1" t="s">
        <v>16</v>
      </c>
      <c r="E12" s="1"/>
      <c r="F12" s="1" t="s">
        <v>12</v>
      </c>
      <c r="G12" s="1" t="s">
        <v>13</v>
      </c>
      <c r="H12" s="1" t="s">
        <v>14</v>
      </c>
      <c r="I12" s="1"/>
      <c r="J12" s="1"/>
      <c r="K12" s="1"/>
      <c r="L12" s="1"/>
      <c r="M12" s="1"/>
      <c r="N12" s="1"/>
      <c r="O12" s="1"/>
      <c r="P12" s="1"/>
    </row>
    <row r="13" spans="1:16" x14ac:dyDescent="0.35">
      <c r="D13" s="1"/>
      <c r="E13" s="1" t="s">
        <v>0</v>
      </c>
      <c r="F13" s="1" t="s">
        <v>1</v>
      </c>
      <c r="G13" s="1" t="s">
        <v>2</v>
      </c>
      <c r="H13" s="1" t="s">
        <v>3</v>
      </c>
      <c r="I13" s="1" t="s">
        <v>4</v>
      </c>
      <c r="J13" s="1" t="s">
        <v>5</v>
      </c>
      <c r="K13" s="1" t="s">
        <v>6</v>
      </c>
      <c r="L13" s="1" t="s">
        <v>7</v>
      </c>
      <c r="M13" s="1"/>
      <c r="N13" s="1" t="s">
        <v>8</v>
      </c>
      <c r="O13" s="1" t="s">
        <v>9</v>
      </c>
      <c r="P13" s="1" t="s">
        <v>10</v>
      </c>
    </row>
    <row r="14" spans="1:16" x14ac:dyDescent="0.35">
      <c r="D14" s="1"/>
      <c r="E14" s="1">
        <v>1</v>
      </c>
      <c r="F14" s="1">
        <v>95</v>
      </c>
      <c r="G14" s="1">
        <v>33</v>
      </c>
      <c r="H14" s="1">
        <v>9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1</v>
      </c>
      <c r="O14" s="1">
        <v>1</v>
      </c>
      <c r="P14" s="1"/>
    </row>
    <row r="15" spans="1:16" x14ac:dyDescent="0.35">
      <c r="D15" s="1"/>
      <c r="E15" s="1">
        <v>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v>1</v>
      </c>
      <c r="O15" s="1">
        <v>1</v>
      </c>
      <c r="P15" s="1"/>
    </row>
    <row r="16" spans="1:16" x14ac:dyDescent="0.35">
      <c r="D16" s="1"/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1</v>
      </c>
      <c r="O16" s="1">
        <v>1</v>
      </c>
      <c r="P16" s="1"/>
    </row>
    <row r="17" spans="4:16" x14ac:dyDescent="0.3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4:16" x14ac:dyDescent="0.35">
      <c r="D18" s="1"/>
      <c r="E18" s="1" t="s">
        <v>11</v>
      </c>
      <c r="F18" s="1">
        <v>95</v>
      </c>
      <c r="G18" s="1">
        <v>33</v>
      </c>
      <c r="H18" s="1">
        <v>9</v>
      </c>
      <c r="I18" s="1">
        <v>0</v>
      </c>
      <c r="J18" s="1">
        <v>0</v>
      </c>
      <c r="K18" s="1">
        <v>0</v>
      </c>
      <c r="L18" s="1">
        <v>0</v>
      </c>
      <c r="M18" s="1"/>
      <c r="N18" s="1"/>
      <c r="O18" s="1"/>
      <c r="P18" s="1"/>
    </row>
    <row r="19" spans="4:16" x14ac:dyDescent="0.3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4:16" x14ac:dyDescent="0.3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4:16" x14ac:dyDescent="0.35">
      <c r="D21" s="1" t="s">
        <v>18</v>
      </c>
      <c r="E21" s="1"/>
      <c r="F21" s="1" t="s">
        <v>12</v>
      </c>
      <c r="G21" s="1" t="s">
        <v>13</v>
      </c>
      <c r="H21" s="1" t="s">
        <v>14</v>
      </c>
      <c r="I21" s="1"/>
      <c r="J21" s="1"/>
      <c r="K21" s="1"/>
      <c r="L21" s="1"/>
      <c r="M21" s="1"/>
      <c r="N21" s="1"/>
      <c r="O21" s="1"/>
      <c r="P21" s="1"/>
    </row>
    <row r="22" spans="4:16" x14ac:dyDescent="0.35">
      <c r="D22" s="1"/>
      <c r="E22" s="1" t="s">
        <v>0</v>
      </c>
      <c r="F22" s="1" t="s">
        <v>1</v>
      </c>
      <c r="G22" s="1" t="s">
        <v>2</v>
      </c>
      <c r="H22" s="1" t="s">
        <v>3</v>
      </c>
      <c r="I22" s="1" t="s">
        <v>4</v>
      </c>
      <c r="J22" s="1" t="s">
        <v>5</v>
      </c>
      <c r="K22" s="1" t="s">
        <v>6</v>
      </c>
      <c r="L22" s="1" t="s">
        <v>7</v>
      </c>
      <c r="M22" s="1"/>
      <c r="N22" s="1" t="s">
        <v>8</v>
      </c>
      <c r="O22" s="1" t="s">
        <v>9</v>
      </c>
      <c r="P22" s="1" t="s">
        <v>10</v>
      </c>
    </row>
    <row r="23" spans="4:16" x14ac:dyDescent="0.35">
      <c r="D23" s="1"/>
      <c r="E23" s="1">
        <v>1</v>
      </c>
      <c r="F23" s="1">
        <v>44</v>
      </c>
      <c r="G23" s="1">
        <v>49</v>
      </c>
      <c r="H23" s="1">
        <v>2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1</v>
      </c>
      <c r="O23" s="1">
        <v>1</v>
      </c>
      <c r="P23" s="1"/>
    </row>
    <row r="24" spans="4:16" x14ac:dyDescent="0.35">
      <c r="D24" s="1"/>
      <c r="E24" s="1">
        <v>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</v>
      </c>
      <c r="N24" s="1">
        <v>1</v>
      </c>
      <c r="O24" s="1">
        <v>1</v>
      </c>
      <c r="P24" s="1"/>
    </row>
    <row r="25" spans="4:16" x14ac:dyDescent="0.35">
      <c r="D25" s="1"/>
      <c r="E25" s="1">
        <v>3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1</v>
      </c>
      <c r="O25" s="1">
        <v>1</v>
      </c>
      <c r="P25" s="1"/>
    </row>
    <row r="26" spans="4:16" x14ac:dyDescent="0.3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4:16" x14ac:dyDescent="0.35">
      <c r="D27" s="1"/>
      <c r="E27" s="1" t="s">
        <v>11</v>
      </c>
      <c r="F27" s="1">
        <v>44</v>
      </c>
      <c r="G27" s="1">
        <v>49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/>
      <c r="N27" s="1"/>
      <c r="O27" s="1"/>
      <c r="P27" s="1"/>
    </row>
    <row r="29" spans="4:16" x14ac:dyDescent="0.35">
      <c r="D29" t="s">
        <v>19</v>
      </c>
      <c r="F29" s="1" t="s">
        <v>12</v>
      </c>
      <c r="G29" s="1" t="s">
        <v>13</v>
      </c>
      <c r="H29" s="1" t="s">
        <v>14</v>
      </c>
    </row>
    <row r="30" spans="4:16" x14ac:dyDescent="0.35">
      <c r="E30" s="1" t="s">
        <v>0</v>
      </c>
      <c r="F30" s="1" t="s">
        <v>1</v>
      </c>
      <c r="G30" s="1" t="s">
        <v>2</v>
      </c>
      <c r="H30" s="1" t="s">
        <v>3</v>
      </c>
      <c r="I30" s="1" t="s">
        <v>4</v>
      </c>
      <c r="J30" s="1" t="s">
        <v>5</v>
      </c>
      <c r="K30" s="1" t="s">
        <v>6</v>
      </c>
      <c r="L30" s="1" t="s">
        <v>7</v>
      </c>
      <c r="M30" s="1"/>
      <c r="N30" s="1" t="s">
        <v>8</v>
      </c>
      <c r="O30" s="1" t="s">
        <v>9</v>
      </c>
      <c r="P30" s="1" t="s">
        <v>10</v>
      </c>
    </row>
    <row r="31" spans="4:16" x14ac:dyDescent="0.35">
      <c r="E31" s="1">
        <v>1</v>
      </c>
      <c r="F31" s="1">
        <v>37</v>
      </c>
      <c r="G31" s="1">
        <v>40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1</v>
      </c>
      <c r="N31" s="1">
        <v>1</v>
      </c>
      <c r="O31" s="1">
        <v>1</v>
      </c>
      <c r="P31" s="1"/>
    </row>
    <row r="32" spans="4:16" x14ac:dyDescent="0.35">
      <c r="E32" s="1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2</v>
      </c>
      <c r="N32" s="1">
        <v>1</v>
      </c>
      <c r="O32" s="1">
        <v>1</v>
      </c>
      <c r="P32" s="1"/>
    </row>
    <row r="33" spans="1:16" x14ac:dyDescent="0.35">
      <c r="E33" s="1">
        <v>3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3</v>
      </c>
      <c r="N33" s="1">
        <v>1</v>
      </c>
      <c r="O33" s="1">
        <v>1</v>
      </c>
      <c r="P33" s="1"/>
    </row>
    <row r="34" spans="1:16" x14ac:dyDescent="0.3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E35" s="1" t="s">
        <v>11</v>
      </c>
      <c r="F35" s="1">
        <v>37</v>
      </c>
      <c r="G35" s="1">
        <v>40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/>
      <c r="N35" s="1"/>
      <c r="O35" s="1"/>
      <c r="P35" s="1"/>
    </row>
    <row r="42" spans="1:16" x14ac:dyDescent="0.35">
      <c r="A42" t="s">
        <v>35</v>
      </c>
    </row>
    <row r="43" spans="1:16" x14ac:dyDescent="0.35">
      <c r="D43" t="s">
        <v>16</v>
      </c>
      <c r="E43" s="1"/>
      <c r="F43" s="1" t="s">
        <v>12</v>
      </c>
      <c r="G43" s="1" t="s">
        <v>13</v>
      </c>
      <c r="H43" s="1" t="s">
        <v>14</v>
      </c>
      <c r="I43" s="1"/>
      <c r="J43" s="1"/>
      <c r="K43" s="1"/>
      <c r="L43" s="1"/>
      <c r="M43" s="1"/>
      <c r="N43" s="1"/>
      <c r="O43" s="1"/>
      <c r="P43" s="1"/>
    </row>
    <row r="44" spans="1:16" x14ac:dyDescent="0.35">
      <c r="E44" s="1" t="s">
        <v>0</v>
      </c>
      <c r="F44" s="1" t="s">
        <v>1</v>
      </c>
      <c r="G44" s="1" t="s">
        <v>2</v>
      </c>
      <c r="H44" s="1" t="s">
        <v>3</v>
      </c>
      <c r="I44" s="1" t="s">
        <v>4</v>
      </c>
      <c r="J44" s="1" t="s">
        <v>5</v>
      </c>
      <c r="K44" s="1" t="s">
        <v>6</v>
      </c>
      <c r="L44" s="1" t="s">
        <v>7</v>
      </c>
      <c r="M44" s="1"/>
      <c r="N44" s="1" t="s">
        <v>8</v>
      </c>
      <c r="O44" s="1" t="s">
        <v>9</v>
      </c>
      <c r="P44" s="1" t="s">
        <v>10</v>
      </c>
    </row>
    <row r="45" spans="1:16" x14ac:dyDescent="0.35">
      <c r="E45" s="1">
        <v>1</v>
      </c>
      <c r="F45" s="1">
        <v>33</v>
      </c>
      <c r="G45" s="1">
        <v>26</v>
      </c>
      <c r="H45" s="1">
        <v>1</v>
      </c>
      <c r="I45" s="1">
        <v>0</v>
      </c>
      <c r="J45" s="1">
        <v>0</v>
      </c>
      <c r="K45" s="1">
        <v>0</v>
      </c>
      <c r="L45" s="1">
        <v>0</v>
      </c>
      <c r="M45" s="1">
        <v>1</v>
      </c>
      <c r="N45" s="1">
        <v>1</v>
      </c>
      <c r="O45" s="1">
        <v>1</v>
      </c>
      <c r="P45" s="1"/>
    </row>
    <row r="46" spans="1:16" x14ac:dyDescent="0.35">
      <c r="E46" s="1">
        <v>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2</v>
      </c>
      <c r="N46" s="1">
        <v>1</v>
      </c>
      <c r="O46" s="1">
        <v>1</v>
      </c>
      <c r="P46" s="1"/>
    </row>
    <row r="47" spans="1:16" x14ac:dyDescent="0.35">
      <c r="E47" s="1">
        <v>3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3</v>
      </c>
      <c r="N47" s="1">
        <v>1</v>
      </c>
      <c r="O47" s="1">
        <v>1</v>
      </c>
      <c r="P47" s="1"/>
    </row>
    <row r="48" spans="1:16" x14ac:dyDescent="0.3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4:16" x14ac:dyDescent="0.35">
      <c r="E49" s="1" t="s">
        <v>11</v>
      </c>
      <c r="F49" s="1">
        <v>33</v>
      </c>
      <c r="G49" s="1">
        <v>26</v>
      </c>
      <c r="H49" s="1">
        <v>1</v>
      </c>
      <c r="I49" s="1">
        <v>0</v>
      </c>
      <c r="J49" s="1">
        <v>0</v>
      </c>
      <c r="K49" s="1">
        <v>0</v>
      </c>
      <c r="L49" s="1">
        <v>0</v>
      </c>
      <c r="M49" s="1"/>
      <c r="N49" s="1"/>
      <c r="O49" s="1"/>
      <c r="P49" s="1"/>
    </row>
    <row r="52" spans="4:16" x14ac:dyDescent="0.35">
      <c r="D52" t="s">
        <v>18</v>
      </c>
    </row>
    <row r="53" spans="4:16" x14ac:dyDescent="0.35">
      <c r="E53" t="s">
        <v>0</v>
      </c>
      <c r="F53" t="s">
        <v>1</v>
      </c>
      <c r="G53" t="s">
        <v>2</v>
      </c>
      <c r="H53" t="s">
        <v>3</v>
      </c>
      <c r="I53" t="s">
        <v>4</v>
      </c>
      <c r="J53" t="s">
        <v>5</v>
      </c>
      <c r="K53" t="s">
        <v>6</v>
      </c>
      <c r="L53" t="s">
        <v>7</v>
      </c>
      <c r="N53" t="s">
        <v>8</v>
      </c>
      <c r="O53" t="s">
        <v>9</v>
      </c>
      <c r="P53" t="s">
        <v>10</v>
      </c>
    </row>
    <row r="54" spans="4:16" x14ac:dyDescent="0.35">
      <c r="E54">
        <v>1</v>
      </c>
      <c r="F54">
        <v>11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  <c r="N54">
        <v>1</v>
      </c>
      <c r="O54">
        <v>1</v>
      </c>
    </row>
    <row r="55" spans="4:16" x14ac:dyDescent="0.35">
      <c r="E55">
        <v>2</v>
      </c>
      <c r="F55">
        <v>40</v>
      </c>
      <c r="G55">
        <v>27</v>
      </c>
      <c r="H55">
        <v>0</v>
      </c>
      <c r="I55">
        <v>0</v>
      </c>
      <c r="J55">
        <v>0</v>
      </c>
      <c r="K55">
        <v>0</v>
      </c>
      <c r="L55">
        <v>0</v>
      </c>
      <c r="M55">
        <v>2</v>
      </c>
      <c r="N55">
        <v>1</v>
      </c>
      <c r="O55">
        <v>1</v>
      </c>
    </row>
    <row r="56" spans="4:16" x14ac:dyDescent="0.35">
      <c r="E56">
        <v>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3</v>
      </c>
      <c r="N56">
        <v>1</v>
      </c>
      <c r="O56">
        <v>1</v>
      </c>
    </row>
    <row r="58" spans="4:16" x14ac:dyDescent="0.35">
      <c r="E58" t="s">
        <v>11</v>
      </c>
      <c r="F58">
        <v>51</v>
      </c>
      <c r="G58">
        <v>27</v>
      </c>
      <c r="H58">
        <v>0</v>
      </c>
      <c r="I58">
        <v>0</v>
      </c>
      <c r="J58">
        <v>0</v>
      </c>
      <c r="K58">
        <v>0</v>
      </c>
      <c r="L58">
        <v>0</v>
      </c>
    </row>
    <row r="60" spans="4:16" x14ac:dyDescent="0.35">
      <c r="D60" t="s">
        <v>19</v>
      </c>
    </row>
    <row r="61" spans="4:16" x14ac:dyDescent="0.35">
      <c r="E61" t="s">
        <v>0</v>
      </c>
      <c r="F61" t="s">
        <v>1</v>
      </c>
      <c r="G61" t="s">
        <v>2</v>
      </c>
      <c r="H61" t="s">
        <v>3</v>
      </c>
      <c r="I61" t="s">
        <v>4</v>
      </c>
      <c r="J61" t="s">
        <v>5</v>
      </c>
      <c r="K61" t="s">
        <v>6</v>
      </c>
      <c r="L61" t="s">
        <v>7</v>
      </c>
      <c r="N61" t="s">
        <v>8</v>
      </c>
      <c r="O61" t="s">
        <v>9</v>
      </c>
      <c r="P61" t="s">
        <v>10</v>
      </c>
    </row>
    <row r="62" spans="4:16" x14ac:dyDescent="0.35">
      <c r="E62">
        <v>1</v>
      </c>
      <c r="F62">
        <v>88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1</v>
      </c>
      <c r="O62">
        <v>1</v>
      </c>
    </row>
    <row r="63" spans="4:16" x14ac:dyDescent="0.35">
      <c r="E63">
        <v>2</v>
      </c>
      <c r="F63">
        <v>0</v>
      </c>
      <c r="G63">
        <v>26</v>
      </c>
      <c r="H63">
        <v>0</v>
      </c>
      <c r="I63">
        <v>0</v>
      </c>
      <c r="J63">
        <v>0</v>
      </c>
      <c r="K63">
        <v>0</v>
      </c>
      <c r="L63">
        <v>0</v>
      </c>
      <c r="M63">
        <v>2</v>
      </c>
      <c r="N63">
        <v>1</v>
      </c>
      <c r="O63">
        <v>1</v>
      </c>
    </row>
    <row r="64" spans="4:16" x14ac:dyDescent="0.35">
      <c r="E64">
        <v>3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3</v>
      </c>
      <c r="N64">
        <v>1</v>
      </c>
      <c r="O64">
        <v>1</v>
      </c>
    </row>
    <row r="66" spans="1:16" x14ac:dyDescent="0.35">
      <c r="E66" t="s">
        <v>11</v>
      </c>
      <c r="F66">
        <v>88</v>
      </c>
      <c r="G66">
        <v>26</v>
      </c>
      <c r="H66">
        <v>1</v>
      </c>
      <c r="I66">
        <v>0</v>
      </c>
      <c r="J66">
        <v>0</v>
      </c>
      <c r="K66">
        <v>0</v>
      </c>
      <c r="L66">
        <v>0</v>
      </c>
    </row>
    <row r="74" spans="1:16" x14ac:dyDescent="0.35">
      <c r="N74" s="1" t="s">
        <v>29</v>
      </c>
    </row>
    <row r="75" spans="1:16" x14ac:dyDescent="0.35">
      <c r="E75" s="1" t="s">
        <v>22</v>
      </c>
      <c r="F75" s="1" t="s">
        <v>12</v>
      </c>
      <c r="G75" s="1" t="s">
        <v>13</v>
      </c>
      <c r="H75" s="1" t="s">
        <v>14</v>
      </c>
      <c r="J75" s="1" t="s">
        <v>25</v>
      </c>
      <c r="K75" s="1" t="s">
        <v>26</v>
      </c>
      <c r="L75" s="1" t="s">
        <v>27</v>
      </c>
      <c r="N75" s="1" t="s">
        <v>25</v>
      </c>
      <c r="O75" s="1" t="s">
        <v>26</v>
      </c>
      <c r="P75" s="1" t="s">
        <v>27</v>
      </c>
    </row>
    <row r="76" spans="1:16" x14ac:dyDescent="0.35">
      <c r="A76" t="s">
        <v>36</v>
      </c>
      <c r="E76" s="1">
        <v>1</v>
      </c>
      <c r="F76" s="1">
        <v>32</v>
      </c>
      <c r="G76" s="1">
        <v>31</v>
      </c>
      <c r="H76" s="1">
        <v>3</v>
      </c>
      <c r="J76" s="1">
        <f>F76-H76</f>
        <v>29</v>
      </c>
      <c r="K76" s="1">
        <f>G76-H76</f>
        <v>28</v>
      </c>
      <c r="L76" s="1">
        <f>H76</f>
        <v>3</v>
      </c>
      <c r="N76" s="2">
        <f>J76/SUM(J76:L76)</f>
        <v>0.48333333333333334</v>
      </c>
      <c r="O76" s="2">
        <f>K76/SUM(J76:L76)</f>
        <v>0.46666666666666667</v>
      </c>
      <c r="P76" s="2">
        <f>L76/SUM(J76:L76)</f>
        <v>0.05</v>
      </c>
    </row>
    <row r="77" spans="1:16" x14ac:dyDescent="0.35">
      <c r="A77" t="s">
        <v>37</v>
      </c>
      <c r="E77" s="1">
        <v>1</v>
      </c>
      <c r="F77" s="1">
        <v>95</v>
      </c>
      <c r="G77" s="1">
        <v>33</v>
      </c>
      <c r="H77" s="1">
        <v>9</v>
      </c>
      <c r="J77" s="1">
        <f t="shared" ref="J77:J82" si="0">F77-H77</f>
        <v>86</v>
      </c>
      <c r="K77" s="1">
        <f t="shared" ref="K77:K82" si="1">G77-H77</f>
        <v>24</v>
      </c>
      <c r="L77" s="1">
        <f t="shared" ref="L77:L82" si="2">H77</f>
        <v>9</v>
      </c>
      <c r="N77" s="2">
        <f t="shared" ref="N77:N82" si="3">J77/SUM(J77:L77)</f>
        <v>0.72268907563025209</v>
      </c>
      <c r="O77" s="2">
        <f t="shared" ref="O77:O82" si="4">K77/SUM(J77:L77)</f>
        <v>0.20168067226890757</v>
      </c>
      <c r="P77" s="2">
        <f t="shared" ref="P77:P82" si="5">L77/SUM(J77:L77)</f>
        <v>7.5630252100840331E-2</v>
      </c>
    </row>
    <row r="78" spans="1:16" x14ac:dyDescent="0.35">
      <c r="E78" s="1">
        <v>2</v>
      </c>
      <c r="F78" s="1">
        <v>44</v>
      </c>
      <c r="G78" s="1">
        <v>49</v>
      </c>
      <c r="H78" s="1">
        <v>2</v>
      </c>
      <c r="J78" s="1">
        <f t="shared" si="0"/>
        <v>42</v>
      </c>
      <c r="K78" s="1">
        <f t="shared" si="1"/>
        <v>47</v>
      </c>
      <c r="L78" s="1">
        <f t="shared" si="2"/>
        <v>2</v>
      </c>
      <c r="N78" s="2">
        <f t="shared" si="3"/>
        <v>0.46153846153846156</v>
      </c>
      <c r="O78" s="2">
        <f t="shared" si="4"/>
        <v>0.51648351648351654</v>
      </c>
      <c r="P78" s="2">
        <f t="shared" si="5"/>
        <v>2.197802197802198E-2</v>
      </c>
    </row>
    <row r="79" spans="1:16" x14ac:dyDescent="0.35">
      <c r="E79" s="1">
        <v>3</v>
      </c>
      <c r="F79" s="1">
        <v>37</v>
      </c>
      <c r="G79" s="1">
        <v>40</v>
      </c>
      <c r="H79" s="1">
        <v>0</v>
      </c>
      <c r="J79" s="1">
        <f t="shared" si="0"/>
        <v>37</v>
      </c>
      <c r="K79" s="1">
        <f t="shared" si="1"/>
        <v>40</v>
      </c>
      <c r="L79" s="1">
        <f t="shared" si="2"/>
        <v>0</v>
      </c>
      <c r="N79" s="2">
        <f t="shared" si="3"/>
        <v>0.48051948051948051</v>
      </c>
      <c r="O79" s="2">
        <f t="shared" si="4"/>
        <v>0.51948051948051943</v>
      </c>
      <c r="P79" s="2">
        <f t="shared" si="5"/>
        <v>0</v>
      </c>
    </row>
    <row r="80" spans="1:16" x14ac:dyDescent="0.35">
      <c r="A80" t="s">
        <v>38</v>
      </c>
      <c r="E80" s="1">
        <v>1</v>
      </c>
      <c r="F80" s="1">
        <v>33</v>
      </c>
      <c r="G80" s="1">
        <v>26</v>
      </c>
      <c r="H80" s="1">
        <v>1</v>
      </c>
      <c r="J80" s="1">
        <f t="shared" si="0"/>
        <v>32</v>
      </c>
      <c r="K80" s="1">
        <f t="shared" si="1"/>
        <v>25</v>
      </c>
      <c r="L80" s="1">
        <f t="shared" si="2"/>
        <v>1</v>
      </c>
      <c r="N80" s="2">
        <f t="shared" si="3"/>
        <v>0.55172413793103448</v>
      </c>
      <c r="O80" s="2">
        <f t="shared" si="4"/>
        <v>0.43103448275862066</v>
      </c>
      <c r="P80" s="2">
        <f t="shared" si="5"/>
        <v>1.7241379310344827E-2</v>
      </c>
    </row>
    <row r="81" spans="5:16" x14ac:dyDescent="0.35">
      <c r="E81" s="1">
        <v>2</v>
      </c>
      <c r="F81" s="1">
        <v>51</v>
      </c>
      <c r="G81" s="1">
        <v>27</v>
      </c>
      <c r="H81" s="1">
        <v>0</v>
      </c>
      <c r="J81" s="1">
        <f t="shared" si="0"/>
        <v>51</v>
      </c>
      <c r="K81" s="1">
        <f t="shared" si="1"/>
        <v>27</v>
      </c>
      <c r="L81" s="1">
        <f t="shared" si="2"/>
        <v>0</v>
      </c>
      <c r="N81" s="2">
        <f t="shared" si="3"/>
        <v>0.65384615384615385</v>
      </c>
      <c r="O81" s="2">
        <f t="shared" si="4"/>
        <v>0.34615384615384615</v>
      </c>
      <c r="P81" s="2">
        <f t="shared" si="5"/>
        <v>0</v>
      </c>
    </row>
    <row r="82" spans="5:16" x14ac:dyDescent="0.35">
      <c r="E82" s="1">
        <v>3</v>
      </c>
      <c r="F82" s="1">
        <v>88</v>
      </c>
      <c r="G82" s="1">
        <v>26</v>
      </c>
      <c r="H82" s="1">
        <v>1</v>
      </c>
      <c r="J82" s="1">
        <f t="shared" si="0"/>
        <v>87</v>
      </c>
      <c r="K82" s="1">
        <f t="shared" si="1"/>
        <v>25</v>
      </c>
      <c r="L82" s="1">
        <f t="shared" si="2"/>
        <v>1</v>
      </c>
      <c r="N82" s="2">
        <f t="shared" si="3"/>
        <v>0.76991150442477874</v>
      </c>
      <c r="O82" s="2">
        <f t="shared" si="4"/>
        <v>0.22123893805309736</v>
      </c>
      <c r="P82" s="2">
        <f t="shared" si="5"/>
        <v>8.8495575221238937E-3</v>
      </c>
    </row>
    <row r="84" spans="5:16" x14ac:dyDescent="0.35">
      <c r="M84" s="1" t="s">
        <v>28</v>
      </c>
      <c r="N84" s="2">
        <f>AVERAGE(N76:N82)</f>
        <v>0.58908030674621337</v>
      </c>
      <c r="O84" s="2">
        <f t="shared" ref="O84:P84" si="6">AVERAGE(O76:O82)</f>
        <v>0.38610552026645356</v>
      </c>
      <c r="P84" s="2">
        <f t="shared" si="6"/>
        <v>2.4814172987333009E-2</v>
      </c>
    </row>
    <row r="85" spans="5:16" x14ac:dyDescent="0.35">
      <c r="M85" s="1" t="s">
        <v>30</v>
      </c>
      <c r="N85">
        <f>_xlfn.STDEV.S(N76:N82)</f>
        <v>0.1260794201629199</v>
      </c>
      <c r="O85">
        <f t="shared" ref="O85:P85" si="7">_xlfn.STDEV.S(O76:O82)</f>
        <v>0.13296971650649045</v>
      </c>
      <c r="P85">
        <f t="shared" si="7"/>
        <v>2.8190855622721112E-2</v>
      </c>
    </row>
    <row r="86" spans="5:16" x14ac:dyDescent="0.35">
      <c r="M86" s="1" t="s">
        <v>31</v>
      </c>
      <c r="N86" s="1">
        <f>COUNTA(N76:N82)</f>
        <v>7</v>
      </c>
      <c r="O86" s="1">
        <f t="shared" ref="O86:P86" si="8">COUNTA(O76:O82)</f>
        <v>7</v>
      </c>
      <c r="P86" s="1">
        <f t="shared" si="8"/>
        <v>7</v>
      </c>
    </row>
    <row r="87" spans="5:16" x14ac:dyDescent="0.35">
      <c r="M87" s="1" t="s">
        <v>32</v>
      </c>
      <c r="N87">
        <f>N85/SQRT(N86)</f>
        <v>4.7653541599186958E-2</v>
      </c>
      <c r="O87">
        <f t="shared" ref="O87:P87" si="9">O85/SQRT(O86)</f>
        <v>5.0257828825562005E-2</v>
      </c>
      <c r="P87">
        <f t="shared" si="9"/>
        <v>1.0655141889120995E-2</v>
      </c>
    </row>
    <row r="88" spans="5:16" x14ac:dyDescent="0.35">
      <c r="M88" s="1" t="s">
        <v>41</v>
      </c>
      <c r="N88">
        <f>TTEST(N76:N82,O76:O82,2,1)</f>
        <v>8.2200296009303675E-2</v>
      </c>
    </row>
    <row r="93" spans="5:16" x14ac:dyDescent="0.35">
      <c r="M93" s="1"/>
      <c r="N93" s="1" t="s">
        <v>39</v>
      </c>
      <c r="O93" s="1" t="s">
        <v>32</v>
      </c>
    </row>
    <row r="94" spans="5:16" x14ac:dyDescent="0.35">
      <c r="M94" s="1" t="s">
        <v>25</v>
      </c>
      <c r="N94" s="1">
        <v>0.58908030674621337</v>
      </c>
      <c r="O94" s="1">
        <v>4.7653541599186958E-2</v>
      </c>
    </row>
    <row r="95" spans="5:16" x14ac:dyDescent="0.35">
      <c r="M95" s="1" t="s">
        <v>26</v>
      </c>
      <c r="N95" s="1">
        <v>0.38610552026645356</v>
      </c>
      <c r="O95" s="1">
        <v>5.0257828825562005E-2</v>
      </c>
    </row>
    <row r="96" spans="5:16" x14ac:dyDescent="0.35">
      <c r="M96" s="1" t="s">
        <v>27</v>
      </c>
      <c r="N96" s="1">
        <v>2.4814172987333009E-2</v>
      </c>
      <c r="O96" s="1">
        <v>1.0655141889120995E-2</v>
      </c>
    </row>
    <row r="100" spans="13:15" x14ac:dyDescent="0.35">
      <c r="M100" s="1"/>
      <c r="N100" s="1" t="s">
        <v>39</v>
      </c>
      <c r="O100" s="1" t="s">
        <v>32</v>
      </c>
    </row>
    <row r="101" spans="13:15" x14ac:dyDescent="0.35">
      <c r="M101" s="1" t="s">
        <v>25</v>
      </c>
      <c r="N101" s="1">
        <v>0.58908030674621337</v>
      </c>
      <c r="O101" s="1">
        <v>4.7653541599186958E-2</v>
      </c>
    </row>
    <row r="102" spans="13:15" x14ac:dyDescent="0.35">
      <c r="M102" s="1" t="s">
        <v>26</v>
      </c>
      <c r="N102" s="1">
        <v>0.38610552026645356</v>
      </c>
      <c r="O102" s="1">
        <v>5.0257828825562005E-2</v>
      </c>
    </row>
    <row r="103" spans="13:15" x14ac:dyDescent="0.35">
      <c r="M103" s="1" t="s">
        <v>27</v>
      </c>
      <c r="N103" s="1">
        <v>2.4814172987333009E-2</v>
      </c>
      <c r="O103" s="1">
        <v>1.0655141889120995E-2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8E92-6A6D-4C00-9F5F-75BC0BC220BE}">
  <dimension ref="A1:X77"/>
  <sheetViews>
    <sheetView tabSelected="1" topLeftCell="C1" workbookViewId="0">
      <selection activeCell="S50" sqref="S50"/>
    </sheetView>
  </sheetViews>
  <sheetFormatPr defaultRowHeight="14.5" x14ac:dyDescent="0.35"/>
  <cols>
    <col min="1" max="1" width="12" bestFit="1" customWidth="1"/>
    <col min="2" max="2" width="31.7265625" bestFit="1" customWidth="1"/>
    <col min="11" max="11" width="10.54296875" customWidth="1"/>
    <col min="12" max="12" width="10.7265625" customWidth="1"/>
    <col min="14" max="14" width="12" bestFit="1" customWidth="1"/>
    <col min="15" max="15" width="27.7265625" bestFit="1" customWidth="1"/>
    <col min="18" max="18" width="9.1796875" style="1"/>
  </cols>
  <sheetData>
    <row r="1" spans="1:24" x14ac:dyDescent="0.35">
      <c r="A1" t="s">
        <v>49</v>
      </c>
      <c r="C1" t="s">
        <v>47</v>
      </c>
      <c r="D1" t="s">
        <v>48</v>
      </c>
      <c r="E1" t="s">
        <v>40</v>
      </c>
      <c r="F1" t="s">
        <v>42</v>
      </c>
      <c r="G1" t="s">
        <v>33</v>
      </c>
      <c r="H1" t="s">
        <v>43</v>
      </c>
      <c r="I1" t="s">
        <v>44</v>
      </c>
      <c r="J1" t="s">
        <v>45</v>
      </c>
      <c r="K1" t="s">
        <v>46</v>
      </c>
      <c r="N1" t="s">
        <v>49</v>
      </c>
      <c r="P1" t="s">
        <v>47</v>
      </c>
      <c r="Q1" t="s">
        <v>48</v>
      </c>
    </row>
    <row r="3" spans="1:24" x14ac:dyDescent="0.35">
      <c r="A3" t="s">
        <v>50</v>
      </c>
      <c r="B3" t="s">
        <v>58</v>
      </c>
      <c r="C3">
        <v>1</v>
      </c>
      <c r="D3" t="s">
        <v>13</v>
      </c>
      <c r="E3">
        <v>1</v>
      </c>
      <c r="F3">
        <v>10770.959000000001</v>
      </c>
      <c r="G3">
        <v>2.3420000000000001</v>
      </c>
      <c r="H3">
        <v>0</v>
      </c>
      <c r="I3">
        <v>255</v>
      </c>
      <c r="J3">
        <v>25224.723999999998</v>
      </c>
      <c r="K3">
        <v>585480</v>
      </c>
      <c r="N3" t="s">
        <v>53</v>
      </c>
      <c r="P3">
        <v>1</v>
      </c>
      <c r="R3" s="1" t="s">
        <v>40</v>
      </c>
      <c r="S3" t="s">
        <v>42</v>
      </c>
      <c r="T3" t="s">
        <v>33</v>
      </c>
      <c r="U3" t="s">
        <v>43</v>
      </c>
      <c r="V3" t="s">
        <v>44</v>
      </c>
      <c r="W3" t="s">
        <v>45</v>
      </c>
      <c r="X3" t="s">
        <v>46</v>
      </c>
    </row>
    <row r="4" spans="1:24" x14ac:dyDescent="0.35">
      <c r="D4" t="s">
        <v>12</v>
      </c>
      <c r="E4">
        <v>2</v>
      </c>
      <c r="F4">
        <v>10770.959000000001</v>
      </c>
      <c r="G4">
        <v>9.8740000000000006</v>
      </c>
      <c r="H4">
        <v>0</v>
      </c>
      <c r="I4">
        <v>255</v>
      </c>
      <c r="J4">
        <v>106348.13800000001</v>
      </c>
      <c r="K4">
        <v>2468400</v>
      </c>
      <c r="O4" t="s">
        <v>63</v>
      </c>
      <c r="Q4" t="s">
        <v>13</v>
      </c>
      <c r="R4" s="1">
        <v>1</v>
      </c>
      <c r="S4">
        <v>10770.959000000001</v>
      </c>
      <c r="T4">
        <v>7.25</v>
      </c>
      <c r="U4">
        <v>0</v>
      </c>
      <c r="V4">
        <v>255</v>
      </c>
      <c r="W4">
        <v>78091.173999999999</v>
      </c>
      <c r="X4">
        <v>1812540</v>
      </c>
    </row>
    <row r="5" spans="1:24" x14ac:dyDescent="0.35">
      <c r="Q5" t="s">
        <v>12</v>
      </c>
      <c r="R5" s="1">
        <v>2</v>
      </c>
      <c r="S5">
        <v>10770.959000000001</v>
      </c>
      <c r="T5">
        <v>2.9169999999999998</v>
      </c>
      <c r="U5">
        <v>0</v>
      </c>
      <c r="V5">
        <v>255</v>
      </c>
      <c r="W5">
        <v>31421.041000000001</v>
      </c>
      <c r="X5">
        <v>729300</v>
      </c>
    </row>
    <row r="6" spans="1:24" x14ac:dyDescent="0.35">
      <c r="E6" t="s">
        <v>40</v>
      </c>
      <c r="F6" t="s">
        <v>42</v>
      </c>
      <c r="G6" t="s">
        <v>33</v>
      </c>
      <c r="H6" t="s">
        <v>43</v>
      </c>
      <c r="I6" t="s">
        <v>44</v>
      </c>
      <c r="J6" t="s">
        <v>45</v>
      </c>
      <c r="K6" t="s">
        <v>46</v>
      </c>
    </row>
    <row r="7" spans="1:24" x14ac:dyDescent="0.35">
      <c r="B7" t="s">
        <v>59</v>
      </c>
      <c r="C7">
        <v>2</v>
      </c>
      <c r="D7" t="s">
        <v>13</v>
      </c>
      <c r="E7">
        <v>1</v>
      </c>
      <c r="F7">
        <v>10770.95901</v>
      </c>
      <c r="G7">
        <v>2.1114000000000002</v>
      </c>
      <c r="H7">
        <v>0</v>
      </c>
      <c r="I7">
        <v>255</v>
      </c>
      <c r="J7">
        <v>22741.80285</v>
      </c>
      <c r="K7">
        <v>527850</v>
      </c>
    </row>
    <row r="8" spans="1:24" x14ac:dyDescent="0.35">
      <c r="D8" t="s">
        <v>12</v>
      </c>
      <c r="E8">
        <v>2</v>
      </c>
      <c r="F8">
        <v>10770.95901</v>
      </c>
      <c r="G8">
        <v>18.83736</v>
      </c>
      <c r="H8">
        <v>0</v>
      </c>
      <c r="I8">
        <v>255</v>
      </c>
      <c r="J8">
        <v>202896.43242</v>
      </c>
      <c r="K8">
        <v>4709340</v>
      </c>
      <c r="R8" s="1" t="s">
        <v>40</v>
      </c>
      <c r="S8" t="s">
        <v>42</v>
      </c>
      <c r="T8" t="s">
        <v>33</v>
      </c>
      <c r="U8" t="s">
        <v>43</v>
      </c>
      <c r="V8" t="s">
        <v>44</v>
      </c>
      <c r="W8" t="s">
        <v>45</v>
      </c>
      <c r="X8" t="s">
        <v>46</v>
      </c>
    </row>
    <row r="9" spans="1:24" x14ac:dyDescent="0.35">
      <c r="O9" t="s">
        <v>64</v>
      </c>
      <c r="P9">
        <v>2</v>
      </c>
      <c r="Q9" t="s">
        <v>13</v>
      </c>
      <c r="R9" s="1">
        <v>1</v>
      </c>
      <c r="S9">
        <v>10770.959000000001</v>
      </c>
      <c r="T9">
        <v>22.808</v>
      </c>
      <c r="U9">
        <v>0</v>
      </c>
      <c r="V9">
        <v>255</v>
      </c>
      <c r="W9">
        <v>245666.397</v>
      </c>
      <c r="X9">
        <v>5702055</v>
      </c>
    </row>
    <row r="10" spans="1:24" x14ac:dyDescent="0.35">
      <c r="E10" t="s">
        <v>40</v>
      </c>
      <c r="F10" t="s">
        <v>42</v>
      </c>
      <c r="G10" t="s">
        <v>33</v>
      </c>
      <c r="H10" t="s">
        <v>43</v>
      </c>
      <c r="I10" t="s">
        <v>44</v>
      </c>
      <c r="J10" t="s">
        <v>45</v>
      </c>
      <c r="K10" t="s">
        <v>46</v>
      </c>
      <c r="Q10" t="s">
        <v>12</v>
      </c>
      <c r="R10" s="1">
        <v>2</v>
      </c>
      <c r="S10">
        <v>10770.959000000001</v>
      </c>
      <c r="T10">
        <v>2.81</v>
      </c>
      <c r="U10">
        <v>0</v>
      </c>
      <c r="V10">
        <v>255</v>
      </c>
      <c r="W10">
        <v>30267.471000000001</v>
      </c>
      <c r="X10">
        <v>702525</v>
      </c>
    </row>
    <row r="11" spans="1:24" x14ac:dyDescent="0.35">
      <c r="B11" t="s">
        <v>60</v>
      </c>
      <c r="C11">
        <v>3</v>
      </c>
      <c r="D11" t="s">
        <v>13</v>
      </c>
      <c r="E11">
        <v>1</v>
      </c>
      <c r="F11">
        <v>10770.95901</v>
      </c>
      <c r="G11">
        <v>1.25562</v>
      </c>
      <c r="H11">
        <v>0</v>
      </c>
      <c r="I11">
        <v>255</v>
      </c>
      <c r="J11">
        <v>13524.23155</v>
      </c>
      <c r="K11">
        <v>313905</v>
      </c>
    </row>
    <row r="12" spans="1:24" x14ac:dyDescent="0.35">
      <c r="D12" t="s">
        <v>12</v>
      </c>
      <c r="E12">
        <v>2</v>
      </c>
      <c r="F12">
        <v>10770.95901</v>
      </c>
      <c r="G12">
        <v>9.8481000000000005</v>
      </c>
      <c r="H12">
        <v>0</v>
      </c>
      <c r="I12">
        <v>255</v>
      </c>
      <c r="J12">
        <v>106073.48143</v>
      </c>
      <c r="K12">
        <v>2462025</v>
      </c>
    </row>
    <row r="13" spans="1:24" x14ac:dyDescent="0.35">
      <c r="R13" s="1" t="s">
        <v>40</v>
      </c>
      <c r="S13" t="s">
        <v>42</v>
      </c>
      <c r="T13" t="s">
        <v>33</v>
      </c>
      <c r="U13" t="s">
        <v>43</v>
      </c>
      <c r="V13" t="s">
        <v>44</v>
      </c>
      <c r="W13" t="s">
        <v>45</v>
      </c>
      <c r="X13" t="s">
        <v>46</v>
      </c>
    </row>
    <row r="14" spans="1:24" x14ac:dyDescent="0.35">
      <c r="E14" t="s">
        <v>40</v>
      </c>
      <c r="F14" t="s">
        <v>42</v>
      </c>
      <c r="G14" t="s">
        <v>33</v>
      </c>
      <c r="H14" t="s">
        <v>43</v>
      </c>
      <c r="I14" t="s">
        <v>44</v>
      </c>
      <c r="J14" t="s">
        <v>45</v>
      </c>
      <c r="K14" t="s">
        <v>46</v>
      </c>
      <c r="O14" t="s">
        <v>65</v>
      </c>
      <c r="P14">
        <v>3</v>
      </c>
      <c r="Q14" t="s">
        <v>13</v>
      </c>
      <c r="R14" s="1">
        <v>1</v>
      </c>
      <c r="S14">
        <v>10770.959000000001</v>
      </c>
      <c r="T14">
        <v>48.344000000000001</v>
      </c>
      <c r="U14">
        <v>0</v>
      </c>
      <c r="V14">
        <v>255</v>
      </c>
      <c r="W14">
        <v>520710.36900000001</v>
      </c>
      <c r="X14">
        <v>12085980</v>
      </c>
    </row>
    <row r="15" spans="1:24" x14ac:dyDescent="0.35">
      <c r="A15" t="s">
        <v>51</v>
      </c>
      <c r="B15" t="s">
        <v>61</v>
      </c>
      <c r="C15">
        <v>1</v>
      </c>
      <c r="D15" t="s">
        <v>13</v>
      </c>
      <c r="E15">
        <v>1</v>
      </c>
      <c r="F15">
        <v>10770.959000000001</v>
      </c>
      <c r="G15">
        <v>2.302</v>
      </c>
      <c r="H15">
        <v>0</v>
      </c>
      <c r="I15">
        <v>255</v>
      </c>
      <c r="J15">
        <v>24796.255000000001</v>
      </c>
      <c r="K15">
        <v>575535</v>
      </c>
      <c r="Q15" t="s">
        <v>12</v>
      </c>
      <c r="R15" s="1">
        <v>2</v>
      </c>
      <c r="S15">
        <v>10770.959000000001</v>
      </c>
      <c r="T15">
        <v>3.4780000000000002</v>
      </c>
      <c r="U15">
        <v>0</v>
      </c>
      <c r="V15">
        <v>255</v>
      </c>
      <c r="W15">
        <v>37463.548999999999</v>
      </c>
      <c r="X15">
        <v>869550</v>
      </c>
    </row>
    <row r="16" spans="1:24" x14ac:dyDescent="0.35">
      <c r="D16" t="s">
        <v>12</v>
      </c>
      <c r="E16">
        <v>2</v>
      </c>
      <c r="F16">
        <v>10770.959000000001</v>
      </c>
      <c r="G16">
        <v>3.359</v>
      </c>
      <c r="H16">
        <v>0</v>
      </c>
      <c r="I16">
        <v>255</v>
      </c>
      <c r="J16">
        <v>36178.142999999996</v>
      </c>
      <c r="K16">
        <v>839715</v>
      </c>
    </row>
    <row r="18" spans="2:24" x14ac:dyDescent="0.35">
      <c r="R18" s="1" t="s">
        <v>40</v>
      </c>
      <c r="S18" t="s">
        <v>42</v>
      </c>
      <c r="T18" t="s">
        <v>33</v>
      </c>
      <c r="U18" t="s">
        <v>43</v>
      </c>
      <c r="V18" t="s">
        <v>44</v>
      </c>
      <c r="W18" t="s">
        <v>45</v>
      </c>
      <c r="X18" t="s">
        <v>46</v>
      </c>
    </row>
    <row r="19" spans="2:24" x14ac:dyDescent="0.35">
      <c r="E19" t="s">
        <v>40</v>
      </c>
      <c r="F19" t="s">
        <v>42</v>
      </c>
      <c r="G19" t="s">
        <v>33</v>
      </c>
      <c r="H19" t="s">
        <v>43</v>
      </c>
      <c r="I19" t="s">
        <v>44</v>
      </c>
      <c r="J19" t="s">
        <v>45</v>
      </c>
      <c r="K19" t="s">
        <v>46</v>
      </c>
      <c r="N19" t="s">
        <v>54</v>
      </c>
      <c r="O19" t="s">
        <v>66</v>
      </c>
      <c r="P19">
        <v>1</v>
      </c>
      <c r="Q19" t="s">
        <v>13</v>
      </c>
      <c r="R19" s="1">
        <v>1</v>
      </c>
      <c r="S19">
        <v>10770.959000000001</v>
      </c>
      <c r="T19">
        <v>6.6349999999999998</v>
      </c>
      <c r="U19">
        <v>0</v>
      </c>
      <c r="V19">
        <v>255</v>
      </c>
      <c r="W19">
        <v>71466.388000000006</v>
      </c>
      <c r="X19">
        <v>1658775</v>
      </c>
    </row>
    <row r="20" spans="2:24" x14ac:dyDescent="0.35">
      <c r="B20" t="s">
        <v>62</v>
      </c>
      <c r="C20">
        <v>3</v>
      </c>
      <c r="D20" t="s">
        <v>13</v>
      </c>
      <c r="E20">
        <v>1</v>
      </c>
      <c r="F20">
        <v>10770.959000000001</v>
      </c>
      <c r="G20">
        <v>1.234</v>
      </c>
      <c r="H20">
        <v>0</v>
      </c>
      <c r="I20">
        <v>255</v>
      </c>
      <c r="J20">
        <v>13293.517</v>
      </c>
      <c r="K20">
        <v>308550</v>
      </c>
      <c r="Q20" t="s">
        <v>12</v>
      </c>
      <c r="R20" s="1">
        <v>2</v>
      </c>
      <c r="S20">
        <v>10770.959000000001</v>
      </c>
      <c r="T20">
        <v>2.2229999999999999</v>
      </c>
      <c r="U20">
        <v>0</v>
      </c>
      <c r="V20">
        <v>255</v>
      </c>
      <c r="W20">
        <v>23939.317999999999</v>
      </c>
      <c r="X20">
        <v>555645</v>
      </c>
    </row>
    <row r="21" spans="2:24" x14ac:dyDescent="0.35">
      <c r="D21" t="s">
        <v>12</v>
      </c>
      <c r="E21">
        <v>2</v>
      </c>
      <c r="F21">
        <v>10770.959000000001</v>
      </c>
      <c r="G21">
        <v>2.601</v>
      </c>
      <c r="H21">
        <v>0</v>
      </c>
      <c r="I21">
        <v>255</v>
      </c>
      <c r="J21">
        <v>28015.263999999999</v>
      </c>
      <c r="K21">
        <v>650250</v>
      </c>
    </row>
    <row r="23" spans="2:24" x14ac:dyDescent="0.35">
      <c r="R23" s="1" t="s">
        <v>40</v>
      </c>
      <c r="S23" t="s">
        <v>42</v>
      </c>
      <c r="T23" t="s">
        <v>33</v>
      </c>
      <c r="U23" t="s">
        <v>43</v>
      </c>
      <c r="V23" t="s">
        <v>44</v>
      </c>
      <c r="W23" t="s">
        <v>45</v>
      </c>
      <c r="X23" t="s">
        <v>46</v>
      </c>
    </row>
    <row r="24" spans="2:24" x14ac:dyDescent="0.35">
      <c r="E24" t="s">
        <v>40</v>
      </c>
      <c r="F24" t="s">
        <v>42</v>
      </c>
      <c r="G24" t="s">
        <v>33</v>
      </c>
      <c r="H24" t="s">
        <v>43</v>
      </c>
      <c r="I24" t="s">
        <v>44</v>
      </c>
      <c r="J24" t="s">
        <v>45</v>
      </c>
      <c r="K24" t="s">
        <v>46</v>
      </c>
      <c r="O24" t="s">
        <v>67</v>
      </c>
      <c r="P24">
        <v>3</v>
      </c>
      <c r="Q24" t="s">
        <v>13</v>
      </c>
      <c r="R24" s="1">
        <v>1</v>
      </c>
      <c r="S24">
        <v>10770.959000000001</v>
      </c>
      <c r="T24">
        <v>5.9530000000000003</v>
      </c>
      <c r="U24">
        <v>0</v>
      </c>
      <c r="V24">
        <v>255</v>
      </c>
      <c r="W24">
        <v>64116.502</v>
      </c>
      <c r="X24">
        <v>1488180</v>
      </c>
    </row>
    <row r="25" spans="2:24" x14ac:dyDescent="0.35">
      <c r="C25">
        <v>4</v>
      </c>
      <c r="D25" t="s">
        <v>13</v>
      </c>
      <c r="E25">
        <v>1</v>
      </c>
      <c r="F25">
        <v>10770.959000000001</v>
      </c>
      <c r="G25">
        <v>0.82899999999999996</v>
      </c>
      <c r="H25">
        <v>0</v>
      </c>
      <c r="I25">
        <v>255</v>
      </c>
      <c r="J25">
        <v>8931.9249999999993</v>
      </c>
      <c r="K25">
        <v>207315</v>
      </c>
      <c r="Q25" t="s">
        <v>12</v>
      </c>
      <c r="R25" s="1">
        <v>2</v>
      </c>
      <c r="S25">
        <v>10770.959000000001</v>
      </c>
      <c r="T25">
        <v>2.0550000000000002</v>
      </c>
      <c r="U25">
        <v>0</v>
      </c>
      <c r="V25">
        <v>255</v>
      </c>
      <c r="W25">
        <v>22137.552</v>
      </c>
      <c r="X25">
        <v>513825</v>
      </c>
    </row>
    <row r="26" spans="2:24" x14ac:dyDescent="0.35">
      <c r="C26" t="s">
        <v>52</v>
      </c>
      <c r="D26" t="s">
        <v>12</v>
      </c>
      <c r="E26">
        <v>2</v>
      </c>
      <c r="F26">
        <v>10770.959000000001</v>
      </c>
      <c r="G26">
        <v>1.6659999999999999</v>
      </c>
      <c r="H26">
        <v>0</v>
      </c>
      <c r="I26">
        <v>255</v>
      </c>
      <c r="J26">
        <v>17940.755000000001</v>
      </c>
      <c r="K26">
        <v>416415</v>
      </c>
    </row>
    <row r="28" spans="2:24" x14ac:dyDescent="0.35">
      <c r="R28" s="1" t="s">
        <v>40</v>
      </c>
      <c r="S28" t="s">
        <v>42</v>
      </c>
      <c r="T28" t="s">
        <v>33</v>
      </c>
      <c r="U28" t="s">
        <v>43</v>
      </c>
      <c r="V28" t="s">
        <v>44</v>
      </c>
      <c r="W28" t="s">
        <v>45</v>
      </c>
      <c r="X28" t="s">
        <v>46</v>
      </c>
    </row>
    <row r="29" spans="2:24" x14ac:dyDescent="0.35">
      <c r="P29">
        <v>4</v>
      </c>
      <c r="Q29" t="s">
        <v>13</v>
      </c>
      <c r="R29" s="1">
        <v>1</v>
      </c>
      <c r="S29">
        <v>10770.959000000001</v>
      </c>
      <c r="T29">
        <v>11.742000000000001</v>
      </c>
      <c r="U29">
        <v>0</v>
      </c>
      <c r="V29">
        <v>255</v>
      </c>
      <c r="W29">
        <v>126475.183</v>
      </c>
      <c r="X29">
        <v>2935560</v>
      </c>
    </row>
    <row r="30" spans="2:24" x14ac:dyDescent="0.35">
      <c r="P30" t="s">
        <v>55</v>
      </c>
      <c r="Q30" t="s">
        <v>12</v>
      </c>
      <c r="R30" s="1">
        <v>2</v>
      </c>
      <c r="S30">
        <v>10770.959000000001</v>
      </c>
      <c r="T30">
        <v>1.915</v>
      </c>
      <c r="U30">
        <v>0</v>
      </c>
      <c r="V30">
        <v>255</v>
      </c>
      <c r="W30">
        <v>20621.431</v>
      </c>
      <c r="X30">
        <v>478635</v>
      </c>
    </row>
    <row r="39" spans="5:21" x14ac:dyDescent="0.35">
      <c r="E39" s="1" t="s">
        <v>56</v>
      </c>
      <c r="F39" s="1" t="s">
        <v>57</v>
      </c>
      <c r="G39" t="s">
        <v>29</v>
      </c>
      <c r="S39" s="1" t="s">
        <v>57</v>
      </c>
      <c r="T39" s="1" t="s">
        <v>56</v>
      </c>
      <c r="U39" t="s">
        <v>29</v>
      </c>
    </row>
    <row r="40" spans="5:21" x14ac:dyDescent="0.35">
      <c r="E40" s="1" t="s">
        <v>13</v>
      </c>
      <c r="F40" s="1" t="s">
        <v>12</v>
      </c>
      <c r="S40" s="1" t="s">
        <v>13</v>
      </c>
      <c r="T40" s="1" t="s">
        <v>12</v>
      </c>
    </row>
    <row r="41" spans="5:21" x14ac:dyDescent="0.35">
      <c r="E41">
        <v>25224.723999999998</v>
      </c>
      <c r="F41">
        <v>106348.13800000001</v>
      </c>
      <c r="G41">
        <f>E41/F41</f>
        <v>0.23719008601730288</v>
      </c>
      <c r="S41" s="1">
        <v>78091.173999999999</v>
      </c>
      <c r="T41" s="1">
        <v>31421.041000000001</v>
      </c>
      <c r="U41">
        <f>T41/S41</f>
        <v>0.40236353726734858</v>
      </c>
    </row>
    <row r="42" spans="5:21" x14ac:dyDescent="0.35">
      <c r="E42">
        <v>22741.80285</v>
      </c>
      <c r="F42">
        <v>202896.43242</v>
      </c>
      <c r="G42">
        <f t="shared" ref="G42:G44" si="0">E42/F42</f>
        <v>0.11208576996033118</v>
      </c>
      <c r="S42" s="1">
        <v>245666.397</v>
      </c>
      <c r="T42" s="1">
        <v>30267.471000000001</v>
      </c>
      <c r="U42">
        <f t="shared" ref="U42:U47" si="1">T42/S42</f>
        <v>0.12320558028943618</v>
      </c>
    </row>
    <row r="43" spans="5:21" x14ac:dyDescent="0.35">
      <c r="E43">
        <v>13524.23155</v>
      </c>
      <c r="F43">
        <v>106073.48143</v>
      </c>
      <c r="G43">
        <f t="shared" si="0"/>
        <v>0.12749870530953497</v>
      </c>
      <c r="S43" s="1">
        <v>520710.36900000001</v>
      </c>
      <c r="T43" s="1">
        <v>37463.548999999999</v>
      </c>
      <c r="U43">
        <f t="shared" si="1"/>
        <v>7.1947000156626417E-2</v>
      </c>
    </row>
    <row r="44" spans="5:21" x14ac:dyDescent="0.35">
      <c r="E44">
        <v>24796.255000000001</v>
      </c>
      <c r="F44">
        <v>36178.142999999996</v>
      </c>
      <c r="G44">
        <f t="shared" si="0"/>
        <v>0.68539324973092186</v>
      </c>
      <c r="S44" s="1">
        <v>71466.388000000006</v>
      </c>
      <c r="T44" s="1">
        <v>23939.317999999999</v>
      </c>
      <c r="U44">
        <f t="shared" si="1"/>
        <v>0.33497310651826978</v>
      </c>
    </row>
    <row r="45" spans="5:21" x14ac:dyDescent="0.35">
      <c r="E45">
        <v>13293.517</v>
      </c>
      <c r="F45">
        <v>28015.263999999999</v>
      </c>
      <c r="G45">
        <f>E45/F45</f>
        <v>0.47450978866377985</v>
      </c>
      <c r="S45" s="1">
        <v>64116.502</v>
      </c>
      <c r="T45" s="1">
        <v>22137.552</v>
      </c>
      <c r="U45">
        <f>T45/S45</f>
        <v>0.34527073856898804</v>
      </c>
    </row>
    <row r="46" spans="5:21" x14ac:dyDescent="0.35">
      <c r="E46">
        <v>8931.9249999999993</v>
      </c>
      <c r="F46">
        <v>17940.755000000001</v>
      </c>
      <c r="G46">
        <f>E46/F46</f>
        <v>0.49785669555155282</v>
      </c>
      <c r="S46" s="1">
        <v>126475.183</v>
      </c>
      <c r="T46" s="1">
        <v>20621.431</v>
      </c>
      <c r="U46">
        <f>T46/S46</f>
        <v>0.16304725172842802</v>
      </c>
    </row>
    <row r="49" spans="4:21" x14ac:dyDescent="0.35">
      <c r="D49" t="s">
        <v>28</v>
      </c>
      <c r="E49">
        <f>AVERAGE(E41:E46)</f>
        <v>18085.409233333332</v>
      </c>
      <c r="F49">
        <f>AVERAGE(F41:F46)</f>
        <v>82908.702308333333</v>
      </c>
      <c r="G49">
        <f>AVERAGE(G41:G46)</f>
        <v>0.35575571587223725</v>
      </c>
      <c r="R49" s="1" t="s">
        <v>28</v>
      </c>
      <c r="S49">
        <f>AVERAGE(S41:S46)</f>
        <v>184421.00216666667</v>
      </c>
      <c r="T49">
        <f>AVERAGE(T41:T46)</f>
        <v>27641.727000000003</v>
      </c>
      <c r="U49">
        <f>AVERAGE(U41:U46)</f>
        <v>0.24013453575484953</v>
      </c>
    </row>
    <row r="50" spans="4:21" x14ac:dyDescent="0.35">
      <c r="D50" t="s">
        <v>30</v>
      </c>
    </row>
    <row r="53" spans="4:21" x14ac:dyDescent="0.35">
      <c r="E53" t="s">
        <v>68</v>
      </c>
      <c r="J53" t="s">
        <v>69</v>
      </c>
    </row>
    <row r="54" spans="4:21" x14ac:dyDescent="0.35">
      <c r="E54" s="1" t="s">
        <v>56</v>
      </c>
      <c r="F54" s="1" t="s">
        <v>57</v>
      </c>
      <c r="G54" t="s">
        <v>29</v>
      </c>
      <c r="J54" s="1" t="s">
        <v>57</v>
      </c>
      <c r="K54" s="1" t="s">
        <v>56</v>
      </c>
      <c r="L54" t="s">
        <v>29</v>
      </c>
    </row>
    <row r="55" spans="4:21" x14ac:dyDescent="0.35">
      <c r="E55" s="1" t="s">
        <v>13</v>
      </c>
      <c r="F55" s="1" t="s">
        <v>12</v>
      </c>
      <c r="J55" s="1" t="s">
        <v>13</v>
      </c>
      <c r="K55" s="1" t="s">
        <v>12</v>
      </c>
    </row>
    <row r="56" spans="4:21" x14ac:dyDescent="0.35">
      <c r="E56">
        <v>25224.723999999998</v>
      </c>
      <c r="F56">
        <v>106348.13800000001</v>
      </c>
      <c r="G56">
        <f>E56/F56</f>
        <v>0.23719008601730288</v>
      </c>
      <c r="J56" s="1">
        <v>78091.173999999999</v>
      </c>
      <c r="K56" s="1">
        <v>31421.041000000001</v>
      </c>
      <c r="L56">
        <f>K56/J56</f>
        <v>0.40236353726734858</v>
      </c>
    </row>
    <row r="57" spans="4:21" x14ac:dyDescent="0.35">
      <c r="E57">
        <v>22741.80285</v>
      </c>
      <c r="F57">
        <v>202896.43242</v>
      </c>
      <c r="G57">
        <f t="shared" ref="G57:G61" si="2">E57/F57</f>
        <v>0.11208576996033118</v>
      </c>
      <c r="J57" s="1">
        <v>245666.397</v>
      </c>
      <c r="K57" s="1">
        <v>30267.471000000001</v>
      </c>
      <c r="L57">
        <f t="shared" ref="L57:L61" si="3">K57/J57</f>
        <v>0.12320558028943618</v>
      </c>
    </row>
    <row r="58" spans="4:21" x14ac:dyDescent="0.35">
      <c r="E58">
        <v>13524.23155</v>
      </c>
      <c r="F58">
        <v>106073.48143</v>
      </c>
      <c r="G58">
        <f t="shared" si="2"/>
        <v>0.12749870530953497</v>
      </c>
      <c r="J58" s="1">
        <v>520710.36900000001</v>
      </c>
      <c r="K58" s="1">
        <v>37463.548999999999</v>
      </c>
      <c r="L58">
        <f t="shared" si="3"/>
        <v>7.1947000156626417E-2</v>
      </c>
    </row>
    <row r="59" spans="4:21" x14ac:dyDescent="0.35">
      <c r="E59">
        <v>24796.255000000001</v>
      </c>
      <c r="F59">
        <v>36178.142999999996</v>
      </c>
      <c r="G59">
        <f t="shared" si="2"/>
        <v>0.68539324973092186</v>
      </c>
      <c r="J59" s="1">
        <v>71466.388000000006</v>
      </c>
      <c r="K59" s="1">
        <v>23939.317999999999</v>
      </c>
      <c r="L59">
        <f t="shared" si="3"/>
        <v>0.33497310651826978</v>
      </c>
    </row>
    <row r="60" spans="4:21" x14ac:dyDescent="0.35">
      <c r="E60">
        <v>13293.517</v>
      </c>
      <c r="F60">
        <v>28015.263999999999</v>
      </c>
      <c r="G60">
        <f t="shared" si="2"/>
        <v>0.47450978866377985</v>
      </c>
      <c r="J60" s="1">
        <v>64116.502</v>
      </c>
      <c r="K60" s="1">
        <v>22137.552</v>
      </c>
      <c r="L60">
        <f t="shared" si="3"/>
        <v>0.34527073856898804</v>
      </c>
    </row>
    <row r="61" spans="4:21" x14ac:dyDescent="0.35">
      <c r="E61">
        <v>8931.9249999999993</v>
      </c>
      <c r="F61">
        <v>17940.755000000001</v>
      </c>
      <c r="G61">
        <f t="shared" si="2"/>
        <v>0.49785669555155282</v>
      </c>
      <c r="J61" s="1">
        <v>126475.183</v>
      </c>
      <c r="K61" s="1">
        <v>20621.431</v>
      </c>
      <c r="L61">
        <f t="shared" si="3"/>
        <v>0.16304725172842802</v>
      </c>
    </row>
    <row r="63" spans="4:21" x14ac:dyDescent="0.35">
      <c r="D63" t="s">
        <v>28</v>
      </c>
      <c r="E63">
        <f>AVERAGE(E56:E61)</f>
        <v>18085.409233333332</v>
      </c>
      <c r="F63">
        <f>AVERAGE(F56:F61)</f>
        <v>82908.702308333333</v>
      </c>
      <c r="G63">
        <f>AVERAGE(G56:G61)</f>
        <v>0.35575571587223725</v>
      </c>
      <c r="J63">
        <f>AVERAGE(J56:J61)</f>
        <v>184421.00216666667</v>
      </c>
      <c r="K63">
        <f>AVERAGE(K56:K61)</f>
        <v>27641.727000000003</v>
      </c>
      <c r="L63">
        <f>AVERAGE(L56:L61)</f>
        <v>0.24013453575484953</v>
      </c>
    </row>
    <row r="64" spans="4:21" x14ac:dyDescent="0.35">
      <c r="D64" t="s">
        <v>30</v>
      </c>
      <c r="E64">
        <f>_xlfn.STDEV.S(E56:E61)</f>
        <v>7003.4293656688951</v>
      </c>
      <c r="F64">
        <f>_xlfn.STDEV.S(F56:F61)</f>
        <v>70570.444854327478</v>
      </c>
      <c r="G64">
        <f>_xlfn.STDEV.S(G56:G61)</f>
        <v>0.23172839098973863</v>
      </c>
      <c r="J64">
        <f>_xlfn.STDEV.S(J56:J61)</f>
        <v>178178.11570010276</v>
      </c>
      <c r="K64">
        <f>_xlfn.STDEV.S(K56:K61)</f>
        <v>6495.1407071030617</v>
      </c>
      <c r="L64">
        <f>_xlfn.STDEV.S(L56:L61)</f>
        <v>0.13730848604057413</v>
      </c>
    </row>
    <row r="65" spans="4:12" x14ac:dyDescent="0.35">
      <c r="D65" t="s">
        <v>31</v>
      </c>
      <c r="E65">
        <f>COUNTA(E56:E61)</f>
        <v>6</v>
      </c>
      <c r="F65">
        <f>COUNTA(F56:F61)</f>
        <v>6</v>
      </c>
      <c r="G65">
        <f>COUNTA(G56:G61)</f>
        <v>6</v>
      </c>
      <c r="J65">
        <f>COUNTA(J56:J61)</f>
        <v>6</v>
      </c>
      <c r="K65">
        <f>COUNTA(K56:K61)</f>
        <v>6</v>
      </c>
      <c r="L65">
        <f>COUNTA(L56:L61)</f>
        <v>6</v>
      </c>
    </row>
    <row r="66" spans="4:12" x14ac:dyDescent="0.35">
      <c r="D66" t="s">
        <v>32</v>
      </c>
      <c r="E66">
        <f>E64/SQRT(E65)</f>
        <v>2859.1380659187435</v>
      </c>
      <c r="F66">
        <f t="shared" ref="F66:G66" si="4">F64/SQRT(F65)</f>
        <v>28810.263469053512</v>
      </c>
      <c r="G66">
        <f t="shared" si="4"/>
        <v>9.4602719473502447E-2</v>
      </c>
      <c r="J66">
        <f>J64/SQRT(J65)</f>
        <v>72740.911132639347</v>
      </c>
      <c r="K66">
        <f>K64/SQRT(K65)</f>
        <v>2651.6300899970715</v>
      </c>
      <c r="L66">
        <f>L64/SQRT(L65)</f>
        <v>5.6055954692245592E-2</v>
      </c>
    </row>
    <row r="70" spans="4:12" x14ac:dyDescent="0.35">
      <c r="E70" s="1" t="s">
        <v>13</v>
      </c>
      <c r="F70" s="1" t="s">
        <v>12</v>
      </c>
      <c r="J70" s="1" t="s">
        <v>13</v>
      </c>
      <c r="K70" s="1" t="s">
        <v>12</v>
      </c>
    </row>
    <row r="71" spans="4:12" x14ac:dyDescent="0.35">
      <c r="D71" t="s">
        <v>28</v>
      </c>
      <c r="E71" s="1">
        <v>0.35575571587223725</v>
      </c>
      <c r="F71" s="1">
        <v>1</v>
      </c>
      <c r="J71" s="1">
        <v>1</v>
      </c>
      <c r="K71" s="1">
        <v>0.24013453575484953</v>
      </c>
    </row>
    <row r="72" spans="4:12" x14ac:dyDescent="0.35">
      <c r="D72" t="s">
        <v>32</v>
      </c>
      <c r="E72" s="1">
        <v>9.4602719473502447E-2</v>
      </c>
      <c r="F72" s="1">
        <v>0</v>
      </c>
      <c r="J72" s="1">
        <v>0</v>
      </c>
      <c r="K72" s="1">
        <v>5.6055954692245592E-2</v>
      </c>
    </row>
    <row r="75" spans="4:12" x14ac:dyDescent="0.35">
      <c r="D75" s="1" t="s">
        <v>13</v>
      </c>
      <c r="E75" s="1">
        <v>0.35575571587223725</v>
      </c>
      <c r="F75" s="1">
        <v>9.4602719473502447E-2</v>
      </c>
      <c r="I75" s="1" t="s">
        <v>13</v>
      </c>
      <c r="J75" s="1">
        <v>1</v>
      </c>
      <c r="K75" s="1">
        <v>0</v>
      </c>
    </row>
    <row r="76" spans="4:12" x14ac:dyDescent="0.35">
      <c r="D76" s="1" t="s">
        <v>12</v>
      </c>
      <c r="E76" s="1">
        <v>1</v>
      </c>
      <c r="F76" s="1">
        <v>0</v>
      </c>
      <c r="I76" s="1" t="s">
        <v>12</v>
      </c>
      <c r="J76" s="1">
        <v>0.24013453575484953</v>
      </c>
      <c r="K76" s="1">
        <v>5.6055954692245592E-2</v>
      </c>
    </row>
    <row r="77" spans="4:12" x14ac:dyDescent="0.35">
      <c r="D77" s="1" t="s">
        <v>13</v>
      </c>
      <c r="E77" s="1">
        <v>0.35575571587223725</v>
      </c>
      <c r="F77" s="1">
        <v>9.4602719473502447E-2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FAS _EGFP_DIO_mCherry</vt:lpstr>
      <vt:lpstr>DO_mCherry_DIO_EGFP</vt:lpstr>
      <vt:lpstr>20201123ProjectionStrength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Hemin Feng</dc:creator>
  <cp:lastModifiedBy>Hemin Feng</cp:lastModifiedBy>
  <dcterms:created xsi:type="dcterms:W3CDTF">2015-06-05T18:17:20Z</dcterms:created>
  <dcterms:modified xsi:type="dcterms:W3CDTF">2021-10-11T03:14:54Z</dcterms:modified>
</cp:coreProperties>
</file>