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Figure Source Data\"/>
    </mc:Choice>
  </mc:AlternateContent>
  <xr:revisionPtr revIDLastSave="0" documentId="13_ncr:1_{04B839C3-040B-4C2B-BFCD-5DD5239B6EBC}" xr6:coauthVersionLast="46" xr6:coauthVersionMax="46" xr10:uidLastSave="{00000000-0000-0000-0000-000000000000}"/>
  <bookViews>
    <workbookView xWindow="0" yWindow="1920" windowWidth="14400" windowHeight="11385" xr2:uid="{00000000-000D-0000-FFFF-FFFF00000000}"/>
  </bookViews>
  <sheets>
    <sheet name="Fig. 1C P2 WT vs. Tmc d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9" i="1"/>
  <c r="E9" i="1"/>
  <c r="G120" i="1"/>
  <c r="G121" i="1"/>
  <c r="G122" i="1"/>
  <c r="E120" i="1"/>
  <c r="E121" i="1"/>
  <c r="E122" i="1"/>
  <c r="G92" i="1"/>
  <c r="G93" i="1"/>
  <c r="G94" i="1"/>
  <c r="E92" i="1"/>
  <c r="E93" i="1"/>
  <c r="E94" i="1"/>
  <c r="G64" i="1"/>
  <c r="G65" i="1"/>
  <c r="G66" i="1"/>
  <c r="E64" i="1"/>
  <c r="E65" i="1"/>
  <c r="E66" i="1"/>
  <c r="G36" i="1"/>
  <c r="G37" i="1"/>
  <c r="E36" i="1"/>
  <c r="E37" i="1"/>
  <c r="E38" i="1"/>
  <c r="G7" i="1"/>
  <c r="G8" i="1"/>
  <c r="E7" i="1"/>
  <c r="E8" i="1"/>
  <c r="G119" i="1"/>
  <c r="E119" i="1"/>
  <c r="G91" i="1"/>
  <c r="E91" i="1"/>
  <c r="G63" i="1"/>
  <c r="E63" i="1"/>
  <c r="G35" i="1"/>
  <c r="E35" i="1"/>
  <c r="G6" i="1"/>
  <c r="E6" i="1"/>
  <c r="G135" i="1"/>
  <c r="E135" i="1"/>
  <c r="G107" i="1"/>
  <c r="E107" i="1"/>
  <c r="G79" i="1"/>
  <c r="E79" i="1"/>
  <c r="G51" i="1"/>
  <c r="E51" i="1"/>
  <c r="G23" i="1"/>
  <c r="E23" i="1"/>
  <c r="G134" i="1"/>
  <c r="E134" i="1"/>
  <c r="G106" i="1"/>
  <c r="E106" i="1"/>
  <c r="G50" i="1"/>
  <c r="E50" i="1"/>
  <c r="G22" i="1"/>
  <c r="E22" i="1"/>
  <c r="F140" i="1" l="1"/>
  <c r="D140" i="1"/>
  <c r="C140" i="1"/>
  <c r="F138" i="1"/>
  <c r="D138" i="1"/>
  <c r="C138" i="1"/>
  <c r="F137" i="1"/>
  <c r="D137" i="1"/>
  <c r="C137" i="1"/>
  <c r="F127" i="1"/>
  <c r="D127" i="1"/>
  <c r="C127" i="1"/>
  <c r="F125" i="1"/>
  <c r="D125" i="1"/>
  <c r="C125" i="1"/>
  <c r="F124" i="1"/>
  <c r="D124" i="1"/>
  <c r="C124" i="1"/>
  <c r="F112" i="1"/>
  <c r="D112" i="1"/>
  <c r="C112" i="1"/>
  <c r="F110" i="1"/>
  <c r="D110" i="1"/>
  <c r="C110" i="1"/>
  <c r="F109" i="1"/>
  <c r="D109" i="1"/>
  <c r="C109" i="1"/>
  <c r="F99" i="1"/>
  <c r="D99" i="1"/>
  <c r="C99" i="1"/>
  <c r="F97" i="1"/>
  <c r="D97" i="1"/>
  <c r="C97" i="1"/>
  <c r="F96" i="1"/>
  <c r="D96" i="1"/>
  <c r="C96" i="1"/>
  <c r="F84" i="1"/>
  <c r="D84" i="1"/>
  <c r="C84" i="1"/>
  <c r="F82" i="1"/>
  <c r="D82" i="1"/>
  <c r="C82" i="1"/>
  <c r="F81" i="1"/>
  <c r="D81" i="1"/>
  <c r="C81" i="1"/>
  <c r="F71" i="1"/>
  <c r="D71" i="1"/>
  <c r="C71" i="1"/>
  <c r="F69" i="1"/>
  <c r="D69" i="1"/>
  <c r="C69" i="1"/>
  <c r="F68" i="1"/>
  <c r="D68" i="1"/>
  <c r="C68" i="1"/>
  <c r="F56" i="1"/>
  <c r="D56" i="1"/>
  <c r="C56" i="1"/>
  <c r="F54" i="1"/>
  <c r="D54" i="1"/>
  <c r="C54" i="1"/>
  <c r="F53" i="1"/>
  <c r="D53" i="1"/>
  <c r="C53" i="1"/>
  <c r="F43" i="1"/>
  <c r="D43" i="1"/>
  <c r="C43" i="1"/>
  <c r="F41" i="1"/>
  <c r="D41" i="1"/>
  <c r="C41" i="1"/>
  <c r="F40" i="1"/>
  <c r="D40" i="1"/>
  <c r="C40" i="1"/>
  <c r="C25" i="1"/>
  <c r="C12" i="1"/>
  <c r="F15" i="1"/>
  <c r="D15" i="1"/>
  <c r="C15" i="1"/>
  <c r="F13" i="1"/>
  <c r="D13" i="1"/>
  <c r="C13" i="1"/>
  <c r="F12" i="1"/>
  <c r="D12" i="1"/>
  <c r="F28" i="1"/>
  <c r="D28" i="1"/>
  <c r="C28" i="1"/>
  <c r="F26" i="1"/>
  <c r="D26" i="1"/>
  <c r="C26" i="1"/>
  <c r="F25" i="1"/>
  <c r="D25" i="1"/>
  <c r="D111" i="1" l="1"/>
  <c r="D42" i="1"/>
  <c r="F70" i="1"/>
  <c r="F42" i="1"/>
  <c r="C42" i="1"/>
  <c r="C98" i="1"/>
  <c r="D70" i="1"/>
  <c r="F98" i="1"/>
  <c r="C70" i="1"/>
  <c r="D98" i="1"/>
  <c r="C126" i="1"/>
  <c r="C14" i="1"/>
  <c r="D126" i="1"/>
  <c r="F126" i="1"/>
  <c r="F14" i="1"/>
  <c r="D14" i="1"/>
  <c r="D139" i="1"/>
  <c r="D83" i="1"/>
  <c r="C139" i="1"/>
  <c r="C55" i="1"/>
  <c r="F139" i="1"/>
  <c r="C111" i="1"/>
  <c r="F83" i="1"/>
  <c r="C83" i="1"/>
  <c r="D55" i="1"/>
  <c r="F55" i="1"/>
  <c r="F111" i="1"/>
  <c r="F27" i="1"/>
  <c r="C27" i="1"/>
  <c r="D27" i="1"/>
  <c r="G133" i="1" l="1"/>
  <c r="E133" i="1"/>
  <c r="G132" i="1"/>
  <c r="E132" i="1"/>
  <c r="G105" i="1"/>
  <c r="E105" i="1"/>
  <c r="G104" i="1"/>
  <c r="E104" i="1"/>
  <c r="G77" i="1"/>
  <c r="E77" i="1"/>
  <c r="G76" i="1"/>
  <c r="E76" i="1"/>
  <c r="G49" i="1"/>
  <c r="E49" i="1"/>
  <c r="G48" i="1"/>
  <c r="E48" i="1"/>
  <c r="G21" i="1"/>
  <c r="E21" i="1"/>
  <c r="G20" i="1"/>
  <c r="E20" i="1"/>
  <c r="G131" i="1" l="1"/>
  <c r="G130" i="1"/>
  <c r="G103" i="1"/>
  <c r="G102" i="1"/>
  <c r="G75" i="1"/>
  <c r="G74" i="1"/>
  <c r="G47" i="1"/>
  <c r="G46" i="1"/>
  <c r="G19" i="1"/>
  <c r="G18" i="1"/>
  <c r="G118" i="1"/>
  <c r="G90" i="1"/>
  <c r="G62" i="1"/>
  <c r="G34" i="1"/>
  <c r="G5" i="1"/>
  <c r="G137" i="1" l="1"/>
  <c r="G138" i="1"/>
  <c r="G140" i="1"/>
  <c r="G53" i="1"/>
  <c r="G54" i="1"/>
  <c r="G56" i="1"/>
  <c r="G125" i="1"/>
  <c r="G124" i="1"/>
  <c r="G127" i="1"/>
  <c r="G97" i="1"/>
  <c r="G96" i="1"/>
  <c r="G99" i="1"/>
  <c r="G71" i="1"/>
  <c r="G69" i="1"/>
  <c r="G68" i="1"/>
  <c r="G41" i="1"/>
  <c r="G40" i="1"/>
  <c r="G43" i="1"/>
  <c r="G15" i="1"/>
  <c r="G13" i="1"/>
  <c r="G12" i="1"/>
  <c r="G110" i="1"/>
  <c r="G112" i="1"/>
  <c r="G109" i="1"/>
  <c r="G81" i="1"/>
  <c r="G82" i="1"/>
  <c r="G84" i="1"/>
  <c r="G28" i="1"/>
  <c r="G25" i="1"/>
  <c r="G26" i="1"/>
  <c r="G55" i="1" l="1"/>
  <c r="G42" i="1"/>
  <c r="G139" i="1"/>
  <c r="G126" i="1"/>
  <c r="G70" i="1"/>
  <c r="G98" i="1"/>
  <c r="G14" i="1"/>
  <c r="G83" i="1"/>
  <c r="G111" i="1"/>
  <c r="G27" i="1"/>
  <c r="E118" i="1" l="1"/>
  <c r="E90" i="1"/>
  <c r="E62" i="1"/>
  <c r="E34" i="1"/>
  <c r="E5" i="1"/>
  <c r="E131" i="1"/>
  <c r="E130" i="1"/>
  <c r="E103" i="1"/>
  <c r="E138" i="1" l="1"/>
  <c r="E140" i="1"/>
  <c r="E137" i="1"/>
  <c r="E124" i="1"/>
  <c r="E127" i="1"/>
  <c r="E125" i="1"/>
  <c r="E96" i="1"/>
  <c r="E99" i="1"/>
  <c r="E97" i="1"/>
  <c r="E68" i="1"/>
  <c r="E71" i="1"/>
  <c r="E69" i="1"/>
  <c r="E40" i="1"/>
  <c r="E43" i="1"/>
  <c r="E41" i="1"/>
  <c r="E13" i="1"/>
  <c r="E15" i="1"/>
  <c r="E12" i="1"/>
  <c r="E102" i="1"/>
  <c r="E75" i="1"/>
  <c r="E74" i="1"/>
  <c r="E47" i="1"/>
  <c r="E46" i="1"/>
  <c r="E19" i="1"/>
  <c r="E18" i="1"/>
  <c r="E139" i="1" l="1"/>
  <c r="E126" i="1"/>
  <c r="E42" i="1"/>
  <c r="E98" i="1"/>
  <c r="E70" i="1"/>
  <c r="E14" i="1"/>
  <c r="E53" i="1"/>
  <c r="E54" i="1"/>
  <c r="E56" i="1"/>
  <c r="E109" i="1"/>
  <c r="E110" i="1"/>
  <c r="E112" i="1"/>
  <c r="E81" i="1"/>
  <c r="E82" i="1"/>
  <c r="E84" i="1"/>
  <c r="E28" i="1"/>
  <c r="E25" i="1"/>
  <c r="E26" i="1"/>
  <c r="E111" i="1" l="1"/>
  <c r="E83" i="1"/>
  <c r="E55" i="1"/>
  <c r="E27" i="1"/>
</calcChain>
</file>

<file path=xl/sharedStrings.xml><?xml version="1.0" encoding="utf-8"?>
<sst xmlns="http://schemas.openxmlformats.org/spreadsheetml/2006/main" count="140" uniqueCount="28">
  <si>
    <t>Control</t>
  </si>
  <si>
    <t>Ribbons</t>
  </si>
  <si>
    <t>IHCs</t>
  </si>
  <si>
    <t>Ribbon:IHC Ratio</t>
  </si>
  <si>
    <t>8.0kHz</t>
  </si>
  <si>
    <t>11.3kHz</t>
  </si>
  <si>
    <t>16.0kHz</t>
  </si>
  <si>
    <t>22.6kHz</t>
  </si>
  <si>
    <t>32.0kHz</t>
  </si>
  <si>
    <r>
      <t>Tmc</t>
    </r>
    <r>
      <rPr>
        <b/>
        <i/>
        <vertAlign val="superscript"/>
        <sz val="11"/>
        <color theme="1"/>
        <rFont val="Calibri"/>
        <family val="2"/>
        <scheme val="minor"/>
      </rPr>
      <t>-/-</t>
    </r>
  </si>
  <si>
    <t>1131715-P2L1C</t>
  </si>
  <si>
    <t>1131715-P2R1C</t>
  </si>
  <si>
    <t>1081820-P2L1C</t>
  </si>
  <si>
    <t>Synapse:IHC Ratio</t>
  </si>
  <si>
    <t>1087603-P2L1C</t>
  </si>
  <si>
    <t>1087603-P2L3C</t>
  </si>
  <si>
    <t>1087603-P2R2C</t>
  </si>
  <si>
    <t>1087603-P2R4C</t>
  </si>
  <si>
    <t>Total Average</t>
  </si>
  <si>
    <t xml:space="preserve"> Total StDev</t>
  </si>
  <si>
    <t>Total StErr</t>
  </si>
  <si>
    <t>Total n</t>
  </si>
  <si>
    <t>1081821-P2L1C</t>
  </si>
  <si>
    <t>1081821-P2L3C</t>
  </si>
  <si>
    <t>1081821-P2R2C</t>
  </si>
  <si>
    <t>1081821-P2R4C</t>
  </si>
  <si>
    <t xml:space="preserve">Ribbons </t>
  </si>
  <si>
    <t>Ribbon Counts 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</si>
</sst>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8C8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BCEA"/>
      <color rgb="FFBD92DE"/>
      <color rgb="FFFFC8C8"/>
      <color rgb="FFFFFFAF"/>
      <color rgb="FFFAC882"/>
      <color rgb="FFFF9797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1"/>
  <sheetViews>
    <sheetView tabSelected="1" zoomScale="85" zoomScaleNormal="85" workbookViewId="0">
      <selection activeCell="B114" sqref="B114"/>
    </sheetView>
  </sheetViews>
  <sheetFormatPr defaultColWidth="8.85546875" defaultRowHeight="15" x14ac:dyDescent="0.25"/>
  <cols>
    <col min="1" max="1" width="3.7109375" style="7" customWidth="1"/>
    <col min="2" max="2" width="22.28515625" style="3" bestFit="1" customWidth="1"/>
    <col min="3" max="4" width="11.5703125" style="16" bestFit="1" customWidth="1"/>
    <col min="5" max="5" width="15.85546875" style="16" bestFit="1" customWidth="1"/>
    <col min="6" max="6" width="20.28515625" style="16" bestFit="1" customWidth="1"/>
    <col min="7" max="7" width="22.140625" style="16" bestFit="1" customWidth="1"/>
    <col min="8" max="8" width="3.7109375" style="7" customWidth="1"/>
    <col min="9" max="16384" width="8.85546875" style="1"/>
  </cols>
  <sheetData>
    <row r="1" spans="1:18" x14ac:dyDescent="0.25">
      <c r="B1" s="8" t="s">
        <v>27</v>
      </c>
      <c r="C1" s="14"/>
      <c r="D1" s="14"/>
      <c r="E1" s="14"/>
      <c r="F1" s="14"/>
      <c r="G1" s="14"/>
    </row>
    <row r="2" spans="1:18" x14ac:dyDescent="0.25">
      <c r="B2" s="8" t="s">
        <v>4</v>
      </c>
      <c r="C2" s="14"/>
      <c r="D2" s="14"/>
      <c r="E2" s="14"/>
      <c r="F2" s="14"/>
      <c r="G2" s="14"/>
      <c r="I2" s="3"/>
    </row>
    <row r="3" spans="1:18" s="3" customFormat="1" x14ac:dyDescent="0.25">
      <c r="A3" s="9"/>
      <c r="C3" s="15" t="s">
        <v>1</v>
      </c>
      <c r="D3" s="15" t="s">
        <v>2</v>
      </c>
      <c r="E3" s="15" t="s">
        <v>3</v>
      </c>
      <c r="F3" s="15" t="s">
        <v>26</v>
      </c>
      <c r="G3" s="15" t="s">
        <v>13</v>
      </c>
      <c r="H3" s="9"/>
    </row>
    <row r="4" spans="1:18" x14ac:dyDescent="0.25">
      <c r="B4" s="10" t="s">
        <v>0</v>
      </c>
      <c r="I4" s="3"/>
      <c r="J4" s="3"/>
      <c r="K4" s="3"/>
      <c r="L4" s="3"/>
      <c r="N4" s="3"/>
      <c r="O4" s="3"/>
      <c r="P4" s="3"/>
      <c r="Q4" s="3"/>
      <c r="R4" s="3"/>
    </row>
    <row r="5" spans="1:18" x14ac:dyDescent="0.25">
      <c r="B5" s="3" t="s">
        <v>12</v>
      </c>
      <c r="C5" s="16">
        <v>284</v>
      </c>
      <c r="D5" s="16">
        <v>8</v>
      </c>
      <c r="E5" s="16">
        <f>C5/D5</f>
        <v>35.5</v>
      </c>
      <c r="F5" s="16">
        <v>284</v>
      </c>
      <c r="G5" s="16">
        <f>F5/D5</f>
        <v>35.5</v>
      </c>
      <c r="I5" s="2"/>
      <c r="J5" s="2"/>
      <c r="K5" s="2"/>
      <c r="L5" s="2"/>
    </row>
    <row r="6" spans="1:18" x14ac:dyDescent="0.25">
      <c r="B6" s="11" t="s">
        <v>22</v>
      </c>
      <c r="C6" s="16">
        <v>324</v>
      </c>
      <c r="D6" s="16">
        <v>8</v>
      </c>
      <c r="E6" s="16">
        <f t="shared" ref="E6:E9" si="0">C6/D6</f>
        <v>40.5</v>
      </c>
      <c r="F6" s="16">
        <v>320</v>
      </c>
      <c r="G6" s="16">
        <f>F6/D6</f>
        <v>40</v>
      </c>
      <c r="I6" s="2"/>
      <c r="J6" s="2"/>
      <c r="K6" s="2"/>
      <c r="L6" s="2"/>
    </row>
    <row r="7" spans="1:18" x14ac:dyDescent="0.25">
      <c r="B7" s="11" t="s">
        <v>23</v>
      </c>
      <c r="C7" s="16">
        <v>287</v>
      </c>
      <c r="D7" s="16">
        <v>8</v>
      </c>
      <c r="E7" s="16">
        <f t="shared" si="0"/>
        <v>35.875</v>
      </c>
      <c r="F7" s="16">
        <v>287</v>
      </c>
      <c r="G7" s="16">
        <f>F7/D7</f>
        <v>35.875</v>
      </c>
      <c r="I7" s="2"/>
      <c r="J7" s="2"/>
      <c r="K7" s="2"/>
      <c r="L7" s="2"/>
    </row>
    <row r="8" spans="1:18" x14ac:dyDescent="0.25">
      <c r="B8" s="11" t="s">
        <v>24</v>
      </c>
      <c r="C8" s="16">
        <v>285</v>
      </c>
      <c r="D8" s="16">
        <v>8</v>
      </c>
      <c r="E8" s="16">
        <f t="shared" si="0"/>
        <v>35.625</v>
      </c>
      <c r="F8" s="16">
        <v>284</v>
      </c>
      <c r="G8" s="16">
        <f>F8/D8</f>
        <v>35.5</v>
      </c>
      <c r="I8" s="2"/>
      <c r="J8" s="2"/>
      <c r="K8" s="2"/>
      <c r="L8" s="2"/>
    </row>
    <row r="9" spans="1:18" x14ac:dyDescent="0.25">
      <c r="B9" s="11" t="s">
        <v>25</v>
      </c>
      <c r="C9" s="16">
        <v>354</v>
      </c>
      <c r="D9" s="16">
        <v>8</v>
      </c>
      <c r="E9" s="16">
        <f t="shared" si="0"/>
        <v>44.25</v>
      </c>
      <c r="F9" s="16">
        <v>354</v>
      </c>
      <c r="G9" s="16">
        <f>F9/D9</f>
        <v>44.25</v>
      </c>
      <c r="I9" s="2"/>
      <c r="J9" s="2"/>
      <c r="K9" s="2"/>
      <c r="L9" s="2"/>
    </row>
    <row r="10" spans="1:18" x14ac:dyDescent="0.25">
      <c r="I10" s="2"/>
      <c r="J10" s="2"/>
      <c r="K10" s="2"/>
      <c r="L10" s="2"/>
    </row>
    <row r="11" spans="1:18" ht="15.75" thickBot="1" x14ac:dyDescent="0.3">
      <c r="C11" s="17"/>
    </row>
    <row r="12" spans="1:18" x14ac:dyDescent="0.25">
      <c r="B12" s="12" t="s">
        <v>18</v>
      </c>
      <c r="C12" s="16">
        <f t="shared" ref="C12:G12" si="1">AVERAGE(C5:C10)</f>
        <v>306.8</v>
      </c>
      <c r="D12" s="16">
        <f t="shared" si="1"/>
        <v>8</v>
      </c>
      <c r="E12" s="16">
        <f t="shared" si="1"/>
        <v>38.35</v>
      </c>
      <c r="F12" s="16">
        <f t="shared" si="1"/>
        <v>305.8</v>
      </c>
      <c r="G12" s="18">
        <f t="shared" si="1"/>
        <v>38.225000000000001</v>
      </c>
    </row>
    <row r="13" spans="1:18" x14ac:dyDescent="0.25">
      <c r="B13" s="12" t="s">
        <v>19</v>
      </c>
      <c r="C13" s="16">
        <f t="shared" ref="C13:G13" si="2">STDEV(C5:C10)</f>
        <v>31.268194703244379</v>
      </c>
      <c r="D13" s="16">
        <f t="shared" si="2"/>
        <v>0</v>
      </c>
      <c r="E13" s="16">
        <f t="shared" si="2"/>
        <v>3.9085243379055474</v>
      </c>
      <c r="F13" s="16">
        <f t="shared" si="2"/>
        <v>30.938648968563577</v>
      </c>
      <c r="G13" s="19">
        <f t="shared" si="2"/>
        <v>3.8673311210704471</v>
      </c>
    </row>
    <row r="14" spans="1:18" x14ac:dyDescent="0.25">
      <c r="B14" s="12" t="s">
        <v>20</v>
      </c>
      <c r="C14" s="16">
        <f>C13/SQRT(C15)</f>
        <v>13.983561778030658</v>
      </c>
      <c r="D14" s="16">
        <f t="shared" ref="D14:G14" si="3">D13/SQRT(D15)</f>
        <v>0</v>
      </c>
      <c r="E14" s="16">
        <f t="shared" si="3"/>
        <v>1.7479452222538323</v>
      </c>
      <c r="F14" s="16">
        <f t="shared" si="3"/>
        <v>13.836184445142381</v>
      </c>
      <c r="G14" s="19">
        <f t="shared" si="3"/>
        <v>1.7295230556427976</v>
      </c>
    </row>
    <row r="15" spans="1:18" ht="15.75" thickBot="1" x14ac:dyDescent="0.3">
      <c r="B15" s="12" t="s">
        <v>21</v>
      </c>
      <c r="C15" s="16">
        <f t="shared" ref="C15:G15" si="4">COUNTA(C5:C10)</f>
        <v>5</v>
      </c>
      <c r="D15" s="16">
        <f t="shared" si="4"/>
        <v>5</v>
      </c>
      <c r="E15" s="16">
        <f t="shared" si="4"/>
        <v>5</v>
      </c>
      <c r="F15" s="16">
        <f t="shared" si="4"/>
        <v>5</v>
      </c>
      <c r="G15" s="20">
        <f t="shared" si="4"/>
        <v>5</v>
      </c>
    </row>
    <row r="16" spans="1:18" x14ac:dyDescent="0.25">
      <c r="C16" s="17"/>
      <c r="I16" s="3"/>
      <c r="J16" s="3"/>
      <c r="K16" s="3"/>
      <c r="L16" s="3"/>
      <c r="N16" s="3"/>
      <c r="O16" s="3"/>
      <c r="P16" s="3"/>
      <c r="Q16" s="3"/>
      <c r="R16" s="3"/>
    </row>
    <row r="17" spans="1:18" ht="17.25" x14ac:dyDescent="0.25">
      <c r="B17" s="10" t="s">
        <v>9</v>
      </c>
    </row>
    <row r="18" spans="1:18" x14ac:dyDescent="0.25">
      <c r="B18" s="3" t="s">
        <v>10</v>
      </c>
      <c r="C18" s="16">
        <v>280</v>
      </c>
      <c r="D18" s="16">
        <v>8</v>
      </c>
      <c r="E18" s="16">
        <f t="shared" ref="E18:E23" si="5">C18/D18</f>
        <v>35</v>
      </c>
      <c r="F18" s="16">
        <v>280</v>
      </c>
      <c r="G18" s="16">
        <f>F18/D18</f>
        <v>35</v>
      </c>
    </row>
    <row r="19" spans="1:18" s="3" customFormat="1" x14ac:dyDescent="0.25">
      <c r="A19" s="7"/>
      <c r="B19" s="3" t="s">
        <v>11</v>
      </c>
      <c r="C19" s="16">
        <v>274</v>
      </c>
      <c r="D19" s="16">
        <v>8</v>
      </c>
      <c r="E19" s="16">
        <f t="shared" si="5"/>
        <v>34.25</v>
      </c>
      <c r="F19" s="16">
        <v>274</v>
      </c>
      <c r="G19" s="16">
        <f>F19/D19</f>
        <v>34.25</v>
      </c>
      <c r="H19" s="7"/>
      <c r="I19" s="1"/>
      <c r="J19" s="1"/>
      <c r="K19" s="1"/>
      <c r="L19" s="1"/>
    </row>
    <row r="20" spans="1:18" s="3" customFormat="1" x14ac:dyDescent="0.25">
      <c r="A20" s="7"/>
      <c r="B20" s="11" t="s">
        <v>14</v>
      </c>
      <c r="C20" s="16">
        <v>277</v>
      </c>
      <c r="D20" s="16">
        <v>9</v>
      </c>
      <c r="E20" s="16">
        <f t="shared" si="5"/>
        <v>30.777777777777779</v>
      </c>
      <c r="F20" s="16">
        <v>277</v>
      </c>
      <c r="G20" s="16">
        <f>F20/D20</f>
        <v>30.777777777777779</v>
      </c>
      <c r="H20" s="7"/>
    </row>
    <row r="21" spans="1:18" s="3" customFormat="1" x14ac:dyDescent="0.25">
      <c r="A21" s="7"/>
      <c r="B21" s="11" t="s">
        <v>15</v>
      </c>
      <c r="C21" s="16">
        <v>308</v>
      </c>
      <c r="D21" s="16">
        <v>8</v>
      </c>
      <c r="E21" s="16">
        <f t="shared" si="5"/>
        <v>38.5</v>
      </c>
      <c r="F21" s="16">
        <v>308</v>
      </c>
      <c r="G21" s="16">
        <f>F21/D21</f>
        <v>38.5</v>
      </c>
      <c r="H21" s="7"/>
    </row>
    <row r="22" spans="1:18" s="3" customFormat="1" x14ac:dyDescent="0.25">
      <c r="A22" s="7"/>
      <c r="B22" s="11" t="s">
        <v>16</v>
      </c>
      <c r="C22" s="16">
        <v>428</v>
      </c>
      <c r="D22" s="16">
        <v>9</v>
      </c>
      <c r="E22" s="16">
        <f t="shared" si="5"/>
        <v>47.555555555555557</v>
      </c>
      <c r="F22" s="16">
        <v>423</v>
      </c>
      <c r="G22" s="16">
        <f>F22/D22</f>
        <v>47</v>
      </c>
      <c r="H22" s="7"/>
      <c r="I22" s="1"/>
      <c r="J22" s="1"/>
      <c r="K22" s="1"/>
      <c r="L22" s="1"/>
      <c r="N22" s="1"/>
      <c r="O22" s="1"/>
      <c r="P22" s="1"/>
      <c r="Q22" s="1"/>
      <c r="R22" s="1"/>
    </row>
    <row r="23" spans="1:18" s="3" customFormat="1" x14ac:dyDescent="0.25">
      <c r="A23" s="7"/>
      <c r="B23" s="11" t="s">
        <v>17</v>
      </c>
      <c r="C23" s="16">
        <v>258</v>
      </c>
      <c r="D23" s="16">
        <v>8</v>
      </c>
      <c r="E23" s="16">
        <f t="shared" si="5"/>
        <v>32.25</v>
      </c>
      <c r="F23" s="16">
        <v>258</v>
      </c>
      <c r="G23" s="16">
        <f>F23/D23</f>
        <v>32.25</v>
      </c>
      <c r="H23" s="7"/>
      <c r="I23" s="1"/>
      <c r="J23" s="1"/>
      <c r="K23" s="1"/>
      <c r="L23" s="1"/>
    </row>
    <row r="24" spans="1:18" ht="15.75" thickBot="1" x14ac:dyDescent="0.3">
      <c r="C24" s="17"/>
    </row>
    <row r="25" spans="1:18" x14ac:dyDescent="0.25">
      <c r="B25" s="12" t="s">
        <v>18</v>
      </c>
      <c r="C25" s="16">
        <f t="shared" ref="C25:G25" si="6">AVERAGE(C18:C23)</f>
        <v>304.16666666666669</v>
      </c>
      <c r="D25" s="16">
        <f t="shared" si="6"/>
        <v>8.3333333333333339</v>
      </c>
      <c r="E25" s="16">
        <f t="shared" si="6"/>
        <v>36.388888888888886</v>
      </c>
      <c r="F25" s="16">
        <f t="shared" si="6"/>
        <v>303.33333333333331</v>
      </c>
      <c r="G25" s="18">
        <f t="shared" si="6"/>
        <v>36.296296296296298</v>
      </c>
    </row>
    <row r="26" spans="1:18" x14ac:dyDescent="0.25">
      <c r="B26" s="12" t="s">
        <v>19</v>
      </c>
      <c r="C26" s="16">
        <f t="shared" ref="C26:G26" si="7">STDEV(C18:C23)</f>
        <v>62.789861177316475</v>
      </c>
      <c r="D26" s="16">
        <f t="shared" si="7"/>
        <v>0.51639777949432231</v>
      </c>
      <c r="E26" s="16">
        <f t="shared" si="7"/>
        <v>6.0707505586771768</v>
      </c>
      <c r="F26" s="16">
        <f t="shared" si="7"/>
        <v>60.819952866363472</v>
      </c>
      <c r="G26" s="19">
        <f t="shared" si="7"/>
        <v>5.8671944908461873</v>
      </c>
      <c r="I26" s="3"/>
      <c r="J26" s="3"/>
      <c r="K26" s="3"/>
      <c r="L26" s="3"/>
      <c r="N26" s="3"/>
      <c r="O26" s="3"/>
      <c r="P26" s="3"/>
      <c r="Q26" s="3"/>
      <c r="R26" s="3"/>
    </row>
    <row r="27" spans="1:18" x14ac:dyDescent="0.25">
      <c r="B27" s="12" t="s">
        <v>20</v>
      </c>
      <c r="C27" s="16">
        <f>C26/SQRT(C28)</f>
        <v>25.633853484102733</v>
      </c>
      <c r="D27" s="16">
        <f t="shared" ref="D27:G27" si="8">D26/SQRT(D28)</f>
        <v>0.21081851067789201</v>
      </c>
      <c r="E27" s="16">
        <f t="shared" si="8"/>
        <v>2.4783735374124989</v>
      </c>
      <c r="F27" s="16">
        <f t="shared" si="8"/>
        <v>24.829641783785615</v>
      </c>
      <c r="G27" s="19">
        <f t="shared" si="8"/>
        <v>2.3952721207069514</v>
      </c>
    </row>
    <row r="28" spans="1:18" ht="15.75" thickBot="1" x14ac:dyDescent="0.3">
      <c r="B28" s="12" t="s">
        <v>21</v>
      </c>
      <c r="C28" s="16">
        <f t="shared" ref="C28:G28" si="9">COUNTA(C18:C23)</f>
        <v>6</v>
      </c>
      <c r="D28" s="16">
        <f t="shared" si="9"/>
        <v>6</v>
      </c>
      <c r="E28" s="16">
        <f t="shared" si="9"/>
        <v>6</v>
      </c>
      <c r="F28" s="16">
        <f t="shared" si="9"/>
        <v>6</v>
      </c>
      <c r="G28" s="20">
        <f t="shared" si="9"/>
        <v>6</v>
      </c>
    </row>
    <row r="29" spans="1:18" x14ac:dyDescent="0.25">
      <c r="B29" s="9"/>
      <c r="C29" s="13"/>
      <c r="D29" s="13"/>
      <c r="E29" s="13"/>
      <c r="F29" s="13"/>
      <c r="G29" s="13"/>
    </row>
    <row r="30" spans="1:18" x14ac:dyDescent="0.25">
      <c r="B30" s="8" t="s">
        <v>27</v>
      </c>
      <c r="C30" s="14"/>
      <c r="D30" s="14"/>
      <c r="E30" s="14"/>
      <c r="F30" s="14"/>
      <c r="G30" s="14"/>
    </row>
    <row r="31" spans="1:18" x14ac:dyDescent="0.25">
      <c r="B31" s="8" t="s">
        <v>5</v>
      </c>
      <c r="C31" s="14"/>
      <c r="D31" s="14"/>
      <c r="E31" s="14"/>
      <c r="F31" s="14"/>
      <c r="G31" s="14"/>
    </row>
    <row r="32" spans="1:18" s="3" customFormat="1" x14ac:dyDescent="0.25">
      <c r="A32" s="9"/>
      <c r="C32" s="15" t="s">
        <v>1</v>
      </c>
      <c r="D32" s="15" t="s">
        <v>2</v>
      </c>
      <c r="E32" s="15" t="s">
        <v>3</v>
      </c>
      <c r="F32" s="15" t="s">
        <v>26</v>
      </c>
      <c r="G32" s="15" t="s">
        <v>13</v>
      </c>
      <c r="H32" s="9"/>
    </row>
    <row r="33" spans="1:8" x14ac:dyDescent="0.25">
      <c r="B33" s="10" t="s">
        <v>0</v>
      </c>
    </row>
    <row r="34" spans="1:8" x14ac:dyDescent="0.25">
      <c r="B34" s="3" t="s">
        <v>12</v>
      </c>
      <c r="C34" s="16">
        <v>305</v>
      </c>
      <c r="D34" s="16">
        <v>8</v>
      </c>
      <c r="E34" s="16">
        <f>C34/D34</f>
        <v>38.125</v>
      </c>
      <c r="F34" s="16">
        <v>302</v>
      </c>
      <c r="G34" s="16">
        <f>F34/D34</f>
        <v>37.75</v>
      </c>
    </row>
    <row r="35" spans="1:8" x14ac:dyDescent="0.25">
      <c r="B35" s="11" t="s">
        <v>22</v>
      </c>
      <c r="C35" s="16">
        <v>306</v>
      </c>
      <c r="D35" s="16">
        <v>8</v>
      </c>
      <c r="E35" s="16">
        <f t="shared" ref="E35:E38" si="10">C35/D35</f>
        <v>38.25</v>
      </c>
      <c r="F35" s="16">
        <v>305</v>
      </c>
      <c r="G35" s="16">
        <f>F35/D35</f>
        <v>38.125</v>
      </c>
    </row>
    <row r="36" spans="1:8" x14ac:dyDescent="0.25">
      <c r="B36" s="11" t="s">
        <v>23</v>
      </c>
      <c r="C36" s="16">
        <v>374</v>
      </c>
      <c r="D36" s="16">
        <v>8</v>
      </c>
      <c r="E36" s="16">
        <f t="shared" si="10"/>
        <v>46.75</v>
      </c>
      <c r="F36" s="16">
        <v>374</v>
      </c>
      <c r="G36" s="16">
        <f>F36/D36</f>
        <v>46.75</v>
      </c>
    </row>
    <row r="37" spans="1:8" x14ac:dyDescent="0.25">
      <c r="B37" s="11" t="s">
        <v>24</v>
      </c>
      <c r="C37" s="16">
        <v>284</v>
      </c>
      <c r="D37" s="16">
        <v>8</v>
      </c>
      <c r="E37" s="16">
        <f t="shared" si="10"/>
        <v>35.5</v>
      </c>
      <c r="F37" s="16">
        <v>283</v>
      </c>
      <c r="G37" s="16">
        <f>F37/D37</f>
        <v>35.375</v>
      </c>
    </row>
    <row r="38" spans="1:8" x14ac:dyDescent="0.25">
      <c r="B38" s="11" t="s">
        <v>25</v>
      </c>
      <c r="C38" s="16">
        <v>314</v>
      </c>
      <c r="D38" s="16">
        <v>8</v>
      </c>
      <c r="E38" s="16">
        <f t="shared" si="10"/>
        <v>39.25</v>
      </c>
      <c r="F38" s="16">
        <v>314</v>
      </c>
      <c r="G38" s="16">
        <f>F38/D38</f>
        <v>39.25</v>
      </c>
    </row>
    <row r="39" spans="1:8" s="3" customFormat="1" ht="15.75" thickBot="1" x14ac:dyDescent="0.3">
      <c r="A39" s="7"/>
      <c r="C39" s="17"/>
      <c r="D39" s="16"/>
      <c r="E39" s="16"/>
      <c r="F39" s="16"/>
      <c r="G39" s="16"/>
      <c r="H39" s="7"/>
    </row>
    <row r="40" spans="1:8" x14ac:dyDescent="0.25">
      <c r="B40" s="12" t="s">
        <v>18</v>
      </c>
      <c r="C40" s="16">
        <f t="shared" ref="C40:G40" si="11">AVERAGE(C34:C38)</f>
        <v>316.60000000000002</v>
      </c>
      <c r="D40" s="16">
        <f t="shared" si="11"/>
        <v>8</v>
      </c>
      <c r="E40" s="16">
        <f t="shared" si="11"/>
        <v>39.575000000000003</v>
      </c>
      <c r="F40" s="16">
        <f t="shared" si="11"/>
        <v>315.60000000000002</v>
      </c>
      <c r="G40" s="18">
        <f t="shared" si="11"/>
        <v>39.450000000000003</v>
      </c>
    </row>
    <row r="41" spans="1:8" x14ac:dyDescent="0.25">
      <c r="B41" s="12" t="s">
        <v>19</v>
      </c>
      <c r="C41" s="16">
        <f t="shared" ref="C41:G41" si="12">STDEV(C34:C38)</f>
        <v>33.952908564657612</v>
      </c>
      <c r="D41" s="16">
        <f t="shared" si="12"/>
        <v>0</v>
      </c>
      <c r="E41" s="16">
        <f t="shared" si="12"/>
        <v>4.2441135705822015</v>
      </c>
      <c r="F41" s="16">
        <f t="shared" si="12"/>
        <v>34.544174617437307</v>
      </c>
      <c r="G41" s="19">
        <f t="shared" si="12"/>
        <v>4.3180218271796633</v>
      </c>
    </row>
    <row r="42" spans="1:8" x14ac:dyDescent="0.25">
      <c r="B42" s="12" t="s">
        <v>20</v>
      </c>
      <c r="C42" s="16">
        <f>C41/SQRT(C43)</f>
        <v>15.184202316881846</v>
      </c>
      <c r="D42" s="16">
        <f t="shared" ref="D42:G42" si="13">D41/SQRT(D43)</f>
        <v>0</v>
      </c>
      <c r="E42" s="16">
        <f t="shared" si="13"/>
        <v>1.8980252896102308</v>
      </c>
      <c r="F42" s="16">
        <f t="shared" si="13"/>
        <v>15.448624534242521</v>
      </c>
      <c r="G42" s="19">
        <f t="shared" si="13"/>
        <v>1.9310780667803151</v>
      </c>
    </row>
    <row r="43" spans="1:8" ht="15.75" thickBot="1" x14ac:dyDescent="0.3">
      <c r="B43" s="12" t="s">
        <v>21</v>
      </c>
      <c r="C43" s="16">
        <f t="shared" ref="C43:G43" si="14">COUNTA(C34:C38)</f>
        <v>5</v>
      </c>
      <c r="D43" s="16">
        <f t="shared" si="14"/>
        <v>5</v>
      </c>
      <c r="E43" s="16">
        <f t="shared" si="14"/>
        <v>5</v>
      </c>
      <c r="F43" s="16">
        <f t="shared" si="14"/>
        <v>5</v>
      </c>
      <c r="G43" s="20">
        <f t="shared" si="14"/>
        <v>5</v>
      </c>
    </row>
    <row r="44" spans="1:8" x14ac:dyDescent="0.25">
      <c r="C44" s="17"/>
    </row>
    <row r="45" spans="1:8" ht="17.25" x14ac:dyDescent="0.25">
      <c r="B45" s="10" t="s">
        <v>9</v>
      </c>
    </row>
    <row r="46" spans="1:8" x14ac:dyDescent="0.25">
      <c r="B46" s="3" t="s">
        <v>10</v>
      </c>
      <c r="C46" s="16">
        <v>313</v>
      </c>
      <c r="D46" s="16">
        <v>8</v>
      </c>
      <c r="E46" s="16">
        <f t="shared" ref="E46:E51" si="15">C46/D46</f>
        <v>39.125</v>
      </c>
      <c r="F46" s="16">
        <v>313</v>
      </c>
      <c r="G46" s="16">
        <f>F46/D46</f>
        <v>39.125</v>
      </c>
    </row>
    <row r="47" spans="1:8" x14ac:dyDescent="0.25">
      <c r="B47" s="3" t="s">
        <v>11</v>
      </c>
      <c r="C47" s="16">
        <v>432</v>
      </c>
      <c r="D47" s="16">
        <v>8</v>
      </c>
      <c r="E47" s="16">
        <f t="shared" si="15"/>
        <v>54</v>
      </c>
      <c r="F47" s="16">
        <v>432</v>
      </c>
      <c r="G47" s="16">
        <f>F47/D47</f>
        <v>54</v>
      </c>
    </row>
    <row r="48" spans="1:8" x14ac:dyDescent="0.25">
      <c r="B48" s="11" t="s">
        <v>14</v>
      </c>
      <c r="C48" s="16">
        <v>314</v>
      </c>
      <c r="D48" s="16">
        <v>9</v>
      </c>
      <c r="E48" s="16">
        <f t="shared" si="15"/>
        <v>34.888888888888886</v>
      </c>
      <c r="F48" s="16">
        <v>314</v>
      </c>
      <c r="G48" s="16">
        <f>F48/D48</f>
        <v>34.888888888888886</v>
      </c>
    </row>
    <row r="49" spans="1:8" x14ac:dyDescent="0.25">
      <c r="B49" s="11" t="s">
        <v>15</v>
      </c>
      <c r="C49" s="16">
        <v>352</v>
      </c>
      <c r="D49" s="16">
        <v>9</v>
      </c>
      <c r="E49" s="16">
        <f t="shared" si="15"/>
        <v>39.111111111111114</v>
      </c>
      <c r="F49" s="16">
        <v>349</v>
      </c>
      <c r="G49" s="16">
        <f>F49/D49</f>
        <v>38.777777777777779</v>
      </c>
    </row>
    <row r="50" spans="1:8" x14ac:dyDescent="0.25">
      <c r="B50" s="11" t="s">
        <v>16</v>
      </c>
      <c r="C50" s="16">
        <v>286</v>
      </c>
      <c r="D50" s="16">
        <v>7</v>
      </c>
      <c r="E50" s="16">
        <f t="shared" si="15"/>
        <v>40.857142857142854</v>
      </c>
      <c r="F50" s="16">
        <v>284</v>
      </c>
      <c r="G50" s="16">
        <f>F50/D50</f>
        <v>40.571428571428569</v>
      </c>
    </row>
    <row r="51" spans="1:8" x14ac:dyDescent="0.25">
      <c r="B51" s="11" t="s">
        <v>17</v>
      </c>
      <c r="C51" s="16">
        <v>347</v>
      </c>
      <c r="D51" s="16">
        <v>8</v>
      </c>
      <c r="E51" s="16">
        <f t="shared" si="15"/>
        <v>43.375</v>
      </c>
      <c r="F51" s="16">
        <v>347</v>
      </c>
      <c r="G51" s="16">
        <f>F51/D51</f>
        <v>43.375</v>
      </c>
    </row>
    <row r="52" spans="1:8" ht="15.75" thickBot="1" x14ac:dyDescent="0.3">
      <c r="C52" s="17"/>
    </row>
    <row r="53" spans="1:8" x14ac:dyDescent="0.25">
      <c r="B53" s="12" t="s">
        <v>18</v>
      </c>
      <c r="C53" s="16">
        <f t="shared" ref="C53:G53" si="16">AVERAGE(C46:C51)</f>
        <v>340.66666666666669</v>
      </c>
      <c r="D53" s="16">
        <f t="shared" si="16"/>
        <v>8.1666666666666661</v>
      </c>
      <c r="E53" s="16">
        <f t="shared" si="16"/>
        <v>41.892857142857146</v>
      </c>
      <c r="F53" s="16">
        <f t="shared" si="16"/>
        <v>339.83333333333331</v>
      </c>
      <c r="G53" s="18">
        <f t="shared" si="16"/>
        <v>41.789682539682538</v>
      </c>
    </row>
    <row r="54" spans="1:8" x14ac:dyDescent="0.25">
      <c r="B54" s="12" t="s">
        <v>19</v>
      </c>
      <c r="C54" s="16">
        <f t="shared" ref="C54:G54" si="17">STDEV(C46:C51)</f>
        <v>50.941796853533489</v>
      </c>
      <c r="D54" s="16">
        <f t="shared" si="17"/>
        <v>0.752772652709081</v>
      </c>
      <c r="E54" s="16">
        <f t="shared" si="17"/>
        <v>6.5468629914619747</v>
      </c>
      <c r="F54" s="16">
        <f t="shared" si="17"/>
        <v>51.253942937755284</v>
      </c>
      <c r="G54" s="19">
        <f t="shared" si="17"/>
        <v>6.586080518879105</v>
      </c>
    </row>
    <row r="55" spans="1:8" s="3" customFormat="1" x14ac:dyDescent="0.25">
      <c r="A55" s="7"/>
      <c r="B55" s="12" t="s">
        <v>20</v>
      </c>
      <c r="C55" s="16">
        <f>C54/SQRT(C56)</f>
        <v>20.796901478612444</v>
      </c>
      <c r="D55" s="16">
        <f t="shared" ref="D55:G55" si="18">D54/SQRT(D56)</f>
        <v>0.30731814857642958</v>
      </c>
      <c r="E55" s="16">
        <f t="shared" si="18"/>
        <v>2.6727456241654837</v>
      </c>
      <c r="F55" s="16">
        <f t="shared" si="18"/>
        <v>20.92433458387098</v>
      </c>
      <c r="G55" s="19">
        <f t="shared" si="18"/>
        <v>2.6887561126897466</v>
      </c>
      <c r="H55" s="7"/>
    </row>
    <row r="56" spans="1:8" ht="15.75" thickBot="1" x14ac:dyDescent="0.3">
      <c r="B56" s="12" t="s">
        <v>21</v>
      </c>
      <c r="C56" s="16">
        <f t="shared" ref="C56:G56" si="19">COUNTA(C46:C51)</f>
        <v>6</v>
      </c>
      <c r="D56" s="16">
        <f t="shared" si="19"/>
        <v>6</v>
      </c>
      <c r="E56" s="16">
        <f t="shared" si="19"/>
        <v>6</v>
      </c>
      <c r="F56" s="16">
        <f t="shared" si="19"/>
        <v>6</v>
      </c>
      <c r="G56" s="20">
        <f t="shared" si="19"/>
        <v>6</v>
      </c>
    </row>
    <row r="57" spans="1:8" x14ac:dyDescent="0.25">
      <c r="B57" s="9"/>
      <c r="C57" s="13"/>
      <c r="D57" s="13"/>
      <c r="E57" s="13"/>
      <c r="F57" s="13"/>
      <c r="G57" s="13"/>
    </row>
    <row r="58" spans="1:8" x14ac:dyDescent="0.25">
      <c r="B58" s="8" t="s">
        <v>27</v>
      </c>
      <c r="C58" s="14"/>
      <c r="D58" s="14"/>
      <c r="E58" s="14"/>
      <c r="F58" s="14"/>
      <c r="G58" s="14"/>
    </row>
    <row r="59" spans="1:8" x14ac:dyDescent="0.25">
      <c r="B59" s="8" t="s">
        <v>6</v>
      </c>
      <c r="C59" s="14"/>
      <c r="D59" s="14"/>
      <c r="E59" s="14"/>
      <c r="F59" s="14"/>
      <c r="G59" s="14"/>
    </row>
    <row r="60" spans="1:8" x14ac:dyDescent="0.25">
      <c r="A60" s="9"/>
      <c r="C60" s="15" t="s">
        <v>1</v>
      </c>
      <c r="D60" s="15" t="s">
        <v>2</v>
      </c>
      <c r="E60" s="15" t="s">
        <v>3</v>
      </c>
      <c r="F60" s="15" t="s">
        <v>26</v>
      </c>
      <c r="G60" s="15" t="s">
        <v>13</v>
      </c>
      <c r="H60" s="9"/>
    </row>
    <row r="61" spans="1:8" x14ac:dyDescent="0.25">
      <c r="B61" s="10" t="s">
        <v>0</v>
      </c>
    </row>
    <row r="62" spans="1:8" x14ac:dyDescent="0.25">
      <c r="B62" s="3" t="s">
        <v>12</v>
      </c>
      <c r="C62" s="16">
        <v>359</v>
      </c>
      <c r="D62" s="16">
        <v>8</v>
      </c>
      <c r="E62" s="16">
        <f>C62/D62</f>
        <v>44.875</v>
      </c>
      <c r="F62" s="16">
        <v>359</v>
      </c>
      <c r="G62" s="16">
        <f>F62/D62</f>
        <v>44.875</v>
      </c>
    </row>
    <row r="63" spans="1:8" x14ac:dyDescent="0.25">
      <c r="B63" s="11" t="s">
        <v>22</v>
      </c>
      <c r="C63" s="16">
        <v>424</v>
      </c>
      <c r="D63" s="16">
        <v>8</v>
      </c>
      <c r="E63" s="16">
        <f t="shared" ref="E63:E66" si="20">C63/D63</f>
        <v>53</v>
      </c>
      <c r="F63" s="16">
        <v>424</v>
      </c>
      <c r="G63" s="16">
        <f>F63/D63</f>
        <v>53</v>
      </c>
    </row>
    <row r="64" spans="1:8" x14ac:dyDescent="0.25">
      <c r="B64" s="11" t="s">
        <v>23</v>
      </c>
      <c r="C64" s="16">
        <v>385</v>
      </c>
      <c r="D64" s="16">
        <v>8</v>
      </c>
      <c r="E64" s="16">
        <f t="shared" si="20"/>
        <v>48.125</v>
      </c>
      <c r="F64" s="16">
        <v>385</v>
      </c>
      <c r="G64" s="16">
        <f>F64/D64</f>
        <v>48.125</v>
      </c>
    </row>
    <row r="65" spans="2:7" x14ac:dyDescent="0.25">
      <c r="B65" s="11" t="s">
        <v>24</v>
      </c>
      <c r="C65" s="16">
        <v>375</v>
      </c>
      <c r="D65" s="16">
        <v>8</v>
      </c>
      <c r="E65" s="16">
        <f t="shared" si="20"/>
        <v>46.875</v>
      </c>
      <c r="F65" s="16">
        <v>375</v>
      </c>
      <c r="G65" s="16">
        <f>F65/D65</f>
        <v>46.875</v>
      </c>
    </row>
    <row r="66" spans="2:7" x14ac:dyDescent="0.25">
      <c r="B66" s="11" t="s">
        <v>25</v>
      </c>
      <c r="C66" s="16">
        <v>384</v>
      </c>
      <c r="D66" s="16">
        <v>8</v>
      </c>
      <c r="E66" s="16">
        <f t="shared" si="20"/>
        <v>48</v>
      </c>
      <c r="F66" s="16">
        <v>384</v>
      </c>
      <c r="G66" s="16">
        <f>F66/D66</f>
        <v>48</v>
      </c>
    </row>
    <row r="67" spans="2:7" ht="15.75" thickBot="1" x14ac:dyDescent="0.3">
      <c r="C67" s="17"/>
    </row>
    <row r="68" spans="2:7" x14ac:dyDescent="0.25">
      <c r="B68" s="12" t="s">
        <v>18</v>
      </c>
      <c r="C68" s="16">
        <f t="shared" ref="C68:G68" si="21">AVERAGE(C62:C66)</f>
        <v>385.4</v>
      </c>
      <c r="D68" s="16">
        <f t="shared" si="21"/>
        <v>8</v>
      </c>
      <c r="E68" s="16">
        <f t="shared" si="21"/>
        <v>48.174999999999997</v>
      </c>
      <c r="F68" s="16">
        <f t="shared" si="21"/>
        <v>385.4</v>
      </c>
      <c r="G68" s="18">
        <f t="shared" si="21"/>
        <v>48.174999999999997</v>
      </c>
    </row>
    <row r="69" spans="2:7" x14ac:dyDescent="0.25">
      <c r="B69" s="12" t="s">
        <v>19</v>
      </c>
      <c r="C69" s="16">
        <f t="shared" ref="C69:G69" si="22">STDEV(C62:C66)</f>
        <v>23.964557162609953</v>
      </c>
      <c r="D69" s="16">
        <f t="shared" si="22"/>
        <v>0</v>
      </c>
      <c r="E69" s="16">
        <f t="shared" si="22"/>
        <v>2.9955696453262441</v>
      </c>
      <c r="F69" s="16">
        <f t="shared" si="22"/>
        <v>23.964557162609953</v>
      </c>
      <c r="G69" s="19">
        <f t="shared" si="22"/>
        <v>2.9955696453262441</v>
      </c>
    </row>
    <row r="70" spans="2:7" x14ac:dyDescent="0.25">
      <c r="B70" s="12" t="s">
        <v>20</v>
      </c>
      <c r="C70" s="16">
        <f>C69/SQRT(C71)</f>
        <v>10.717275773255066</v>
      </c>
      <c r="D70" s="16">
        <f t="shared" ref="D70:G70" si="23">D69/SQRT(D71)</f>
        <v>0</v>
      </c>
      <c r="E70" s="16">
        <f t="shared" si="23"/>
        <v>1.3396594716568833</v>
      </c>
      <c r="F70" s="16">
        <f t="shared" si="23"/>
        <v>10.717275773255066</v>
      </c>
      <c r="G70" s="19">
        <f t="shared" si="23"/>
        <v>1.3396594716568833</v>
      </c>
    </row>
    <row r="71" spans="2:7" ht="15.75" thickBot="1" x14ac:dyDescent="0.3">
      <c r="B71" s="12" t="s">
        <v>21</v>
      </c>
      <c r="C71" s="16">
        <f t="shared" ref="C71:G71" si="24">COUNTA(C62:C66)</f>
        <v>5</v>
      </c>
      <c r="D71" s="16">
        <f t="shared" si="24"/>
        <v>5</v>
      </c>
      <c r="E71" s="16">
        <f t="shared" si="24"/>
        <v>5</v>
      </c>
      <c r="F71" s="16">
        <f t="shared" si="24"/>
        <v>5</v>
      </c>
      <c r="G71" s="20">
        <f t="shared" si="24"/>
        <v>5</v>
      </c>
    </row>
    <row r="72" spans="2:7" x14ac:dyDescent="0.25">
      <c r="C72" s="17"/>
    </row>
    <row r="73" spans="2:7" ht="17.25" x14ac:dyDescent="0.25">
      <c r="B73" s="10" t="s">
        <v>9</v>
      </c>
    </row>
    <row r="74" spans="2:7" x14ac:dyDescent="0.25">
      <c r="B74" s="3" t="s">
        <v>10</v>
      </c>
      <c r="C74" s="16">
        <v>468</v>
      </c>
      <c r="D74" s="16">
        <v>8</v>
      </c>
      <c r="E74" s="16">
        <f>C74/D74</f>
        <v>58.5</v>
      </c>
      <c r="F74" s="16">
        <v>468</v>
      </c>
      <c r="G74" s="16">
        <f>F74/D74</f>
        <v>58.5</v>
      </c>
    </row>
    <row r="75" spans="2:7" x14ac:dyDescent="0.25">
      <c r="B75" s="3" t="s">
        <v>11</v>
      </c>
      <c r="C75" s="16">
        <v>493</v>
      </c>
      <c r="D75" s="16">
        <v>8</v>
      </c>
      <c r="E75" s="16">
        <f>C75/D75</f>
        <v>61.625</v>
      </c>
      <c r="F75" s="16">
        <v>484</v>
      </c>
      <c r="G75" s="16">
        <f>F75/D75</f>
        <v>60.5</v>
      </c>
    </row>
    <row r="76" spans="2:7" x14ac:dyDescent="0.25">
      <c r="B76" s="11" t="s">
        <v>14</v>
      </c>
      <c r="C76" s="16">
        <v>359</v>
      </c>
      <c r="D76" s="16">
        <v>8</v>
      </c>
      <c r="E76" s="16">
        <f>C76/D76</f>
        <v>44.875</v>
      </c>
      <c r="F76" s="16">
        <v>357</v>
      </c>
      <c r="G76" s="16">
        <f>F76/D76</f>
        <v>44.625</v>
      </c>
    </row>
    <row r="77" spans="2:7" x14ac:dyDescent="0.25">
      <c r="B77" s="11" t="s">
        <v>15</v>
      </c>
      <c r="C77" s="16">
        <v>424</v>
      </c>
      <c r="D77" s="16">
        <v>9</v>
      </c>
      <c r="E77" s="16">
        <f>C77/D77</f>
        <v>47.111111111111114</v>
      </c>
      <c r="F77" s="16">
        <v>424</v>
      </c>
      <c r="G77" s="16">
        <f>F77/D77</f>
        <v>47.111111111111114</v>
      </c>
    </row>
    <row r="78" spans="2:7" x14ac:dyDescent="0.25">
      <c r="B78" s="11" t="s">
        <v>16</v>
      </c>
    </row>
    <row r="79" spans="2:7" x14ac:dyDescent="0.25">
      <c r="B79" s="11" t="s">
        <v>17</v>
      </c>
      <c r="C79" s="16">
        <v>373</v>
      </c>
      <c r="D79" s="16">
        <v>8</v>
      </c>
      <c r="E79" s="16">
        <f t="shared" ref="E79" si="25">C79/D79</f>
        <v>46.625</v>
      </c>
      <c r="F79" s="16">
        <v>373</v>
      </c>
      <c r="G79" s="16">
        <f>F79/D79</f>
        <v>46.625</v>
      </c>
    </row>
    <row r="80" spans="2:7" ht="15.75" thickBot="1" x14ac:dyDescent="0.3">
      <c r="C80" s="17"/>
    </row>
    <row r="81" spans="1:8" x14ac:dyDescent="0.25">
      <c r="B81" s="12" t="s">
        <v>18</v>
      </c>
      <c r="C81" s="16">
        <f t="shared" ref="C81:G81" si="26">AVERAGE(C74:C79)</f>
        <v>423.4</v>
      </c>
      <c r="D81" s="16">
        <f t="shared" si="26"/>
        <v>8.1999999999999993</v>
      </c>
      <c r="E81" s="16">
        <f t="shared" si="26"/>
        <v>51.74722222222222</v>
      </c>
      <c r="F81" s="16">
        <f t="shared" si="26"/>
        <v>421.2</v>
      </c>
      <c r="G81" s="18">
        <f t="shared" si="26"/>
        <v>51.472222222222214</v>
      </c>
    </row>
    <row r="82" spans="1:8" x14ac:dyDescent="0.25">
      <c r="B82" s="12" t="s">
        <v>19</v>
      </c>
      <c r="C82" s="16">
        <f t="shared" ref="C82:G82" si="27">STDEV(C74:C79)</f>
        <v>58.140347436182289</v>
      </c>
      <c r="D82" s="16">
        <f t="shared" si="27"/>
        <v>0.44721359549995793</v>
      </c>
      <c r="E82" s="16">
        <f t="shared" si="27"/>
        <v>7.7157084338253057</v>
      </c>
      <c r="F82" s="16">
        <f t="shared" si="27"/>
        <v>56.095454361293946</v>
      </c>
      <c r="G82" s="19">
        <f t="shared" si="27"/>
        <v>7.4210804074326706</v>
      </c>
    </row>
    <row r="83" spans="1:8" x14ac:dyDescent="0.25">
      <c r="B83" s="12" t="s">
        <v>20</v>
      </c>
      <c r="C83" s="16">
        <f>C82/SQRT(C84)</f>
        <v>26.001153820551842</v>
      </c>
      <c r="D83" s="16">
        <f t="shared" ref="D83:G83" si="28">D82/SQRT(D84)</f>
        <v>0.19999999999999998</v>
      </c>
      <c r="E83" s="16">
        <f t="shared" si="28"/>
        <v>3.4505697105203641</v>
      </c>
      <c r="F83" s="16">
        <f t="shared" si="28"/>
        <v>25.08664983611806</v>
      </c>
      <c r="G83" s="19">
        <f t="shared" si="28"/>
        <v>3.3188080515022573</v>
      </c>
    </row>
    <row r="84" spans="1:8" ht="15.75" thickBot="1" x14ac:dyDescent="0.3">
      <c r="B84" s="12" t="s">
        <v>21</v>
      </c>
      <c r="C84" s="16">
        <f t="shared" ref="C84:G84" si="29">COUNTA(C74:C79)</f>
        <v>5</v>
      </c>
      <c r="D84" s="16">
        <f t="shared" si="29"/>
        <v>5</v>
      </c>
      <c r="E84" s="16">
        <f t="shared" si="29"/>
        <v>5</v>
      </c>
      <c r="F84" s="16">
        <f t="shared" si="29"/>
        <v>5</v>
      </c>
      <c r="G84" s="20">
        <f t="shared" si="29"/>
        <v>5</v>
      </c>
    </row>
    <row r="85" spans="1:8" x14ac:dyDescent="0.25">
      <c r="B85" s="9"/>
      <c r="C85" s="13"/>
      <c r="D85" s="13"/>
      <c r="E85" s="13"/>
      <c r="F85" s="13"/>
      <c r="G85" s="13"/>
    </row>
    <row r="86" spans="1:8" x14ac:dyDescent="0.25">
      <c r="B86" s="8" t="s">
        <v>27</v>
      </c>
      <c r="C86" s="14"/>
      <c r="D86" s="14"/>
      <c r="E86" s="14"/>
      <c r="F86" s="14"/>
      <c r="G86" s="14"/>
    </row>
    <row r="87" spans="1:8" x14ac:dyDescent="0.25">
      <c r="B87" s="8" t="s">
        <v>7</v>
      </c>
      <c r="C87" s="14"/>
      <c r="D87" s="14"/>
      <c r="E87" s="14"/>
      <c r="F87" s="14"/>
      <c r="G87" s="14"/>
    </row>
    <row r="88" spans="1:8" x14ac:dyDescent="0.25">
      <c r="A88" s="9"/>
      <c r="C88" s="15" t="s">
        <v>1</v>
      </c>
      <c r="D88" s="15" t="s">
        <v>2</v>
      </c>
      <c r="E88" s="15" t="s">
        <v>3</v>
      </c>
      <c r="F88" s="15" t="s">
        <v>26</v>
      </c>
      <c r="G88" s="15" t="s">
        <v>13</v>
      </c>
      <c r="H88" s="9"/>
    </row>
    <row r="89" spans="1:8" x14ac:dyDescent="0.25">
      <c r="B89" s="10" t="s">
        <v>0</v>
      </c>
    </row>
    <row r="90" spans="1:8" x14ac:dyDescent="0.25">
      <c r="B90" s="3" t="s">
        <v>12</v>
      </c>
      <c r="C90" s="16">
        <v>407</v>
      </c>
      <c r="D90" s="16">
        <v>8</v>
      </c>
      <c r="E90" s="16">
        <f>C90/D90</f>
        <v>50.875</v>
      </c>
      <c r="F90" s="16">
        <v>407</v>
      </c>
      <c r="G90" s="16">
        <f>F90/D90</f>
        <v>50.875</v>
      </c>
    </row>
    <row r="91" spans="1:8" x14ac:dyDescent="0.25">
      <c r="B91" s="11" t="s">
        <v>22</v>
      </c>
      <c r="C91" s="16">
        <v>390</v>
      </c>
      <c r="D91" s="16">
        <v>8</v>
      </c>
      <c r="E91" s="16">
        <f t="shared" ref="E91:E94" si="30">C91/D91</f>
        <v>48.75</v>
      </c>
      <c r="F91" s="16">
        <v>390</v>
      </c>
      <c r="G91" s="16">
        <f>F91/D91</f>
        <v>48.75</v>
      </c>
    </row>
    <row r="92" spans="1:8" x14ac:dyDescent="0.25">
      <c r="B92" s="11" t="s">
        <v>23</v>
      </c>
      <c r="C92" s="16">
        <v>388</v>
      </c>
      <c r="D92" s="16">
        <v>8</v>
      </c>
      <c r="E92" s="16">
        <f t="shared" si="30"/>
        <v>48.5</v>
      </c>
      <c r="F92" s="16">
        <v>388</v>
      </c>
      <c r="G92" s="16">
        <f>F92/D92</f>
        <v>48.5</v>
      </c>
    </row>
    <row r="93" spans="1:8" x14ac:dyDescent="0.25">
      <c r="B93" s="11" t="s">
        <v>24</v>
      </c>
      <c r="C93" s="16">
        <v>363</v>
      </c>
      <c r="D93" s="16">
        <v>8</v>
      </c>
      <c r="E93" s="16">
        <f t="shared" si="30"/>
        <v>45.375</v>
      </c>
      <c r="F93" s="16">
        <v>363</v>
      </c>
      <c r="G93" s="16">
        <f>F93/D93</f>
        <v>45.375</v>
      </c>
    </row>
    <row r="94" spans="1:8" x14ac:dyDescent="0.25">
      <c r="B94" s="11" t="s">
        <v>25</v>
      </c>
      <c r="C94" s="16">
        <v>373</v>
      </c>
      <c r="D94" s="16">
        <v>8</v>
      </c>
      <c r="E94" s="16">
        <f t="shared" si="30"/>
        <v>46.625</v>
      </c>
      <c r="F94" s="16">
        <v>372</v>
      </c>
      <c r="G94" s="16">
        <f>F94/D94</f>
        <v>46.5</v>
      </c>
    </row>
    <row r="95" spans="1:8" ht="15.75" thickBot="1" x14ac:dyDescent="0.3">
      <c r="C95" s="17"/>
    </row>
    <row r="96" spans="1:8" x14ac:dyDescent="0.25">
      <c r="B96" s="12" t="s">
        <v>18</v>
      </c>
      <c r="C96" s="16">
        <f t="shared" ref="C96:G96" si="31">AVERAGE(C90:C94)</f>
        <v>384.2</v>
      </c>
      <c r="D96" s="16">
        <f t="shared" si="31"/>
        <v>8</v>
      </c>
      <c r="E96" s="16">
        <f t="shared" si="31"/>
        <v>48.024999999999999</v>
      </c>
      <c r="F96" s="16">
        <f t="shared" si="31"/>
        <v>384</v>
      </c>
      <c r="G96" s="18">
        <f t="shared" si="31"/>
        <v>48</v>
      </c>
    </row>
    <row r="97" spans="2:7" x14ac:dyDescent="0.25">
      <c r="B97" s="12" t="s">
        <v>19</v>
      </c>
      <c r="C97" s="16">
        <f t="shared" ref="C97:G97" si="32">STDEV(C90:C94)</f>
        <v>16.902662512160621</v>
      </c>
      <c r="D97" s="16">
        <f t="shared" si="32"/>
        <v>0</v>
      </c>
      <c r="E97" s="16">
        <f t="shared" si="32"/>
        <v>2.1128328140200776</v>
      </c>
      <c r="F97" s="16">
        <f t="shared" si="32"/>
        <v>17.073371078963874</v>
      </c>
      <c r="G97" s="19">
        <f t="shared" si="32"/>
        <v>2.1341713848704842</v>
      </c>
    </row>
    <row r="98" spans="2:7" x14ac:dyDescent="0.25">
      <c r="B98" s="12" t="s">
        <v>20</v>
      </c>
      <c r="C98" s="16">
        <f>C97/SQRT(C99)</f>
        <v>7.5591004755857023</v>
      </c>
      <c r="D98" s="16">
        <f t="shared" ref="D98:G98" si="33">D97/SQRT(D99)</f>
        <v>0</v>
      </c>
      <c r="E98" s="16">
        <f t="shared" si="33"/>
        <v>0.94488755944821279</v>
      </c>
      <c r="F98" s="16">
        <f t="shared" si="33"/>
        <v>7.6354436675284294</v>
      </c>
      <c r="G98" s="19">
        <f t="shared" si="33"/>
        <v>0.95443045844105368</v>
      </c>
    </row>
    <row r="99" spans="2:7" ht="15.75" thickBot="1" x14ac:dyDescent="0.3">
      <c r="B99" s="12" t="s">
        <v>21</v>
      </c>
      <c r="C99" s="16">
        <f t="shared" ref="C99:G99" si="34">COUNTA(C90:C94)</f>
        <v>5</v>
      </c>
      <c r="D99" s="16">
        <f t="shared" si="34"/>
        <v>5</v>
      </c>
      <c r="E99" s="16">
        <f t="shared" si="34"/>
        <v>5</v>
      </c>
      <c r="F99" s="16">
        <f t="shared" si="34"/>
        <v>5</v>
      </c>
      <c r="G99" s="20">
        <f t="shared" si="34"/>
        <v>5</v>
      </c>
    </row>
    <row r="100" spans="2:7" x14ac:dyDescent="0.25">
      <c r="C100" s="17"/>
    </row>
    <row r="101" spans="2:7" ht="17.25" x14ac:dyDescent="0.25">
      <c r="B101" s="10" t="s">
        <v>9</v>
      </c>
    </row>
    <row r="102" spans="2:7" x14ac:dyDescent="0.25">
      <c r="B102" s="3" t="s">
        <v>10</v>
      </c>
      <c r="C102" s="16">
        <v>523</v>
      </c>
      <c r="D102" s="16">
        <v>8</v>
      </c>
      <c r="E102" s="16">
        <f t="shared" ref="E102:E107" si="35">C102/D102</f>
        <v>65.375</v>
      </c>
      <c r="F102" s="16">
        <v>523</v>
      </c>
      <c r="G102" s="16">
        <f>F102/D102</f>
        <v>65.375</v>
      </c>
    </row>
    <row r="103" spans="2:7" x14ac:dyDescent="0.25">
      <c r="B103" s="3" t="s">
        <v>11</v>
      </c>
      <c r="C103" s="16">
        <v>525</v>
      </c>
      <c r="D103" s="16">
        <v>8</v>
      </c>
      <c r="E103" s="16">
        <f t="shared" si="35"/>
        <v>65.625</v>
      </c>
      <c r="F103" s="16">
        <v>525</v>
      </c>
      <c r="G103" s="16">
        <f>F103/D103</f>
        <v>65.625</v>
      </c>
    </row>
    <row r="104" spans="2:7" x14ac:dyDescent="0.25">
      <c r="B104" s="11" t="s">
        <v>14</v>
      </c>
      <c r="C104" s="16">
        <v>363</v>
      </c>
      <c r="D104" s="16">
        <v>8</v>
      </c>
      <c r="E104" s="16">
        <f t="shared" si="35"/>
        <v>45.375</v>
      </c>
      <c r="F104" s="16">
        <v>362</v>
      </c>
      <c r="G104" s="16">
        <f>F104/D104</f>
        <v>45.25</v>
      </c>
    </row>
    <row r="105" spans="2:7" x14ac:dyDescent="0.25">
      <c r="B105" s="11" t="s">
        <v>15</v>
      </c>
      <c r="C105" s="16">
        <v>466</v>
      </c>
      <c r="D105" s="16">
        <v>8</v>
      </c>
      <c r="E105" s="16">
        <f t="shared" si="35"/>
        <v>58.25</v>
      </c>
      <c r="F105" s="16">
        <v>466</v>
      </c>
      <c r="G105" s="16">
        <f>F105/D105</f>
        <v>58.25</v>
      </c>
    </row>
    <row r="106" spans="2:7" x14ac:dyDescent="0.25">
      <c r="B106" s="11" t="s">
        <v>16</v>
      </c>
      <c r="C106" s="16">
        <v>362</v>
      </c>
      <c r="D106" s="16">
        <v>8</v>
      </c>
      <c r="E106" s="16">
        <f t="shared" si="35"/>
        <v>45.25</v>
      </c>
      <c r="F106" s="16">
        <v>362</v>
      </c>
      <c r="G106" s="16">
        <f>F106/D106</f>
        <v>45.25</v>
      </c>
    </row>
    <row r="107" spans="2:7" x14ac:dyDescent="0.25">
      <c r="B107" s="11" t="s">
        <v>17</v>
      </c>
      <c r="C107" s="16">
        <v>413</v>
      </c>
      <c r="D107" s="16">
        <v>9</v>
      </c>
      <c r="E107" s="16">
        <f t="shared" si="35"/>
        <v>45.888888888888886</v>
      </c>
      <c r="F107" s="16">
        <v>412</v>
      </c>
      <c r="G107" s="16">
        <f>F107/D107</f>
        <v>45.777777777777779</v>
      </c>
    </row>
    <row r="108" spans="2:7" ht="15.75" thickBot="1" x14ac:dyDescent="0.3">
      <c r="C108" s="17"/>
    </row>
    <row r="109" spans="2:7" x14ac:dyDescent="0.25">
      <c r="B109" s="12" t="s">
        <v>18</v>
      </c>
      <c r="C109" s="16">
        <f t="shared" ref="C109:G109" si="36">AVERAGE(C102:C107)</f>
        <v>442</v>
      </c>
      <c r="D109" s="16">
        <f t="shared" si="36"/>
        <v>8.1666666666666661</v>
      </c>
      <c r="E109" s="16">
        <f t="shared" si="36"/>
        <v>54.293981481481488</v>
      </c>
      <c r="F109" s="16">
        <f t="shared" si="36"/>
        <v>441.66666666666669</v>
      </c>
      <c r="G109" s="18">
        <f t="shared" si="36"/>
        <v>54.254629629629626</v>
      </c>
    </row>
    <row r="110" spans="2:7" x14ac:dyDescent="0.25">
      <c r="B110" s="12" t="s">
        <v>19</v>
      </c>
      <c r="C110" s="16">
        <f t="shared" ref="C110:G110" si="37">STDEV(C102:C107)</f>
        <v>74.172771284346666</v>
      </c>
      <c r="D110" s="16">
        <f t="shared" si="37"/>
        <v>0.40824829046386302</v>
      </c>
      <c r="E110" s="16">
        <f t="shared" si="37"/>
        <v>9.9881774892926707</v>
      </c>
      <c r="F110" s="16">
        <f t="shared" si="37"/>
        <v>74.465204402235088</v>
      </c>
      <c r="G110" s="19">
        <f t="shared" si="37"/>
        <v>10.029303772265465</v>
      </c>
    </row>
    <row r="111" spans="2:7" x14ac:dyDescent="0.25">
      <c r="B111" s="12" t="s">
        <v>20</v>
      </c>
      <c r="C111" s="16">
        <f>C110/SQRT(C112)</f>
        <v>30.28090707580164</v>
      </c>
      <c r="D111" s="16">
        <f t="shared" ref="D111:G111" si="38">D110/SQRT(D112)</f>
        <v>0.16666666666666669</v>
      </c>
      <c r="E111" s="16">
        <f t="shared" si="38"/>
        <v>4.0776563848533725</v>
      </c>
      <c r="F111" s="16">
        <f t="shared" si="38"/>
        <v>30.400292396254603</v>
      </c>
      <c r="G111" s="19">
        <f t="shared" si="38"/>
        <v>4.0944461195701489</v>
      </c>
    </row>
    <row r="112" spans="2:7" ht="15.75" thickBot="1" x14ac:dyDescent="0.3">
      <c r="B112" s="12" t="s">
        <v>21</v>
      </c>
      <c r="C112" s="16">
        <f t="shared" ref="C112:G112" si="39">COUNTA(C102:C107)</f>
        <v>6</v>
      </c>
      <c r="D112" s="16">
        <f t="shared" si="39"/>
        <v>6</v>
      </c>
      <c r="E112" s="16">
        <f t="shared" si="39"/>
        <v>6</v>
      </c>
      <c r="F112" s="16">
        <f t="shared" si="39"/>
        <v>6</v>
      </c>
      <c r="G112" s="20">
        <f t="shared" si="39"/>
        <v>6</v>
      </c>
    </row>
    <row r="113" spans="1:8" x14ac:dyDescent="0.25">
      <c r="B113" s="9"/>
      <c r="C113" s="13"/>
      <c r="D113" s="13"/>
      <c r="E113" s="13"/>
      <c r="F113" s="13"/>
      <c r="G113" s="13"/>
    </row>
    <row r="114" spans="1:8" x14ac:dyDescent="0.25">
      <c r="B114" s="8" t="s">
        <v>27</v>
      </c>
      <c r="C114" s="14"/>
      <c r="D114" s="14"/>
      <c r="E114" s="14"/>
      <c r="F114" s="14"/>
      <c r="G114" s="14"/>
    </row>
    <row r="115" spans="1:8" x14ac:dyDescent="0.25">
      <c r="B115" s="8" t="s">
        <v>8</v>
      </c>
      <c r="C115" s="14"/>
      <c r="D115" s="14"/>
      <c r="E115" s="14"/>
      <c r="F115" s="14"/>
      <c r="G115" s="14"/>
    </row>
    <row r="116" spans="1:8" x14ac:dyDescent="0.25">
      <c r="A116" s="9"/>
      <c r="C116" s="15" t="s">
        <v>1</v>
      </c>
      <c r="D116" s="15" t="s">
        <v>2</v>
      </c>
      <c r="E116" s="15" t="s">
        <v>3</v>
      </c>
      <c r="F116" s="15" t="s">
        <v>26</v>
      </c>
      <c r="G116" s="15" t="s">
        <v>13</v>
      </c>
      <c r="H116" s="9"/>
    </row>
    <row r="117" spans="1:8" x14ac:dyDescent="0.25">
      <c r="B117" s="10" t="s">
        <v>0</v>
      </c>
    </row>
    <row r="118" spans="1:8" x14ac:dyDescent="0.25">
      <c r="B118" s="3" t="s">
        <v>12</v>
      </c>
      <c r="C118" s="16">
        <v>416</v>
      </c>
      <c r="D118" s="16">
        <v>8</v>
      </c>
      <c r="E118" s="16">
        <f>C118/D118</f>
        <v>52</v>
      </c>
      <c r="F118" s="16">
        <v>415</v>
      </c>
      <c r="G118" s="16">
        <f>F118/D118</f>
        <v>51.875</v>
      </c>
    </row>
    <row r="119" spans="1:8" x14ac:dyDescent="0.25">
      <c r="B119" s="11" t="s">
        <v>22</v>
      </c>
      <c r="C119" s="16">
        <v>408</v>
      </c>
      <c r="D119" s="16">
        <v>8</v>
      </c>
      <c r="E119" s="16">
        <f t="shared" ref="E119:E122" si="40">C119/D119</f>
        <v>51</v>
      </c>
      <c r="F119" s="16">
        <v>408</v>
      </c>
      <c r="G119" s="16">
        <f>F119/D119</f>
        <v>51</v>
      </c>
    </row>
    <row r="120" spans="1:8" x14ac:dyDescent="0.25">
      <c r="B120" s="11" t="s">
        <v>23</v>
      </c>
      <c r="C120" s="16">
        <v>379</v>
      </c>
      <c r="D120" s="16">
        <v>8</v>
      </c>
      <c r="E120" s="16">
        <f t="shared" si="40"/>
        <v>47.375</v>
      </c>
      <c r="F120" s="16">
        <v>379</v>
      </c>
      <c r="G120" s="16">
        <f>F120/D120</f>
        <v>47.375</v>
      </c>
    </row>
    <row r="121" spans="1:8" x14ac:dyDescent="0.25">
      <c r="B121" s="11" t="s">
        <v>24</v>
      </c>
      <c r="C121" s="16">
        <v>359</v>
      </c>
      <c r="D121" s="16">
        <v>8</v>
      </c>
      <c r="E121" s="16">
        <f t="shared" si="40"/>
        <v>44.875</v>
      </c>
      <c r="F121" s="16">
        <v>359</v>
      </c>
      <c r="G121" s="16">
        <f>F121/D121</f>
        <v>44.875</v>
      </c>
    </row>
    <row r="122" spans="1:8" x14ac:dyDescent="0.25">
      <c r="B122" s="11" t="s">
        <v>25</v>
      </c>
      <c r="C122" s="16">
        <v>405</v>
      </c>
      <c r="D122" s="16">
        <v>8</v>
      </c>
      <c r="E122" s="16">
        <f t="shared" si="40"/>
        <v>50.625</v>
      </c>
      <c r="F122" s="16">
        <v>405</v>
      </c>
      <c r="G122" s="16">
        <f>F122/D122</f>
        <v>50.625</v>
      </c>
    </row>
    <row r="123" spans="1:8" ht="15.75" thickBot="1" x14ac:dyDescent="0.3">
      <c r="C123" s="17"/>
    </row>
    <row r="124" spans="1:8" x14ac:dyDescent="0.25">
      <c r="B124" s="12" t="s">
        <v>18</v>
      </c>
      <c r="C124" s="16">
        <f t="shared" ref="C124:G124" si="41">AVERAGE(C118:C122)</f>
        <v>393.4</v>
      </c>
      <c r="D124" s="16">
        <f t="shared" si="41"/>
        <v>8</v>
      </c>
      <c r="E124" s="16">
        <f t="shared" si="41"/>
        <v>49.174999999999997</v>
      </c>
      <c r="F124" s="16">
        <f t="shared" si="41"/>
        <v>393.2</v>
      </c>
      <c r="G124" s="18">
        <f t="shared" si="41"/>
        <v>49.15</v>
      </c>
    </row>
    <row r="125" spans="1:8" x14ac:dyDescent="0.25">
      <c r="B125" s="12" t="s">
        <v>19</v>
      </c>
      <c r="C125" s="16">
        <f t="shared" ref="C125:G125" si="42">STDEV(C118:C122)</f>
        <v>23.712865706194179</v>
      </c>
      <c r="D125" s="16">
        <f t="shared" si="42"/>
        <v>0</v>
      </c>
      <c r="E125" s="16">
        <f t="shared" si="42"/>
        <v>2.9641082132742724</v>
      </c>
      <c r="F125" s="16">
        <f t="shared" si="42"/>
        <v>23.477648945326699</v>
      </c>
      <c r="G125" s="19">
        <f t="shared" si="42"/>
        <v>2.9347061181658374</v>
      </c>
    </row>
    <row r="126" spans="1:8" x14ac:dyDescent="0.25">
      <c r="B126" s="12" t="s">
        <v>20</v>
      </c>
      <c r="C126" s="16">
        <f>C125/SQRT(C127)</f>
        <v>10.604715932074747</v>
      </c>
      <c r="D126" s="16">
        <f t="shared" ref="D126:G126" si="43">D125/SQRT(D127)</f>
        <v>0</v>
      </c>
      <c r="E126" s="16">
        <f t="shared" si="43"/>
        <v>1.3255894915093434</v>
      </c>
      <c r="F126" s="16">
        <f t="shared" si="43"/>
        <v>10.499523798725347</v>
      </c>
      <c r="G126" s="19">
        <f t="shared" si="43"/>
        <v>1.3124404748406684</v>
      </c>
    </row>
    <row r="127" spans="1:8" ht="15.75" thickBot="1" x14ac:dyDescent="0.3">
      <c r="B127" s="12" t="s">
        <v>21</v>
      </c>
      <c r="C127" s="16">
        <f t="shared" ref="C127:G127" si="44">COUNTA(C118:C122)</f>
        <v>5</v>
      </c>
      <c r="D127" s="16">
        <f t="shared" si="44"/>
        <v>5</v>
      </c>
      <c r="E127" s="16">
        <f t="shared" si="44"/>
        <v>5</v>
      </c>
      <c r="F127" s="16">
        <f t="shared" si="44"/>
        <v>5</v>
      </c>
      <c r="G127" s="20">
        <f t="shared" si="44"/>
        <v>5</v>
      </c>
    </row>
    <row r="128" spans="1:8" x14ac:dyDescent="0.25">
      <c r="C128" s="17"/>
    </row>
    <row r="129" spans="1:8" ht="17.25" x14ac:dyDescent="0.25">
      <c r="B129" s="10" t="s">
        <v>9</v>
      </c>
    </row>
    <row r="130" spans="1:8" x14ac:dyDescent="0.25">
      <c r="B130" s="3" t="s">
        <v>10</v>
      </c>
      <c r="C130" s="16">
        <v>492</v>
      </c>
      <c r="D130" s="16">
        <v>8</v>
      </c>
      <c r="E130" s="16">
        <f t="shared" ref="E130:E135" si="45">C130/D130</f>
        <v>61.5</v>
      </c>
      <c r="F130" s="16">
        <v>492</v>
      </c>
      <c r="G130" s="16">
        <f>F130/D130</f>
        <v>61.5</v>
      </c>
    </row>
    <row r="131" spans="1:8" x14ac:dyDescent="0.25">
      <c r="B131" s="3" t="s">
        <v>11</v>
      </c>
      <c r="C131" s="16">
        <v>537</v>
      </c>
      <c r="D131" s="16">
        <v>8</v>
      </c>
      <c r="E131" s="16">
        <f t="shared" si="45"/>
        <v>67.125</v>
      </c>
      <c r="F131" s="16">
        <v>537</v>
      </c>
      <c r="G131" s="16">
        <f>F131/D131</f>
        <v>67.125</v>
      </c>
    </row>
    <row r="132" spans="1:8" x14ac:dyDescent="0.25">
      <c r="B132" s="11" t="s">
        <v>14</v>
      </c>
      <c r="C132" s="16">
        <v>397</v>
      </c>
      <c r="D132" s="16">
        <v>8</v>
      </c>
      <c r="E132" s="16">
        <f t="shared" si="45"/>
        <v>49.625</v>
      </c>
      <c r="F132" s="16">
        <v>397</v>
      </c>
      <c r="G132" s="16">
        <f>F132/D132</f>
        <v>49.625</v>
      </c>
    </row>
    <row r="133" spans="1:8" x14ac:dyDescent="0.25">
      <c r="B133" s="11" t="s">
        <v>15</v>
      </c>
      <c r="C133" s="16">
        <v>451</v>
      </c>
      <c r="D133" s="16">
        <v>8</v>
      </c>
      <c r="E133" s="16">
        <f t="shared" si="45"/>
        <v>56.375</v>
      </c>
      <c r="F133" s="16">
        <v>450</v>
      </c>
      <c r="G133" s="16">
        <f>F133/D133</f>
        <v>56.25</v>
      </c>
    </row>
    <row r="134" spans="1:8" x14ac:dyDescent="0.25">
      <c r="B134" s="11" t="s">
        <v>16</v>
      </c>
      <c r="C134" s="16">
        <v>385</v>
      </c>
      <c r="D134" s="16">
        <v>8</v>
      </c>
      <c r="E134" s="16">
        <f t="shared" si="45"/>
        <v>48.125</v>
      </c>
      <c r="F134" s="16">
        <v>385</v>
      </c>
      <c r="G134" s="16">
        <f>F134/D134</f>
        <v>48.125</v>
      </c>
    </row>
    <row r="135" spans="1:8" x14ac:dyDescent="0.25">
      <c r="B135" s="11" t="s">
        <v>17</v>
      </c>
      <c r="C135" s="16">
        <v>393</v>
      </c>
      <c r="D135" s="16">
        <v>8</v>
      </c>
      <c r="E135" s="16">
        <f t="shared" si="45"/>
        <v>49.125</v>
      </c>
      <c r="F135" s="16">
        <v>393</v>
      </c>
      <c r="G135" s="16">
        <f>F135/D135</f>
        <v>49.125</v>
      </c>
    </row>
    <row r="136" spans="1:8" ht="15.75" thickBot="1" x14ac:dyDescent="0.3">
      <c r="C136" s="17"/>
    </row>
    <row r="137" spans="1:8" x14ac:dyDescent="0.25">
      <c r="B137" s="12" t="s">
        <v>18</v>
      </c>
      <c r="C137" s="16">
        <f t="shared" ref="C137:G137" si="46">AVERAGE(C130:C135)</f>
        <v>442.5</v>
      </c>
      <c r="D137" s="16">
        <f t="shared" si="46"/>
        <v>8</v>
      </c>
      <c r="E137" s="16">
        <f t="shared" si="46"/>
        <v>55.3125</v>
      </c>
      <c r="F137" s="16">
        <f t="shared" si="46"/>
        <v>442.33333333333331</v>
      </c>
      <c r="G137" s="18">
        <f t="shared" si="46"/>
        <v>55.291666666666664</v>
      </c>
    </row>
    <row r="138" spans="1:8" x14ac:dyDescent="0.25">
      <c r="B138" s="12" t="s">
        <v>19</v>
      </c>
      <c r="C138" s="16">
        <f t="shared" ref="C138:G138" si="47">STDEV(C130:C135)</f>
        <v>62.095893584036617</v>
      </c>
      <c r="D138" s="16">
        <f t="shared" si="47"/>
        <v>0</v>
      </c>
      <c r="E138" s="16">
        <f t="shared" si="47"/>
        <v>7.7619866980045771</v>
      </c>
      <c r="F138" s="16">
        <f t="shared" si="47"/>
        <v>62.069853122644417</v>
      </c>
      <c r="G138" s="19">
        <f t="shared" si="47"/>
        <v>7.7587316403305522</v>
      </c>
    </row>
    <row r="139" spans="1:8" x14ac:dyDescent="0.25">
      <c r="B139" s="12" t="s">
        <v>20</v>
      </c>
      <c r="C139" s="16">
        <f>C138/SQRT(C140)</f>
        <v>25.35054240050891</v>
      </c>
      <c r="D139" s="16">
        <f t="shared" ref="D139:G139" si="48">D138/SQRT(D140)</f>
        <v>0</v>
      </c>
      <c r="E139" s="16">
        <f t="shared" si="48"/>
        <v>3.1688178000636138</v>
      </c>
      <c r="F139" s="16">
        <f t="shared" si="48"/>
        <v>25.339911426662656</v>
      </c>
      <c r="G139" s="19">
        <f t="shared" si="48"/>
        <v>3.167488928332832</v>
      </c>
    </row>
    <row r="140" spans="1:8" ht="15.75" thickBot="1" x14ac:dyDescent="0.3">
      <c r="B140" s="12" t="s">
        <v>21</v>
      </c>
      <c r="C140" s="16">
        <f t="shared" ref="C140:G140" si="49">COUNTA(C130:C135)</f>
        <v>6</v>
      </c>
      <c r="D140" s="16">
        <f t="shared" si="49"/>
        <v>6</v>
      </c>
      <c r="E140" s="16">
        <f t="shared" si="49"/>
        <v>6</v>
      </c>
      <c r="F140" s="16">
        <f t="shared" si="49"/>
        <v>6</v>
      </c>
      <c r="G140" s="20">
        <f t="shared" si="49"/>
        <v>6</v>
      </c>
    </row>
    <row r="141" spans="1:8" s="6" customFormat="1" x14ac:dyDescent="0.25">
      <c r="A141" s="4"/>
      <c r="B141" s="5"/>
      <c r="C141" s="13"/>
      <c r="D141" s="13"/>
      <c r="E141" s="13"/>
      <c r="F141" s="13"/>
      <c r="G141" s="13"/>
      <c r="H141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1C P2 WT vs. Tmc dKO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Lee</cp:lastModifiedBy>
  <dcterms:created xsi:type="dcterms:W3CDTF">2018-02-21T15:16:53Z</dcterms:created>
  <dcterms:modified xsi:type="dcterms:W3CDTF">2021-04-23T00:09:40Z</dcterms:modified>
</cp:coreProperties>
</file>