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igure Source Data\"/>
    </mc:Choice>
  </mc:AlternateContent>
  <xr:revisionPtr revIDLastSave="0" documentId="13_ncr:1_{394D8520-1F97-42A3-BEB4-174AB23DB18D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Fig 4A-B WT vs. Tmc dKO" sheetId="1" r:id="rId1"/>
    <sheet name="Fig. 4A-4B TMIE" sheetId="10" r:id="rId2"/>
    <sheet name="Fig. 4C Tmc1 KO vs WT" sheetId="11" r:id="rId3"/>
    <sheet name="Fig. 4C Bth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1" l="1"/>
  <c r="D136" i="11"/>
  <c r="C136" i="11"/>
  <c r="F134" i="11"/>
  <c r="D134" i="11"/>
  <c r="C134" i="11"/>
  <c r="F133" i="11"/>
  <c r="D133" i="11"/>
  <c r="C133" i="11"/>
  <c r="H130" i="11"/>
  <c r="G130" i="11"/>
  <c r="E130" i="11"/>
  <c r="H129" i="11"/>
  <c r="G129" i="11"/>
  <c r="E129" i="11"/>
  <c r="H128" i="11"/>
  <c r="G128" i="11"/>
  <c r="E128" i="11"/>
  <c r="H127" i="11"/>
  <c r="G127" i="11"/>
  <c r="E127" i="11"/>
  <c r="G124" i="11"/>
  <c r="D124" i="11"/>
  <c r="C124" i="11"/>
  <c r="G122" i="11"/>
  <c r="D122" i="11"/>
  <c r="C122" i="11"/>
  <c r="G121" i="11"/>
  <c r="D121" i="11"/>
  <c r="C121" i="11"/>
  <c r="F118" i="11"/>
  <c r="H118" i="11" s="1"/>
  <c r="E118" i="11"/>
  <c r="F117" i="11"/>
  <c r="H117" i="11" s="1"/>
  <c r="E117" i="11"/>
  <c r="F116" i="11"/>
  <c r="H116" i="11" s="1"/>
  <c r="E116" i="11"/>
  <c r="F115" i="11"/>
  <c r="H115" i="11" s="1"/>
  <c r="E115" i="11"/>
  <c r="F109" i="11"/>
  <c r="D109" i="11"/>
  <c r="C109" i="11"/>
  <c r="F107" i="11"/>
  <c r="D107" i="11"/>
  <c r="C107" i="11"/>
  <c r="F106" i="11"/>
  <c r="D106" i="11"/>
  <c r="C106" i="11"/>
  <c r="H103" i="11"/>
  <c r="G103" i="11"/>
  <c r="E103" i="11"/>
  <c r="H102" i="11"/>
  <c r="G102" i="11"/>
  <c r="E102" i="11"/>
  <c r="H101" i="11"/>
  <c r="G101" i="11"/>
  <c r="E101" i="11"/>
  <c r="H100" i="11"/>
  <c r="G100" i="11"/>
  <c r="E100" i="11"/>
  <c r="G97" i="11"/>
  <c r="D97" i="11"/>
  <c r="C97" i="11"/>
  <c r="G95" i="11"/>
  <c r="D95" i="11"/>
  <c r="C95" i="11"/>
  <c r="G94" i="11"/>
  <c r="D94" i="11"/>
  <c r="C94" i="11"/>
  <c r="F91" i="11"/>
  <c r="H91" i="11" s="1"/>
  <c r="E91" i="11"/>
  <c r="F90" i="11"/>
  <c r="H90" i="11" s="1"/>
  <c r="E90" i="11"/>
  <c r="F89" i="11"/>
  <c r="H89" i="11" s="1"/>
  <c r="E89" i="11"/>
  <c r="F88" i="11"/>
  <c r="E88" i="11"/>
  <c r="F82" i="11"/>
  <c r="D82" i="11"/>
  <c r="C82" i="11"/>
  <c r="F80" i="11"/>
  <c r="D80" i="11"/>
  <c r="C80" i="11"/>
  <c r="F79" i="11"/>
  <c r="D79" i="11"/>
  <c r="C79" i="11"/>
  <c r="H76" i="11"/>
  <c r="G76" i="11"/>
  <c r="E76" i="11"/>
  <c r="H75" i="11"/>
  <c r="G75" i="11"/>
  <c r="E75" i="11"/>
  <c r="H74" i="11"/>
  <c r="G74" i="11"/>
  <c r="E74" i="11"/>
  <c r="H73" i="11"/>
  <c r="G73" i="11"/>
  <c r="E73" i="11"/>
  <c r="G70" i="11"/>
  <c r="D70" i="11"/>
  <c r="C70" i="11"/>
  <c r="G68" i="11"/>
  <c r="D68" i="11"/>
  <c r="C68" i="11"/>
  <c r="G67" i="11"/>
  <c r="D67" i="11"/>
  <c r="C67" i="11"/>
  <c r="F64" i="11"/>
  <c r="H64" i="11" s="1"/>
  <c r="E64" i="11"/>
  <c r="F63" i="11"/>
  <c r="H63" i="11" s="1"/>
  <c r="E63" i="11"/>
  <c r="F62" i="11"/>
  <c r="H62" i="11" s="1"/>
  <c r="E62" i="11"/>
  <c r="F61" i="11"/>
  <c r="H61" i="11" s="1"/>
  <c r="E61" i="11"/>
  <c r="F55" i="11"/>
  <c r="D55" i="11"/>
  <c r="C55" i="11"/>
  <c r="F53" i="11"/>
  <c r="D53" i="11"/>
  <c r="C53" i="11"/>
  <c r="F52" i="11"/>
  <c r="D52" i="11"/>
  <c r="C52" i="11"/>
  <c r="H49" i="11"/>
  <c r="G49" i="11"/>
  <c r="E49" i="11"/>
  <c r="H48" i="11"/>
  <c r="G48" i="11"/>
  <c r="E48" i="11"/>
  <c r="H47" i="11"/>
  <c r="G47" i="11"/>
  <c r="E47" i="11"/>
  <c r="H46" i="11"/>
  <c r="G46" i="11"/>
  <c r="E46" i="11"/>
  <c r="G43" i="11"/>
  <c r="D43" i="11"/>
  <c r="C43" i="11"/>
  <c r="G41" i="11"/>
  <c r="D41" i="11"/>
  <c r="C41" i="11"/>
  <c r="G40" i="11"/>
  <c r="D40" i="11"/>
  <c r="C40" i="11"/>
  <c r="F37" i="11"/>
  <c r="H37" i="11" s="1"/>
  <c r="E37" i="11"/>
  <c r="F36" i="11"/>
  <c r="H36" i="11" s="1"/>
  <c r="E36" i="11"/>
  <c r="F35" i="11"/>
  <c r="H35" i="11" s="1"/>
  <c r="E35" i="11"/>
  <c r="F34" i="11"/>
  <c r="H34" i="11" s="1"/>
  <c r="E34" i="11"/>
  <c r="F28" i="11"/>
  <c r="D28" i="11"/>
  <c r="C28" i="11"/>
  <c r="F26" i="11"/>
  <c r="D26" i="11"/>
  <c r="C26" i="11"/>
  <c r="F25" i="11"/>
  <c r="D25" i="11"/>
  <c r="C25" i="11"/>
  <c r="H22" i="11"/>
  <c r="G22" i="11"/>
  <c r="E22" i="11"/>
  <c r="H21" i="11"/>
  <c r="G21" i="11"/>
  <c r="E21" i="11"/>
  <c r="H20" i="11"/>
  <c r="G20" i="11"/>
  <c r="E20" i="11"/>
  <c r="H19" i="11"/>
  <c r="G19" i="11"/>
  <c r="E19" i="11"/>
  <c r="G16" i="11"/>
  <c r="D16" i="11"/>
  <c r="C16" i="11"/>
  <c r="G14" i="11"/>
  <c r="D14" i="11"/>
  <c r="C14" i="11"/>
  <c r="G13" i="11"/>
  <c r="D13" i="11"/>
  <c r="C13" i="11"/>
  <c r="F10" i="11"/>
  <c r="H10" i="11" s="1"/>
  <c r="E10" i="11"/>
  <c r="F9" i="11"/>
  <c r="H9" i="11" s="1"/>
  <c r="E9" i="11"/>
  <c r="F8" i="11"/>
  <c r="H8" i="11" s="1"/>
  <c r="E8" i="11"/>
  <c r="F7" i="11"/>
  <c r="H7" i="11" s="1"/>
  <c r="E7" i="11"/>
  <c r="N190" i="1"/>
  <c r="L190" i="1"/>
  <c r="K190" i="1"/>
  <c r="F190" i="1"/>
  <c r="D190" i="1"/>
  <c r="C190" i="1"/>
  <c r="N188" i="1"/>
  <c r="L188" i="1"/>
  <c r="K188" i="1"/>
  <c r="F188" i="1"/>
  <c r="D188" i="1"/>
  <c r="C188" i="1"/>
  <c r="N187" i="1"/>
  <c r="L187" i="1"/>
  <c r="K187" i="1"/>
  <c r="F187" i="1"/>
  <c r="D187" i="1"/>
  <c r="C187" i="1"/>
  <c r="H185" i="1"/>
  <c r="G185" i="1"/>
  <c r="E185" i="1"/>
  <c r="H184" i="1"/>
  <c r="G184" i="1"/>
  <c r="E184" i="1"/>
  <c r="H183" i="1"/>
  <c r="G183" i="1"/>
  <c r="E183" i="1"/>
  <c r="H182" i="1"/>
  <c r="G182" i="1"/>
  <c r="E182" i="1"/>
  <c r="H181" i="1"/>
  <c r="G181" i="1"/>
  <c r="E181" i="1"/>
  <c r="H180" i="1"/>
  <c r="G180" i="1"/>
  <c r="E180" i="1"/>
  <c r="H179" i="1"/>
  <c r="G179" i="1"/>
  <c r="E179" i="1"/>
  <c r="O178" i="1"/>
  <c r="P178" i="1" s="1"/>
  <c r="M178" i="1"/>
  <c r="H178" i="1"/>
  <c r="G178" i="1"/>
  <c r="E178" i="1"/>
  <c r="O177" i="1"/>
  <c r="M177" i="1"/>
  <c r="O176" i="1"/>
  <c r="P176" i="1" s="1"/>
  <c r="M176" i="1"/>
  <c r="H176" i="1"/>
  <c r="G176" i="1"/>
  <c r="E176" i="1"/>
  <c r="O175" i="1"/>
  <c r="M175" i="1"/>
  <c r="H175" i="1"/>
  <c r="G175" i="1"/>
  <c r="E175" i="1"/>
  <c r="O174" i="1"/>
  <c r="M174" i="1"/>
  <c r="H174" i="1"/>
  <c r="G174" i="1"/>
  <c r="E174" i="1"/>
  <c r="O171" i="1"/>
  <c r="L171" i="1"/>
  <c r="K171" i="1"/>
  <c r="F171" i="1"/>
  <c r="D171" i="1"/>
  <c r="C171" i="1"/>
  <c r="O169" i="1"/>
  <c r="L169" i="1"/>
  <c r="K169" i="1"/>
  <c r="F169" i="1"/>
  <c r="D169" i="1"/>
  <c r="C169" i="1"/>
  <c r="O168" i="1"/>
  <c r="L168" i="1"/>
  <c r="K168" i="1"/>
  <c r="F168" i="1"/>
  <c r="D168" i="1"/>
  <c r="C168" i="1"/>
  <c r="N161" i="1"/>
  <c r="P161" i="1" s="1"/>
  <c r="M161" i="1"/>
  <c r="H161" i="1"/>
  <c r="G161" i="1"/>
  <c r="E161" i="1"/>
  <c r="N160" i="1"/>
  <c r="P160" i="1" s="1"/>
  <c r="M160" i="1"/>
  <c r="H160" i="1"/>
  <c r="G160" i="1"/>
  <c r="E160" i="1"/>
  <c r="N159" i="1"/>
  <c r="P159" i="1" s="1"/>
  <c r="M159" i="1"/>
  <c r="H159" i="1"/>
  <c r="G159" i="1"/>
  <c r="E159" i="1"/>
  <c r="N158" i="1"/>
  <c r="P158" i="1" s="1"/>
  <c r="M158" i="1"/>
  <c r="H158" i="1"/>
  <c r="G158" i="1"/>
  <c r="E158" i="1"/>
  <c r="N152" i="1"/>
  <c r="L152" i="1"/>
  <c r="K152" i="1"/>
  <c r="F152" i="1"/>
  <c r="D152" i="1"/>
  <c r="C152" i="1"/>
  <c r="N150" i="1"/>
  <c r="L150" i="1"/>
  <c r="K150" i="1"/>
  <c r="F150" i="1"/>
  <c r="D150" i="1"/>
  <c r="C150" i="1"/>
  <c r="N149" i="1"/>
  <c r="L149" i="1"/>
  <c r="K149" i="1"/>
  <c r="F149" i="1"/>
  <c r="D149" i="1"/>
  <c r="C149" i="1"/>
  <c r="H147" i="1"/>
  <c r="G147" i="1"/>
  <c r="E147" i="1"/>
  <c r="H146" i="1"/>
  <c r="G146" i="1"/>
  <c r="E146" i="1"/>
  <c r="H145" i="1"/>
  <c r="G145" i="1"/>
  <c r="E145" i="1"/>
  <c r="H144" i="1"/>
  <c r="G144" i="1"/>
  <c r="E144" i="1"/>
  <c r="H143" i="1"/>
  <c r="G143" i="1"/>
  <c r="E143" i="1"/>
  <c r="H142" i="1"/>
  <c r="G142" i="1"/>
  <c r="E142" i="1"/>
  <c r="H141" i="1"/>
  <c r="G141" i="1"/>
  <c r="E141" i="1"/>
  <c r="O140" i="1"/>
  <c r="P140" i="1" s="1"/>
  <c r="M140" i="1"/>
  <c r="H140" i="1"/>
  <c r="G140" i="1"/>
  <c r="E140" i="1"/>
  <c r="O139" i="1"/>
  <c r="P139" i="1" s="1"/>
  <c r="M139" i="1"/>
  <c r="H139" i="1"/>
  <c r="G139" i="1"/>
  <c r="E139" i="1"/>
  <c r="O138" i="1"/>
  <c r="P138" i="1" s="1"/>
  <c r="M138" i="1"/>
  <c r="H138" i="1"/>
  <c r="G138" i="1"/>
  <c r="E138" i="1"/>
  <c r="O137" i="1"/>
  <c r="P137" i="1" s="1"/>
  <c r="M137" i="1"/>
  <c r="H137" i="1"/>
  <c r="G137" i="1"/>
  <c r="E137" i="1"/>
  <c r="O136" i="1"/>
  <c r="M136" i="1"/>
  <c r="H136" i="1"/>
  <c r="G136" i="1"/>
  <c r="E136" i="1"/>
  <c r="O133" i="1"/>
  <c r="L133" i="1"/>
  <c r="K133" i="1"/>
  <c r="F133" i="1"/>
  <c r="D133" i="1"/>
  <c r="C133" i="1"/>
  <c r="O131" i="1"/>
  <c r="L131" i="1"/>
  <c r="K131" i="1"/>
  <c r="F131" i="1"/>
  <c r="D131" i="1"/>
  <c r="C131" i="1"/>
  <c r="O130" i="1"/>
  <c r="L130" i="1"/>
  <c r="K130" i="1"/>
  <c r="F130" i="1"/>
  <c r="D130" i="1"/>
  <c r="C130" i="1"/>
  <c r="N123" i="1"/>
  <c r="P123" i="1" s="1"/>
  <c r="M123" i="1"/>
  <c r="H123" i="1"/>
  <c r="G123" i="1"/>
  <c r="E123" i="1"/>
  <c r="N122" i="1"/>
  <c r="P122" i="1" s="1"/>
  <c r="M122" i="1"/>
  <c r="H122" i="1"/>
  <c r="G122" i="1"/>
  <c r="E122" i="1"/>
  <c r="N121" i="1"/>
  <c r="P121" i="1" s="1"/>
  <c r="M121" i="1"/>
  <c r="H121" i="1"/>
  <c r="G121" i="1"/>
  <c r="E121" i="1"/>
  <c r="N120" i="1"/>
  <c r="P120" i="1" s="1"/>
  <c r="M120" i="1"/>
  <c r="H120" i="1"/>
  <c r="G120" i="1"/>
  <c r="E120" i="1"/>
  <c r="N114" i="1"/>
  <c r="L114" i="1"/>
  <c r="K114" i="1"/>
  <c r="F114" i="1"/>
  <c r="D114" i="1"/>
  <c r="C114" i="1"/>
  <c r="N112" i="1"/>
  <c r="L112" i="1"/>
  <c r="K112" i="1"/>
  <c r="F112" i="1"/>
  <c r="D112" i="1"/>
  <c r="C112" i="1"/>
  <c r="N111" i="1"/>
  <c r="L111" i="1"/>
  <c r="K111" i="1"/>
  <c r="F111" i="1"/>
  <c r="D111" i="1"/>
  <c r="C111" i="1"/>
  <c r="H109" i="1"/>
  <c r="G109" i="1"/>
  <c r="E109" i="1"/>
  <c r="H108" i="1"/>
  <c r="G108" i="1"/>
  <c r="E108" i="1"/>
  <c r="H107" i="1"/>
  <c r="G107" i="1"/>
  <c r="E107" i="1"/>
  <c r="H105" i="1"/>
  <c r="G105" i="1"/>
  <c r="E105" i="1"/>
  <c r="H104" i="1"/>
  <c r="G104" i="1"/>
  <c r="E104" i="1"/>
  <c r="H103" i="1"/>
  <c r="G103" i="1"/>
  <c r="E103" i="1"/>
  <c r="O102" i="1"/>
  <c r="P102" i="1" s="1"/>
  <c r="M102" i="1"/>
  <c r="H102" i="1"/>
  <c r="G102" i="1"/>
  <c r="E102" i="1"/>
  <c r="O101" i="1"/>
  <c r="P101" i="1" s="1"/>
  <c r="M101" i="1"/>
  <c r="H101" i="1"/>
  <c r="G101" i="1"/>
  <c r="E101" i="1"/>
  <c r="O100" i="1"/>
  <c r="M100" i="1"/>
  <c r="H100" i="1"/>
  <c r="G100" i="1"/>
  <c r="E100" i="1"/>
  <c r="O99" i="1"/>
  <c r="P99" i="1" s="1"/>
  <c r="M99" i="1"/>
  <c r="H99" i="1"/>
  <c r="G99" i="1"/>
  <c r="E99" i="1"/>
  <c r="O98" i="1"/>
  <c r="M98" i="1"/>
  <c r="H98" i="1"/>
  <c r="G98" i="1"/>
  <c r="E98" i="1"/>
  <c r="O95" i="1"/>
  <c r="L95" i="1"/>
  <c r="K95" i="1"/>
  <c r="F95" i="1"/>
  <c r="D95" i="1"/>
  <c r="C95" i="1"/>
  <c r="O93" i="1"/>
  <c r="L93" i="1"/>
  <c r="K93" i="1"/>
  <c r="F93" i="1"/>
  <c r="D93" i="1"/>
  <c r="C93" i="1"/>
  <c r="O92" i="1"/>
  <c r="L92" i="1"/>
  <c r="K92" i="1"/>
  <c r="F92" i="1"/>
  <c r="D92" i="1"/>
  <c r="C92" i="1"/>
  <c r="N85" i="1"/>
  <c r="P85" i="1" s="1"/>
  <c r="M85" i="1"/>
  <c r="H85" i="1"/>
  <c r="G85" i="1"/>
  <c r="E85" i="1"/>
  <c r="N84" i="1"/>
  <c r="P84" i="1" s="1"/>
  <c r="M84" i="1"/>
  <c r="H84" i="1"/>
  <c r="G84" i="1"/>
  <c r="E84" i="1"/>
  <c r="N83" i="1"/>
  <c r="P83" i="1" s="1"/>
  <c r="M83" i="1"/>
  <c r="H83" i="1"/>
  <c r="G83" i="1"/>
  <c r="E83" i="1"/>
  <c r="N82" i="1"/>
  <c r="M82" i="1"/>
  <c r="H82" i="1"/>
  <c r="G82" i="1"/>
  <c r="E82" i="1"/>
  <c r="N76" i="1"/>
  <c r="L76" i="1"/>
  <c r="K76" i="1"/>
  <c r="F76" i="1"/>
  <c r="D76" i="1"/>
  <c r="C76" i="1"/>
  <c r="N74" i="1"/>
  <c r="L74" i="1"/>
  <c r="K74" i="1"/>
  <c r="F74" i="1"/>
  <c r="D74" i="1"/>
  <c r="C74" i="1"/>
  <c r="N73" i="1"/>
  <c r="L73" i="1"/>
  <c r="K73" i="1"/>
  <c r="F73" i="1"/>
  <c r="D73" i="1"/>
  <c r="C73" i="1"/>
  <c r="H71" i="1"/>
  <c r="G71" i="1"/>
  <c r="E71" i="1"/>
  <c r="H70" i="1"/>
  <c r="G70" i="1"/>
  <c r="E70" i="1"/>
  <c r="H69" i="1"/>
  <c r="G69" i="1"/>
  <c r="E69" i="1"/>
  <c r="H68" i="1"/>
  <c r="G68" i="1"/>
  <c r="E68" i="1"/>
  <c r="H67" i="1"/>
  <c r="G67" i="1"/>
  <c r="E67" i="1"/>
  <c r="H66" i="1"/>
  <c r="G66" i="1"/>
  <c r="E66" i="1"/>
  <c r="H65" i="1"/>
  <c r="G65" i="1"/>
  <c r="E65" i="1"/>
  <c r="O64" i="1"/>
  <c r="M64" i="1"/>
  <c r="H64" i="1"/>
  <c r="G64" i="1"/>
  <c r="E64" i="1"/>
  <c r="O63" i="1"/>
  <c r="M63" i="1"/>
  <c r="H63" i="1"/>
  <c r="G63" i="1"/>
  <c r="E63" i="1"/>
  <c r="O62" i="1"/>
  <c r="M62" i="1"/>
  <c r="H62" i="1"/>
  <c r="G62" i="1"/>
  <c r="E62" i="1"/>
  <c r="O61" i="1"/>
  <c r="M61" i="1"/>
  <c r="H61" i="1"/>
  <c r="G61" i="1"/>
  <c r="E61" i="1"/>
  <c r="O60" i="1"/>
  <c r="M60" i="1"/>
  <c r="H60" i="1"/>
  <c r="G60" i="1"/>
  <c r="E60" i="1"/>
  <c r="O57" i="1"/>
  <c r="L57" i="1"/>
  <c r="K57" i="1"/>
  <c r="F57" i="1"/>
  <c r="D57" i="1"/>
  <c r="C57" i="1"/>
  <c r="O55" i="1"/>
  <c r="L55" i="1"/>
  <c r="K55" i="1"/>
  <c r="F55" i="1"/>
  <c r="D55" i="1"/>
  <c r="C55" i="1"/>
  <c r="O54" i="1"/>
  <c r="L54" i="1"/>
  <c r="K54" i="1"/>
  <c r="F54" i="1"/>
  <c r="D54" i="1"/>
  <c r="C54" i="1"/>
  <c r="N47" i="1"/>
  <c r="P47" i="1" s="1"/>
  <c r="M47" i="1"/>
  <c r="H47" i="1"/>
  <c r="G47" i="1"/>
  <c r="E47" i="1"/>
  <c r="N46" i="1"/>
  <c r="P46" i="1" s="1"/>
  <c r="M46" i="1"/>
  <c r="H46" i="1"/>
  <c r="G46" i="1"/>
  <c r="E46" i="1"/>
  <c r="N45" i="1"/>
  <c r="M45" i="1"/>
  <c r="H45" i="1"/>
  <c r="G45" i="1"/>
  <c r="E45" i="1"/>
  <c r="N44" i="1"/>
  <c r="P44" i="1" s="1"/>
  <c r="M44" i="1"/>
  <c r="H44" i="1"/>
  <c r="G44" i="1"/>
  <c r="E44" i="1"/>
  <c r="N38" i="1"/>
  <c r="L38" i="1"/>
  <c r="K38" i="1"/>
  <c r="F38" i="1"/>
  <c r="D38" i="1"/>
  <c r="C38" i="1"/>
  <c r="N36" i="1"/>
  <c r="L36" i="1"/>
  <c r="K36" i="1"/>
  <c r="F36" i="1"/>
  <c r="D36" i="1"/>
  <c r="C36" i="1"/>
  <c r="N35" i="1"/>
  <c r="L35" i="1"/>
  <c r="K35" i="1"/>
  <c r="F35" i="1"/>
  <c r="D35" i="1"/>
  <c r="C35" i="1"/>
  <c r="H33" i="1"/>
  <c r="G33" i="1"/>
  <c r="E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O26" i="1"/>
  <c r="P26" i="1" s="1"/>
  <c r="M26" i="1"/>
  <c r="H26" i="1"/>
  <c r="G26" i="1"/>
  <c r="E26" i="1"/>
  <c r="O25" i="1"/>
  <c r="M25" i="1"/>
  <c r="H25" i="1"/>
  <c r="G25" i="1"/>
  <c r="E25" i="1"/>
  <c r="O24" i="1"/>
  <c r="P24" i="1" s="1"/>
  <c r="M24" i="1"/>
  <c r="H24" i="1"/>
  <c r="G24" i="1"/>
  <c r="E24" i="1"/>
  <c r="O23" i="1"/>
  <c r="M23" i="1"/>
  <c r="H23" i="1"/>
  <c r="G23" i="1"/>
  <c r="E23" i="1"/>
  <c r="O22" i="1"/>
  <c r="P22" i="1" s="1"/>
  <c r="M22" i="1"/>
  <c r="H22" i="1"/>
  <c r="G22" i="1"/>
  <c r="E22" i="1"/>
  <c r="O19" i="1"/>
  <c r="L19" i="1"/>
  <c r="K19" i="1"/>
  <c r="F19" i="1"/>
  <c r="D19" i="1"/>
  <c r="C19" i="1"/>
  <c r="O17" i="1"/>
  <c r="L17" i="1"/>
  <c r="K17" i="1"/>
  <c r="F17" i="1"/>
  <c r="D17" i="1"/>
  <c r="C17" i="1"/>
  <c r="O16" i="1"/>
  <c r="L16" i="1"/>
  <c r="K16" i="1"/>
  <c r="F16" i="1"/>
  <c r="D16" i="1"/>
  <c r="C16" i="1"/>
  <c r="N9" i="1"/>
  <c r="P9" i="1" s="1"/>
  <c r="M9" i="1"/>
  <c r="H9" i="1"/>
  <c r="G9" i="1"/>
  <c r="E9" i="1"/>
  <c r="N8" i="1"/>
  <c r="P8" i="1" s="1"/>
  <c r="M8" i="1"/>
  <c r="H8" i="1"/>
  <c r="G8" i="1"/>
  <c r="E8" i="1"/>
  <c r="N7" i="1"/>
  <c r="P7" i="1" s="1"/>
  <c r="M7" i="1"/>
  <c r="H7" i="1"/>
  <c r="G7" i="1"/>
  <c r="E7" i="1"/>
  <c r="N6" i="1"/>
  <c r="M6" i="1"/>
  <c r="H6" i="1"/>
  <c r="G6" i="1"/>
  <c r="E6" i="1"/>
  <c r="K113" i="1" l="1"/>
  <c r="D132" i="1"/>
  <c r="D151" i="1"/>
  <c r="D69" i="11"/>
  <c r="C81" i="11"/>
  <c r="F108" i="11"/>
  <c r="D27" i="11"/>
  <c r="G42" i="11"/>
  <c r="C42" i="11"/>
  <c r="E16" i="11"/>
  <c r="D123" i="11"/>
  <c r="C135" i="11"/>
  <c r="C15" i="11"/>
  <c r="F81" i="11"/>
  <c r="C108" i="11"/>
  <c r="H122" i="11"/>
  <c r="K75" i="1"/>
  <c r="D94" i="1"/>
  <c r="O94" i="1"/>
  <c r="C151" i="1"/>
  <c r="D170" i="1"/>
  <c r="O170" i="1"/>
  <c r="L189" i="1"/>
  <c r="P61" i="1"/>
  <c r="M130" i="1"/>
  <c r="M168" i="1"/>
  <c r="C94" i="1"/>
  <c r="L94" i="1"/>
  <c r="P63" i="1"/>
  <c r="F151" i="1"/>
  <c r="F37" i="1"/>
  <c r="H57" i="1"/>
  <c r="L56" i="1"/>
  <c r="E74" i="1"/>
  <c r="C75" i="1"/>
  <c r="L75" i="1"/>
  <c r="K37" i="1"/>
  <c r="N37" i="1"/>
  <c r="D56" i="1"/>
  <c r="O56" i="1"/>
  <c r="C170" i="1"/>
  <c r="L170" i="1"/>
  <c r="K189" i="1"/>
  <c r="H168" i="1"/>
  <c r="P130" i="1"/>
  <c r="C37" i="1"/>
  <c r="M150" i="1"/>
  <c r="C189" i="1"/>
  <c r="F18" i="1"/>
  <c r="D37" i="1"/>
  <c r="F56" i="1"/>
  <c r="D75" i="1"/>
  <c r="K132" i="1"/>
  <c r="M152" i="1"/>
  <c r="K151" i="1"/>
  <c r="L151" i="1"/>
  <c r="F170" i="1"/>
  <c r="D189" i="1"/>
  <c r="N189" i="1"/>
  <c r="L37" i="1"/>
  <c r="G19" i="1"/>
  <c r="E17" i="1"/>
  <c r="N55" i="1"/>
  <c r="K56" i="1"/>
  <c r="K94" i="1"/>
  <c r="D113" i="1"/>
  <c r="N113" i="1"/>
  <c r="L132" i="1"/>
  <c r="K170" i="1"/>
  <c r="D15" i="11"/>
  <c r="C27" i="11"/>
  <c r="D42" i="11"/>
  <c r="C54" i="11"/>
  <c r="G69" i="11"/>
  <c r="C96" i="11"/>
  <c r="C123" i="11"/>
  <c r="E28" i="11"/>
  <c r="G80" i="11"/>
  <c r="F54" i="11"/>
  <c r="E68" i="11"/>
  <c r="H82" i="11"/>
  <c r="D108" i="11"/>
  <c r="G123" i="11"/>
  <c r="G15" i="11"/>
  <c r="E25" i="11"/>
  <c r="E26" i="11"/>
  <c r="E27" i="11" s="1"/>
  <c r="E43" i="11"/>
  <c r="H79" i="11"/>
  <c r="E94" i="11"/>
  <c r="G96" i="11"/>
  <c r="D135" i="11"/>
  <c r="F27" i="11"/>
  <c r="D54" i="11"/>
  <c r="C69" i="11"/>
  <c r="D81" i="11"/>
  <c r="E136" i="11"/>
  <c r="F135" i="11"/>
  <c r="H40" i="11"/>
  <c r="G52" i="11"/>
  <c r="G53" i="11"/>
  <c r="D96" i="11"/>
  <c r="F13" i="11"/>
  <c r="H43" i="11"/>
  <c r="E70" i="11"/>
  <c r="H41" i="11"/>
  <c r="H70" i="11"/>
  <c r="H67" i="11"/>
  <c r="H68" i="11"/>
  <c r="H16" i="11"/>
  <c r="H14" i="11"/>
  <c r="H13" i="11"/>
  <c r="F16" i="11"/>
  <c r="G55" i="11"/>
  <c r="E67" i="11"/>
  <c r="G82" i="11"/>
  <c r="G79" i="11"/>
  <c r="F14" i="11"/>
  <c r="F43" i="11"/>
  <c r="E13" i="11"/>
  <c r="E14" i="11"/>
  <c r="H25" i="11"/>
  <c r="H26" i="11"/>
  <c r="H28" i="11"/>
  <c r="F95" i="11"/>
  <c r="H107" i="11"/>
  <c r="H109" i="11"/>
  <c r="H106" i="11"/>
  <c r="E109" i="11"/>
  <c r="E107" i="11"/>
  <c r="E106" i="11"/>
  <c r="G107" i="11"/>
  <c r="E40" i="11"/>
  <c r="E41" i="11"/>
  <c r="H52" i="11"/>
  <c r="H53" i="11"/>
  <c r="H55" i="11"/>
  <c r="F70" i="11"/>
  <c r="H80" i="11"/>
  <c r="F97" i="11"/>
  <c r="G25" i="11"/>
  <c r="G26" i="11"/>
  <c r="G28" i="11"/>
  <c r="F40" i="11"/>
  <c r="F41" i="11"/>
  <c r="E52" i="11"/>
  <c r="E53" i="11"/>
  <c r="E55" i="11"/>
  <c r="H88" i="11"/>
  <c r="F94" i="11"/>
  <c r="F67" i="11"/>
  <c r="F68" i="11"/>
  <c r="E79" i="11"/>
  <c r="E80" i="11"/>
  <c r="E82" i="11"/>
  <c r="E97" i="11"/>
  <c r="E95" i="11"/>
  <c r="F124" i="11"/>
  <c r="G106" i="11"/>
  <c r="G109" i="11"/>
  <c r="F122" i="11"/>
  <c r="H124" i="11"/>
  <c r="H121" i="11"/>
  <c r="G136" i="11"/>
  <c r="G134" i="11"/>
  <c r="G133" i="11"/>
  <c r="F121" i="11"/>
  <c r="E134" i="11"/>
  <c r="E124" i="11"/>
  <c r="E121" i="11"/>
  <c r="E122" i="11"/>
  <c r="E133" i="11"/>
  <c r="H133" i="11"/>
  <c r="H134" i="11"/>
  <c r="H136" i="11"/>
  <c r="H19" i="1"/>
  <c r="H35" i="1"/>
  <c r="M17" i="1"/>
  <c r="O18" i="1"/>
  <c r="G57" i="1"/>
  <c r="H54" i="1"/>
  <c r="C56" i="1"/>
  <c r="F75" i="1"/>
  <c r="N75" i="1"/>
  <c r="F94" i="1"/>
  <c r="H130" i="1"/>
  <c r="F132" i="1"/>
  <c r="P174" i="1"/>
  <c r="H187" i="1"/>
  <c r="M54" i="1"/>
  <c r="M73" i="1"/>
  <c r="M76" i="1"/>
  <c r="E93" i="1"/>
  <c r="M95" i="1"/>
  <c r="F113" i="1"/>
  <c r="G133" i="1"/>
  <c r="P136" i="1"/>
  <c r="P152" i="1" s="1"/>
  <c r="N151" i="1"/>
  <c r="K18" i="1"/>
  <c r="C18" i="1"/>
  <c r="M74" i="1"/>
  <c r="O149" i="1"/>
  <c r="E190" i="1"/>
  <c r="N16" i="1"/>
  <c r="M19" i="1"/>
  <c r="E19" i="1"/>
  <c r="P25" i="1"/>
  <c r="E35" i="1"/>
  <c r="G36" i="1"/>
  <c r="G38" i="1"/>
  <c r="H16" i="1"/>
  <c r="G16" i="1"/>
  <c r="G17" i="1"/>
  <c r="L18" i="1"/>
  <c r="O35" i="1"/>
  <c r="H36" i="1"/>
  <c r="H38" i="1"/>
  <c r="E54" i="1"/>
  <c r="E57" i="1"/>
  <c r="E55" i="1"/>
  <c r="P45" i="1"/>
  <c r="P54" i="1" s="1"/>
  <c r="N57" i="1"/>
  <c r="E73" i="1"/>
  <c r="E76" i="1"/>
  <c r="E75" i="1" s="1"/>
  <c r="P62" i="1"/>
  <c r="O73" i="1"/>
  <c r="E16" i="1"/>
  <c r="M38" i="1"/>
  <c r="M36" i="1"/>
  <c r="N19" i="1"/>
  <c r="N17" i="1"/>
  <c r="P6" i="1"/>
  <c r="M16" i="1"/>
  <c r="D18" i="1"/>
  <c r="H17" i="1"/>
  <c r="E38" i="1"/>
  <c r="E36" i="1"/>
  <c r="P23" i="1"/>
  <c r="M35" i="1"/>
  <c r="O36" i="1"/>
  <c r="O38" i="1"/>
  <c r="G76" i="1"/>
  <c r="G74" i="1"/>
  <c r="G73" i="1"/>
  <c r="N95" i="1"/>
  <c r="N92" i="1"/>
  <c r="N93" i="1"/>
  <c r="P82" i="1"/>
  <c r="P133" i="1"/>
  <c r="P131" i="1"/>
  <c r="G35" i="1"/>
  <c r="N54" i="1"/>
  <c r="G114" i="1"/>
  <c r="G112" i="1"/>
  <c r="E111" i="1"/>
  <c r="N131" i="1"/>
  <c r="E171" i="1"/>
  <c r="E168" i="1"/>
  <c r="E169" i="1"/>
  <c r="P171" i="1"/>
  <c r="P169" i="1"/>
  <c r="P168" i="1"/>
  <c r="G131" i="1"/>
  <c r="G130" i="1"/>
  <c r="H95" i="1"/>
  <c r="H92" i="1"/>
  <c r="M92" i="1"/>
  <c r="M93" i="1"/>
  <c r="G149" i="1"/>
  <c r="G54" i="1"/>
  <c r="M55" i="1"/>
  <c r="M57" i="1"/>
  <c r="P60" i="1"/>
  <c r="P64" i="1"/>
  <c r="H74" i="1"/>
  <c r="H76" i="1"/>
  <c r="L113" i="1"/>
  <c r="E133" i="1"/>
  <c r="E131" i="1"/>
  <c r="E130" i="1"/>
  <c r="M131" i="1"/>
  <c r="M133" i="1"/>
  <c r="H150" i="1"/>
  <c r="H152" i="1"/>
  <c r="G55" i="1"/>
  <c r="H73" i="1"/>
  <c r="E95" i="1"/>
  <c r="E92" i="1"/>
  <c r="H111" i="1"/>
  <c r="H112" i="1"/>
  <c r="M111" i="1"/>
  <c r="H55" i="1"/>
  <c r="O74" i="1"/>
  <c r="O76" i="1"/>
  <c r="G95" i="1"/>
  <c r="G93" i="1"/>
  <c r="G92" i="1"/>
  <c r="O111" i="1"/>
  <c r="O114" i="1"/>
  <c r="O112" i="1"/>
  <c r="P98" i="1"/>
  <c r="H114" i="1"/>
  <c r="N130" i="1"/>
  <c r="N133" i="1"/>
  <c r="H93" i="1"/>
  <c r="E114" i="1"/>
  <c r="E112" i="1"/>
  <c r="C113" i="1"/>
  <c r="C132" i="1"/>
  <c r="G152" i="1"/>
  <c r="G150" i="1"/>
  <c r="E150" i="1"/>
  <c r="G111" i="1"/>
  <c r="P100" i="1"/>
  <c r="O132" i="1"/>
  <c r="E149" i="1"/>
  <c r="E152" i="1"/>
  <c r="P177" i="1"/>
  <c r="H149" i="1"/>
  <c r="H133" i="1"/>
  <c r="M149" i="1"/>
  <c r="N168" i="1"/>
  <c r="N171" i="1"/>
  <c r="N169" i="1"/>
  <c r="G187" i="1"/>
  <c r="G190" i="1"/>
  <c r="G188" i="1"/>
  <c r="M112" i="1"/>
  <c r="M114" i="1"/>
  <c r="H131" i="1"/>
  <c r="O150" i="1"/>
  <c r="O152" i="1"/>
  <c r="G171" i="1"/>
  <c r="G169" i="1"/>
  <c r="G168" i="1"/>
  <c r="H171" i="1"/>
  <c r="M171" i="1"/>
  <c r="H190" i="1"/>
  <c r="O187" i="1"/>
  <c r="F189" i="1"/>
  <c r="E187" i="1"/>
  <c r="M187" i="1"/>
  <c r="O188" i="1"/>
  <c r="O190" i="1"/>
  <c r="H169" i="1"/>
  <c r="P175" i="1"/>
  <c r="H188" i="1"/>
  <c r="M169" i="1"/>
  <c r="E188" i="1"/>
  <c r="M188" i="1"/>
  <c r="M190" i="1"/>
  <c r="N56" i="1" l="1"/>
  <c r="G81" i="11"/>
  <c r="E42" i="11"/>
  <c r="H123" i="11"/>
  <c r="E15" i="11"/>
  <c r="E135" i="11"/>
  <c r="E69" i="11"/>
  <c r="G54" i="11"/>
  <c r="M94" i="1"/>
  <c r="P190" i="1"/>
  <c r="H75" i="1"/>
  <c r="H94" i="1"/>
  <c r="G75" i="1"/>
  <c r="E94" i="1"/>
  <c r="M170" i="1"/>
  <c r="E132" i="1"/>
  <c r="G132" i="1"/>
  <c r="E18" i="1"/>
  <c r="E189" i="1"/>
  <c r="H56" i="1"/>
  <c r="G56" i="1"/>
  <c r="M18" i="1"/>
  <c r="H189" i="1"/>
  <c r="M113" i="1"/>
  <c r="O75" i="1"/>
  <c r="G18" i="1"/>
  <c r="O37" i="1"/>
  <c r="O113" i="1"/>
  <c r="G94" i="1"/>
  <c r="M132" i="1"/>
  <c r="N132" i="1"/>
  <c r="H18" i="1"/>
  <c r="N18" i="1"/>
  <c r="M75" i="1"/>
  <c r="M151" i="1"/>
  <c r="H69" i="11"/>
  <c r="F42" i="11"/>
  <c r="H81" i="11"/>
  <c r="H108" i="11"/>
  <c r="G108" i="11"/>
  <c r="H135" i="11"/>
  <c r="E96" i="11"/>
  <c r="H27" i="11"/>
  <c r="F123" i="11"/>
  <c r="H94" i="11"/>
  <c r="H97" i="11"/>
  <c r="H95" i="11"/>
  <c r="F96" i="11"/>
  <c r="E81" i="11"/>
  <c r="F69" i="11"/>
  <c r="E54" i="11"/>
  <c r="E123" i="11"/>
  <c r="G135" i="11"/>
  <c r="G27" i="11"/>
  <c r="H54" i="11"/>
  <c r="E108" i="11"/>
  <c r="F15" i="11"/>
  <c r="H42" i="11"/>
  <c r="H15" i="11"/>
  <c r="H170" i="1"/>
  <c r="P150" i="1"/>
  <c r="P151" i="1" s="1"/>
  <c r="H151" i="1"/>
  <c r="E56" i="1"/>
  <c r="H37" i="1"/>
  <c r="P149" i="1"/>
  <c r="E113" i="1"/>
  <c r="E37" i="1"/>
  <c r="M37" i="1"/>
  <c r="P57" i="1"/>
  <c r="H113" i="1"/>
  <c r="P93" i="1"/>
  <c r="P95" i="1"/>
  <c r="P92" i="1"/>
  <c r="P187" i="1"/>
  <c r="G189" i="1"/>
  <c r="N170" i="1"/>
  <c r="G151" i="1"/>
  <c r="M56" i="1"/>
  <c r="P170" i="1"/>
  <c r="E170" i="1"/>
  <c r="G113" i="1"/>
  <c r="P132" i="1"/>
  <c r="N94" i="1"/>
  <c r="P55" i="1"/>
  <c r="G37" i="1"/>
  <c r="M189" i="1"/>
  <c r="P188" i="1"/>
  <c r="O189" i="1"/>
  <c r="G170" i="1"/>
  <c r="O151" i="1"/>
  <c r="H132" i="1"/>
  <c r="E151" i="1"/>
  <c r="P112" i="1"/>
  <c r="P114" i="1"/>
  <c r="P111" i="1"/>
  <c r="P73" i="1"/>
  <c r="P76" i="1"/>
  <c r="P74" i="1"/>
  <c r="P36" i="1"/>
  <c r="P35" i="1"/>
  <c r="P38" i="1"/>
  <c r="P16" i="1"/>
  <c r="P19" i="1"/>
  <c r="P17" i="1"/>
  <c r="P189" i="1" l="1"/>
  <c r="P56" i="1"/>
  <c r="P37" i="1"/>
  <c r="P75" i="1"/>
  <c r="H96" i="11"/>
  <c r="P113" i="1"/>
  <c r="P94" i="1"/>
  <c r="P18" i="1"/>
  <c r="G145" i="12" l="1"/>
  <c r="D145" i="12"/>
  <c r="C145" i="12"/>
  <c r="G143" i="12"/>
  <c r="D143" i="12"/>
  <c r="C143" i="12"/>
  <c r="G142" i="12"/>
  <c r="D142" i="12"/>
  <c r="C142" i="12"/>
  <c r="F138" i="12"/>
  <c r="H138" i="12" s="1"/>
  <c r="E138" i="12"/>
  <c r="F137" i="12"/>
  <c r="H137" i="12" s="1"/>
  <c r="E137" i="12"/>
  <c r="F135" i="12"/>
  <c r="H135" i="12" s="1"/>
  <c r="E135" i="12"/>
  <c r="F134" i="12"/>
  <c r="E134" i="12"/>
  <c r="G131" i="12"/>
  <c r="D131" i="12"/>
  <c r="C131" i="12"/>
  <c r="G129" i="12"/>
  <c r="D129" i="12"/>
  <c r="C129" i="12"/>
  <c r="G128" i="12"/>
  <c r="D128" i="12"/>
  <c r="C128" i="12"/>
  <c r="F125" i="12"/>
  <c r="H125" i="12" s="1"/>
  <c r="E125" i="12"/>
  <c r="F124" i="12"/>
  <c r="H124" i="12" s="1"/>
  <c r="E124" i="12"/>
  <c r="F123" i="12"/>
  <c r="H123" i="12" s="1"/>
  <c r="E123" i="12"/>
  <c r="F122" i="12"/>
  <c r="E122" i="12"/>
  <c r="G116" i="12"/>
  <c r="D116" i="12"/>
  <c r="C116" i="12"/>
  <c r="G114" i="12"/>
  <c r="D114" i="12"/>
  <c r="C114" i="12"/>
  <c r="G113" i="12"/>
  <c r="D113" i="12"/>
  <c r="C113" i="12"/>
  <c r="F109" i="12"/>
  <c r="H109" i="12" s="1"/>
  <c r="E109" i="12"/>
  <c r="F108" i="12"/>
  <c r="H108" i="12" s="1"/>
  <c r="E108" i="12"/>
  <c r="F107" i="12"/>
  <c r="H107" i="12" s="1"/>
  <c r="E107" i="12"/>
  <c r="F105" i="12"/>
  <c r="H105" i="12" s="1"/>
  <c r="E105" i="12"/>
  <c r="G102" i="12"/>
  <c r="D102" i="12"/>
  <c r="C102" i="12"/>
  <c r="G100" i="12"/>
  <c r="D100" i="12"/>
  <c r="C100" i="12"/>
  <c r="G99" i="12"/>
  <c r="D99" i="12"/>
  <c r="C99" i="12"/>
  <c r="F96" i="12"/>
  <c r="H96" i="12" s="1"/>
  <c r="E96" i="12"/>
  <c r="F95" i="12"/>
  <c r="H95" i="12" s="1"/>
  <c r="E95" i="12"/>
  <c r="F94" i="12"/>
  <c r="H94" i="12" s="1"/>
  <c r="E94" i="12"/>
  <c r="F93" i="12"/>
  <c r="E93" i="12"/>
  <c r="G87" i="12"/>
  <c r="D87" i="12"/>
  <c r="C87" i="12"/>
  <c r="G85" i="12"/>
  <c r="D85" i="12"/>
  <c r="C85" i="12"/>
  <c r="G84" i="12"/>
  <c r="D84" i="12"/>
  <c r="C84" i="12"/>
  <c r="F80" i="12"/>
  <c r="H80" i="12" s="1"/>
  <c r="E80" i="12"/>
  <c r="F79" i="12"/>
  <c r="E79" i="12"/>
  <c r="F78" i="12"/>
  <c r="H78" i="12" s="1"/>
  <c r="E78" i="12"/>
  <c r="F77" i="12"/>
  <c r="H77" i="12" s="1"/>
  <c r="E77" i="12"/>
  <c r="F76" i="12"/>
  <c r="E76" i="12"/>
  <c r="G73" i="12"/>
  <c r="D73" i="12"/>
  <c r="C73" i="12"/>
  <c r="G71" i="12"/>
  <c r="D71" i="12"/>
  <c r="C71" i="12"/>
  <c r="G70" i="12"/>
  <c r="D70" i="12"/>
  <c r="C70" i="12"/>
  <c r="F67" i="12"/>
  <c r="H67" i="12" s="1"/>
  <c r="E67" i="12"/>
  <c r="F66" i="12"/>
  <c r="H66" i="12" s="1"/>
  <c r="E66" i="12"/>
  <c r="F65" i="12"/>
  <c r="H65" i="12" s="1"/>
  <c r="E65" i="12"/>
  <c r="F64" i="12"/>
  <c r="E64" i="12"/>
  <c r="G58" i="12"/>
  <c r="D58" i="12"/>
  <c r="C58" i="12"/>
  <c r="G56" i="12"/>
  <c r="D56" i="12"/>
  <c r="C56" i="12"/>
  <c r="G55" i="12"/>
  <c r="D55" i="12"/>
  <c r="C55" i="12"/>
  <c r="F52" i="12"/>
  <c r="H52" i="12" s="1"/>
  <c r="E52" i="12"/>
  <c r="F51" i="12"/>
  <c r="H51" i="12" s="1"/>
  <c r="E51" i="12"/>
  <c r="F50" i="12"/>
  <c r="E50" i="12"/>
  <c r="F49" i="12"/>
  <c r="H49" i="12" s="1"/>
  <c r="E49" i="12"/>
  <c r="F48" i="12"/>
  <c r="H48" i="12" s="1"/>
  <c r="E48" i="12"/>
  <c r="F47" i="12"/>
  <c r="H47" i="12" s="1"/>
  <c r="E47" i="12"/>
  <c r="G44" i="12"/>
  <c r="D44" i="12"/>
  <c r="C44" i="12"/>
  <c r="G42" i="12"/>
  <c r="D42" i="12"/>
  <c r="C42" i="12"/>
  <c r="G41" i="12"/>
  <c r="D41" i="12"/>
  <c r="C41" i="12"/>
  <c r="F38" i="12"/>
  <c r="H38" i="12" s="1"/>
  <c r="E38" i="12"/>
  <c r="F37" i="12"/>
  <c r="H37" i="12" s="1"/>
  <c r="E37" i="12"/>
  <c r="F36" i="12"/>
  <c r="H36" i="12" s="1"/>
  <c r="E36" i="12"/>
  <c r="F35" i="12"/>
  <c r="H35" i="12" s="1"/>
  <c r="E35" i="12"/>
  <c r="G29" i="12"/>
  <c r="D29" i="12"/>
  <c r="C29" i="12"/>
  <c r="G27" i="12"/>
  <c r="D27" i="12"/>
  <c r="C27" i="12"/>
  <c r="G26" i="12"/>
  <c r="D26" i="12"/>
  <c r="C26" i="12"/>
  <c r="F23" i="12"/>
  <c r="E23" i="12"/>
  <c r="F22" i="12"/>
  <c r="E22" i="12"/>
  <c r="F21" i="12"/>
  <c r="H21" i="12" s="1"/>
  <c r="E21" i="12"/>
  <c r="F20" i="12"/>
  <c r="E20" i="12"/>
  <c r="F19" i="12"/>
  <c r="E19" i="12"/>
  <c r="F18" i="12"/>
  <c r="H18" i="12" s="1"/>
  <c r="E18" i="12"/>
  <c r="G15" i="12"/>
  <c r="D15" i="12"/>
  <c r="C15" i="12"/>
  <c r="G13" i="12"/>
  <c r="D13" i="12"/>
  <c r="C13" i="12"/>
  <c r="G12" i="12"/>
  <c r="D12" i="12"/>
  <c r="C12" i="12"/>
  <c r="F9" i="12"/>
  <c r="H9" i="12" s="1"/>
  <c r="E9" i="12"/>
  <c r="F8" i="12"/>
  <c r="H8" i="12" s="1"/>
  <c r="E8" i="12"/>
  <c r="F7" i="12"/>
  <c r="E7" i="12"/>
  <c r="F6" i="12"/>
  <c r="H6" i="12" s="1"/>
  <c r="E6" i="12"/>
  <c r="D43" i="12" l="1"/>
  <c r="D14" i="12"/>
  <c r="C28" i="12"/>
  <c r="C72" i="12"/>
  <c r="C101" i="12"/>
  <c r="G130" i="12"/>
  <c r="C144" i="12"/>
  <c r="E26" i="12"/>
  <c r="C115" i="12"/>
  <c r="G14" i="12"/>
  <c r="G57" i="12"/>
  <c r="D72" i="12"/>
  <c r="G86" i="12"/>
  <c r="D130" i="12"/>
  <c r="F70" i="12"/>
  <c r="E142" i="12"/>
  <c r="G72" i="12"/>
  <c r="F99" i="12"/>
  <c r="F142" i="12"/>
  <c r="E15" i="12"/>
  <c r="F13" i="12"/>
  <c r="C14" i="12"/>
  <c r="G28" i="12"/>
  <c r="D57" i="12"/>
  <c r="F85" i="12"/>
  <c r="C86" i="12"/>
  <c r="G115" i="12"/>
  <c r="E128" i="12"/>
  <c r="C130" i="12"/>
  <c r="G144" i="12"/>
  <c r="D28" i="12"/>
  <c r="C57" i="12"/>
  <c r="D115" i="12"/>
  <c r="D144" i="12"/>
  <c r="F12" i="12"/>
  <c r="F42" i="12"/>
  <c r="E73" i="12"/>
  <c r="E84" i="12"/>
  <c r="H93" i="12"/>
  <c r="H99" i="12" s="1"/>
  <c r="F145" i="12"/>
  <c r="H23" i="12"/>
  <c r="F71" i="12"/>
  <c r="F15" i="12"/>
  <c r="F73" i="12"/>
  <c r="D86" i="12"/>
  <c r="F114" i="12"/>
  <c r="E13" i="12"/>
  <c r="H44" i="12"/>
  <c r="H41" i="12"/>
  <c r="F55" i="12"/>
  <c r="H64" i="12"/>
  <c r="H70" i="12" s="1"/>
  <c r="F143" i="12"/>
  <c r="E12" i="12"/>
  <c r="E29" i="12"/>
  <c r="E27" i="12"/>
  <c r="H22" i="12"/>
  <c r="H7" i="12"/>
  <c r="H13" i="12" s="1"/>
  <c r="H19" i="12"/>
  <c r="H20" i="12"/>
  <c r="F26" i="12"/>
  <c r="F27" i="12"/>
  <c r="F29" i="12"/>
  <c r="G43" i="12"/>
  <c r="H50" i="12"/>
  <c r="H55" i="12" s="1"/>
  <c r="E44" i="12"/>
  <c r="E42" i="12"/>
  <c r="E41" i="12"/>
  <c r="C43" i="12"/>
  <c r="F44" i="12"/>
  <c r="E55" i="12"/>
  <c r="E58" i="12"/>
  <c r="E56" i="12"/>
  <c r="F41" i="12"/>
  <c r="H79" i="12"/>
  <c r="E70" i="12"/>
  <c r="E87" i="12"/>
  <c r="H42" i="12"/>
  <c r="F56" i="12"/>
  <c r="F58" i="12"/>
  <c r="F84" i="12"/>
  <c r="E85" i="12"/>
  <c r="F87" i="12"/>
  <c r="E113" i="12"/>
  <c r="E116" i="12"/>
  <c r="F113" i="12"/>
  <c r="F116" i="12"/>
  <c r="E71" i="12"/>
  <c r="H76" i="12"/>
  <c r="E100" i="12"/>
  <c r="E99" i="12"/>
  <c r="G101" i="12"/>
  <c r="E102" i="12"/>
  <c r="E114" i="12"/>
  <c r="F102" i="12"/>
  <c r="F100" i="12"/>
  <c r="D101" i="12"/>
  <c r="F131" i="12"/>
  <c r="F129" i="12"/>
  <c r="F128" i="12"/>
  <c r="H122" i="12"/>
  <c r="E129" i="12"/>
  <c r="E131" i="12"/>
  <c r="H134" i="12"/>
  <c r="E143" i="12"/>
  <c r="E145" i="12"/>
  <c r="E72" i="12" l="1"/>
  <c r="E43" i="12"/>
  <c r="F144" i="12"/>
  <c r="E14" i="12"/>
  <c r="E28" i="12"/>
  <c r="F14" i="12"/>
  <c r="F101" i="12"/>
  <c r="E115" i="12"/>
  <c r="H43" i="12"/>
  <c r="H71" i="12"/>
  <c r="F43" i="12"/>
  <c r="F86" i="12"/>
  <c r="H73" i="12"/>
  <c r="H29" i="12"/>
  <c r="H15" i="12"/>
  <c r="H14" i="12" s="1"/>
  <c r="F115" i="12"/>
  <c r="H12" i="12"/>
  <c r="F72" i="12"/>
  <c r="H102" i="12"/>
  <c r="H100" i="12"/>
  <c r="E130" i="12"/>
  <c r="E101" i="12"/>
  <c r="F57" i="12"/>
  <c r="H56" i="12"/>
  <c r="H116" i="12"/>
  <c r="H145" i="12"/>
  <c r="H143" i="12"/>
  <c r="H142" i="12"/>
  <c r="H131" i="12"/>
  <c r="H129" i="12"/>
  <c r="H128" i="12"/>
  <c r="H114" i="12"/>
  <c r="H85" i="12"/>
  <c r="H87" i="12"/>
  <c r="H84" i="12"/>
  <c r="E86" i="12"/>
  <c r="E144" i="12"/>
  <c r="H113" i="12"/>
  <c r="E57" i="12"/>
  <c r="H27" i="12"/>
  <c r="F130" i="12"/>
  <c r="F28" i="12"/>
  <c r="H26" i="12"/>
  <c r="H58" i="12"/>
  <c r="G145" i="10"/>
  <c r="D145" i="10"/>
  <c r="C145" i="10"/>
  <c r="G143" i="10"/>
  <c r="D143" i="10"/>
  <c r="C143" i="10"/>
  <c r="G142" i="10"/>
  <c r="D142" i="10"/>
  <c r="C142" i="10"/>
  <c r="F138" i="10"/>
  <c r="H138" i="10" s="1"/>
  <c r="E138" i="10"/>
  <c r="F137" i="10"/>
  <c r="H137" i="10" s="1"/>
  <c r="E137" i="10"/>
  <c r="F136" i="10"/>
  <c r="H136" i="10" s="1"/>
  <c r="E136" i="10"/>
  <c r="F135" i="10"/>
  <c r="H135" i="10" s="1"/>
  <c r="E135" i="10"/>
  <c r="F134" i="10"/>
  <c r="H134" i="10" s="1"/>
  <c r="E134" i="10"/>
  <c r="G116" i="10"/>
  <c r="D116" i="10"/>
  <c r="C116" i="10"/>
  <c r="G114" i="10"/>
  <c r="D114" i="10"/>
  <c r="C114" i="10"/>
  <c r="G113" i="10"/>
  <c r="D113" i="10"/>
  <c r="C113" i="10"/>
  <c r="F109" i="10"/>
  <c r="E109" i="10"/>
  <c r="F108" i="10"/>
  <c r="H108" i="10" s="1"/>
  <c r="E108" i="10"/>
  <c r="F107" i="10"/>
  <c r="H107" i="10" s="1"/>
  <c r="E107" i="10"/>
  <c r="F106" i="10"/>
  <c r="E106" i="10"/>
  <c r="F105" i="10"/>
  <c r="E105" i="10"/>
  <c r="G87" i="10"/>
  <c r="D87" i="10"/>
  <c r="C87" i="10"/>
  <c r="G85" i="10"/>
  <c r="D85" i="10"/>
  <c r="C85" i="10"/>
  <c r="G84" i="10"/>
  <c r="D84" i="10"/>
  <c r="C84" i="10"/>
  <c r="F80" i="10"/>
  <c r="E80" i="10"/>
  <c r="F79" i="10"/>
  <c r="H79" i="10" s="1"/>
  <c r="E79" i="10"/>
  <c r="F78" i="10"/>
  <c r="E78" i="10"/>
  <c r="F77" i="10"/>
  <c r="E77" i="10"/>
  <c r="F76" i="10"/>
  <c r="E76" i="10"/>
  <c r="G58" i="10"/>
  <c r="D58" i="10"/>
  <c r="C58" i="10"/>
  <c r="G56" i="10"/>
  <c r="D56" i="10"/>
  <c r="C56" i="10"/>
  <c r="G55" i="10"/>
  <c r="D55" i="10"/>
  <c r="C55" i="10"/>
  <c r="F51" i="10"/>
  <c r="E51" i="10"/>
  <c r="F50" i="10"/>
  <c r="H50" i="10" s="1"/>
  <c r="E50" i="10"/>
  <c r="F49" i="10"/>
  <c r="E49" i="10"/>
  <c r="F48" i="10"/>
  <c r="E48" i="10"/>
  <c r="F47" i="10"/>
  <c r="H47" i="10" s="1"/>
  <c r="E47" i="10"/>
  <c r="F131" i="10"/>
  <c r="D131" i="10"/>
  <c r="C131" i="10"/>
  <c r="F129" i="10"/>
  <c r="D129" i="10"/>
  <c r="C129" i="10"/>
  <c r="F128" i="10"/>
  <c r="D128" i="10"/>
  <c r="C128" i="10"/>
  <c r="H125" i="10"/>
  <c r="G125" i="10"/>
  <c r="E125" i="10"/>
  <c r="H124" i="10"/>
  <c r="G124" i="10"/>
  <c r="E124" i="10"/>
  <c r="H123" i="10"/>
  <c r="G123" i="10"/>
  <c r="E123" i="10"/>
  <c r="H122" i="10"/>
  <c r="G122" i="10"/>
  <c r="E122" i="10"/>
  <c r="F102" i="10"/>
  <c r="D102" i="10"/>
  <c r="C102" i="10"/>
  <c r="F100" i="10"/>
  <c r="D100" i="10"/>
  <c r="C100" i="10"/>
  <c r="F99" i="10"/>
  <c r="D99" i="10"/>
  <c r="C99" i="10"/>
  <c r="H96" i="10"/>
  <c r="G96" i="10"/>
  <c r="E96" i="10"/>
  <c r="H95" i="10"/>
  <c r="G95" i="10"/>
  <c r="E95" i="10"/>
  <c r="H94" i="10"/>
  <c r="G94" i="10"/>
  <c r="E94" i="10"/>
  <c r="H93" i="10"/>
  <c r="G93" i="10"/>
  <c r="E93" i="10"/>
  <c r="F73" i="10"/>
  <c r="D73" i="10"/>
  <c r="C73" i="10"/>
  <c r="F71" i="10"/>
  <c r="D71" i="10"/>
  <c r="C71" i="10"/>
  <c r="F70" i="10"/>
  <c r="D70" i="10"/>
  <c r="C70" i="10"/>
  <c r="H67" i="10"/>
  <c r="G67" i="10"/>
  <c r="E67" i="10"/>
  <c r="H66" i="10"/>
  <c r="G66" i="10"/>
  <c r="E66" i="10"/>
  <c r="H65" i="10"/>
  <c r="G65" i="10"/>
  <c r="E65" i="10"/>
  <c r="H64" i="10"/>
  <c r="G64" i="10"/>
  <c r="E64" i="10"/>
  <c r="F44" i="10"/>
  <c r="D44" i="10"/>
  <c r="C44" i="10"/>
  <c r="F42" i="10"/>
  <c r="D42" i="10"/>
  <c r="C42" i="10"/>
  <c r="F41" i="10"/>
  <c r="D41" i="10"/>
  <c r="C41" i="10"/>
  <c r="H38" i="10"/>
  <c r="G38" i="10"/>
  <c r="E38" i="10"/>
  <c r="H37" i="10"/>
  <c r="G37" i="10"/>
  <c r="E37" i="10"/>
  <c r="H36" i="10"/>
  <c r="G36" i="10"/>
  <c r="E36" i="10"/>
  <c r="H35" i="10"/>
  <c r="G35" i="10"/>
  <c r="E35" i="10"/>
  <c r="G29" i="10"/>
  <c r="D29" i="10"/>
  <c r="C29" i="10"/>
  <c r="G27" i="10"/>
  <c r="D27" i="10"/>
  <c r="C27" i="10"/>
  <c r="G26" i="10"/>
  <c r="D26" i="10"/>
  <c r="C26" i="10"/>
  <c r="F22" i="10"/>
  <c r="E22" i="10"/>
  <c r="F21" i="10"/>
  <c r="H21" i="10" s="1"/>
  <c r="E21" i="10"/>
  <c r="F20" i="10"/>
  <c r="E20" i="10"/>
  <c r="F19" i="10"/>
  <c r="H19" i="10" s="1"/>
  <c r="E19" i="10"/>
  <c r="F18" i="10"/>
  <c r="E18" i="10"/>
  <c r="F15" i="10"/>
  <c r="D15" i="10"/>
  <c r="C15" i="10"/>
  <c r="F13" i="10"/>
  <c r="D13" i="10"/>
  <c r="C13" i="10"/>
  <c r="F12" i="10"/>
  <c r="D12" i="10"/>
  <c r="C12" i="10"/>
  <c r="H9" i="10"/>
  <c r="G9" i="10"/>
  <c r="E9" i="10"/>
  <c r="H8" i="10"/>
  <c r="G8" i="10"/>
  <c r="E8" i="10"/>
  <c r="H7" i="10"/>
  <c r="G7" i="10"/>
  <c r="E7" i="10"/>
  <c r="H6" i="10"/>
  <c r="G6" i="10"/>
  <c r="E6" i="10"/>
  <c r="P145" i="10"/>
  <c r="M145" i="10"/>
  <c r="L145" i="10"/>
  <c r="P143" i="10"/>
  <c r="M143" i="10"/>
  <c r="L143" i="10"/>
  <c r="P142" i="10"/>
  <c r="M142" i="10"/>
  <c r="L142" i="10"/>
  <c r="O139" i="10"/>
  <c r="N139" i="10"/>
  <c r="O138" i="10"/>
  <c r="Q138" i="10" s="1"/>
  <c r="N138" i="10"/>
  <c r="O137" i="10"/>
  <c r="Q137" i="10" s="1"/>
  <c r="N137" i="10"/>
  <c r="O136" i="10"/>
  <c r="N136" i="10"/>
  <c r="O135" i="10"/>
  <c r="N135" i="10"/>
  <c r="O134" i="10"/>
  <c r="N134" i="10"/>
  <c r="P116" i="10"/>
  <c r="M116" i="10"/>
  <c r="L116" i="10"/>
  <c r="P114" i="10"/>
  <c r="M114" i="10"/>
  <c r="L114" i="10"/>
  <c r="P113" i="10"/>
  <c r="M113" i="10"/>
  <c r="L113" i="10"/>
  <c r="O110" i="10"/>
  <c r="Q110" i="10" s="1"/>
  <c r="N110" i="10"/>
  <c r="O109" i="10"/>
  <c r="Q109" i="10" s="1"/>
  <c r="N109" i="10"/>
  <c r="O108" i="10"/>
  <c r="N108" i="10"/>
  <c r="O107" i="10"/>
  <c r="N107" i="10"/>
  <c r="O106" i="10"/>
  <c r="Q106" i="10" s="1"/>
  <c r="N106" i="10"/>
  <c r="O105" i="10"/>
  <c r="N105" i="10"/>
  <c r="P87" i="10"/>
  <c r="M87" i="10"/>
  <c r="L87" i="10"/>
  <c r="P85" i="10"/>
  <c r="M85" i="10"/>
  <c r="L85" i="10"/>
  <c r="P84" i="10"/>
  <c r="M84" i="10"/>
  <c r="L84" i="10"/>
  <c r="O81" i="10"/>
  <c r="N81" i="10"/>
  <c r="O80" i="10"/>
  <c r="Q80" i="10" s="1"/>
  <c r="N80" i="10"/>
  <c r="O79" i="10"/>
  <c r="N79" i="10"/>
  <c r="O78" i="10"/>
  <c r="Q78" i="10" s="1"/>
  <c r="N78" i="10"/>
  <c r="O77" i="10"/>
  <c r="N77" i="10"/>
  <c r="O76" i="10"/>
  <c r="Q76" i="10" s="1"/>
  <c r="N76" i="10"/>
  <c r="P58" i="10"/>
  <c r="M58" i="10"/>
  <c r="L58" i="10"/>
  <c r="P56" i="10"/>
  <c r="M56" i="10"/>
  <c r="L56" i="10"/>
  <c r="P55" i="10"/>
  <c r="M55" i="10"/>
  <c r="L55" i="10"/>
  <c r="O52" i="10"/>
  <c r="N52" i="10"/>
  <c r="O51" i="10"/>
  <c r="Q51" i="10" s="1"/>
  <c r="N51" i="10"/>
  <c r="O50" i="10"/>
  <c r="Q50" i="10" s="1"/>
  <c r="N50" i="10"/>
  <c r="O49" i="10"/>
  <c r="N49" i="10"/>
  <c r="O48" i="10"/>
  <c r="Q48" i="10" s="1"/>
  <c r="N48" i="10"/>
  <c r="O47" i="10"/>
  <c r="Q47" i="10" s="1"/>
  <c r="N47" i="10"/>
  <c r="P131" i="10"/>
  <c r="M131" i="10"/>
  <c r="L131" i="10"/>
  <c r="P129" i="10"/>
  <c r="P130" i="10" s="1"/>
  <c r="M129" i="10"/>
  <c r="L129" i="10"/>
  <c r="P128" i="10"/>
  <c r="M128" i="10"/>
  <c r="L128" i="10"/>
  <c r="O125" i="10"/>
  <c r="Q125" i="10" s="1"/>
  <c r="N125" i="10"/>
  <c r="O124" i="10"/>
  <c r="Q124" i="10" s="1"/>
  <c r="N124" i="10"/>
  <c r="O123" i="10"/>
  <c r="Q123" i="10" s="1"/>
  <c r="N123" i="10"/>
  <c r="O122" i="10"/>
  <c r="N122" i="10"/>
  <c r="P102" i="10"/>
  <c r="M102" i="10"/>
  <c r="L102" i="10"/>
  <c r="P100" i="10"/>
  <c r="M100" i="10"/>
  <c r="L100" i="10"/>
  <c r="P99" i="10"/>
  <c r="M99" i="10"/>
  <c r="L99" i="10"/>
  <c r="O96" i="10"/>
  <c r="Q96" i="10" s="1"/>
  <c r="N96" i="10"/>
  <c r="O95" i="10"/>
  <c r="Q95" i="10" s="1"/>
  <c r="N95" i="10"/>
  <c r="O94" i="10"/>
  <c r="Q94" i="10" s="1"/>
  <c r="N94" i="10"/>
  <c r="O93" i="10"/>
  <c r="N93" i="10"/>
  <c r="P73" i="10"/>
  <c r="M73" i="10"/>
  <c r="L73" i="10"/>
  <c r="P71" i="10"/>
  <c r="M71" i="10"/>
  <c r="L71" i="10"/>
  <c r="P70" i="10"/>
  <c r="M70" i="10"/>
  <c r="L70" i="10"/>
  <c r="O67" i="10"/>
  <c r="Q67" i="10" s="1"/>
  <c r="N67" i="10"/>
  <c r="O66" i="10"/>
  <c r="Q66" i="10" s="1"/>
  <c r="N66" i="10"/>
  <c r="O65" i="10"/>
  <c r="Q65" i="10" s="1"/>
  <c r="N65" i="10"/>
  <c r="O64" i="10"/>
  <c r="N64" i="10"/>
  <c r="P44" i="10"/>
  <c r="M44" i="10"/>
  <c r="L44" i="10"/>
  <c r="P42" i="10"/>
  <c r="M42" i="10"/>
  <c r="L42" i="10"/>
  <c r="P41" i="10"/>
  <c r="M41" i="10"/>
  <c r="L41" i="10"/>
  <c r="O38" i="10"/>
  <c r="Q38" i="10" s="1"/>
  <c r="N38" i="10"/>
  <c r="O37" i="10"/>
  <c r="Q37" i="10" s="1"/>
  <c r="N37" i="10"/>
  <c r="O36" i="10"/>
  <c r="N36" i="10"/>
  <c r="O35" i="10"/>
  <c r="Q35" i="10" s="1"/>
  <c r="N35" i="10"/>
  <c r="P29" i="10"/>
  <c r="M29" i="10"/>
  <c r="L29" i="10"/>
  <c r="P27" i="10"/>
  <c r="M27" i="10"/>
  <c r="L27" i="10"/>
  <c r="P26" i="10"/>
  <c r="M26" i="10"/>
  <c r="L26" i="10"/>
  <c r="O23" i="10"/>
  <c r="Q23" i="10" s="1"/>
  <c r="N23" i="10"/>
  <c r="O22" i="10"/>
  <c r="Q22" i="10" s="1"/>
  <c r="N22" i="10"/>
  <c r="O21" i="10"/>
  <c r="Q21" i="10" s="1"/>
  <c r="N21" i="10"/>
  <c r="O20" i="10"/>
  <c r="Q20" i="10" s="1"/>
  <c r="N20" i="10"/>
  <c r="O19" i="10"/>
  <c r="N19" i="10"/>
  <c r="O18" i="10"/>
  <c r="N18" i="10"/>
  <c r="P15" i="10"/>
  <c r="M15" i="10"/>
  <c r="L15" i="10"/>
  <c r="P13" i="10"/>
  <c r="M13" i="10"/>
  <c r="L13" i="10"/>
  <c r="P12" i="10"/>
  <c r="M12" i="10"/>
  <c r="L12" i="10"/>
  <c r="O9" i="10"/>
  <c r="N9" i="10"/>
  <c r="O8" i="10"/>
  <c r="Q8" i="10" s="1"/>
  <c r="N8" i="10"/>
  <c r="O7" i="10"/>
  <c r="Q7" i="10" s="1"/>
  <c r="N7" i="10"/>
  <c r="O6" i="10"/>
  <c r="Q6" i="10" s="1"/>
  <c r="N6" i="10"/>
  <c r="H57" i="12" l="1"/>
  <c r="H115" i="12"/>
  <c r="H144" i="12"/>
  <c r="H28" i="12"/>
  <c r="L130" i="10"/>
  <c r="L14" i="10"/>
  <c r="P43" i="10"/>
  <c r="M72" i="10"/>
  <c r="L144" i="10"/>
  <c r="N15" i="10"/>
  <c r="O12" i="10"/>
  <c r="H99" i="10"/>
  <c r="F43" i="10"/>
  <c r="H128" i="10"/>
  <c r="N42" i="10"/>
  <c r="O73" i="10"/>
  <c r="P72" i="10"/>
  <c r="F101" i="10"/>
  <c r="H72" i="12"/>
  <c r="H101" i="12"/>
  <c r="H86" i="12"/>
  <c r="H130" i="12"/>
  <c r="L101" i="10"/>
  <c r="G15" i="10"/>
  <c r="H12" i="10"/>
  <c r="H100" i="10"/>
  <c r="D101" i="10"/>
  <c r="C130" i="10"/>
  <c r="E131" i="10"/>
  <c r="M43" i="10"/>
  <c r="P101" i="10"/>
  <c r="E15" i="10"/>
  <c r="D14" i="10"/>
  <c r="C72" i="10"/>
  <c r="D72" i="10"/>
  <c r="H15" i="10"/>
  <c r="H44" i="10"/>
  <c r="E102" i="10"/>
  <c r="H105" i="10"/>
  <c r="C14" i="10"/>
  <c r="H73" i="10"/>
  <c r="H102" i="10"/>
  <c r="H129" i="10"/>
  <c r="M14" i="10"/>
  <c r="N73" i="10"/>
  <c r="F14" i="10"/>
  <c r="L43" i="10"/>
  <c r="H41" i="10"/>
  <c r="C43" i="10"/>
  <c r="D130" i="10"/>
  <c r="L115" i="10"/>
  <c r="C101" i="10"/>
  <c r="O41" i="10"/>
  <c r="P14" i="10"/>
  <c r="O44" i="10"/>
  <c r="N99" i="10"/>
  <c r="L57" i="10"/>
  <c r="H42" i="10"/>
  <c r="H13" i="10"/>
  <c r="D43" i="10"/>
  <c r="G102" i="10"/>
  <c r="G131" i="10"/>
  <c r="F130" i="10"/>
  <c r="H131" i="10"/>
  <c r="H130" i="10" s="1"/>
  <c r="F55" i="10"/>
  <c r="G57" i="10"/>
  <c r="D144" i="10"/>
  <c r="H20" i="10"/>
  <c r="G44" i="10"/>
  <c r="E73" i="10"/>
  <c r="F72" i="10"/>
  <c r="H80" i="10"/>
  <c r="H51" i="10"/>
  <c r="H22" i="10"/>
  <c r="C144" i="10"/>
  <c r="H109" i="10"/>
  <c r="D86" i="10"/>
  <c r="E87" i="10"/>
  <c r="D57" i="10"/>
  <c r="E145" i="10"/>
  <c r="D115" i="10"/>
  <c r="E116" i="10"/>
  <c r="H78" i="10"/>
  <c r="H49" i="10"/>
  <c r="E55" i="10"/>
  <c r="C115" i="10"/>
  <c r="G115" i="10"/>
  <c r="H106" i="10"/>
  <c r="F116" i="10"/>
  <c r="H77" i="10"/>
  <c r="F87" i="10"/>
  <c r="H48" i="10"/>
  <c r="E58" i="10"/>
  <c r="C57" i="10"/>
  <c r="F58" i="10"/>
  <c r="C28" i="10"/>
  <c r="F142" i="10"/>
  <c r="G144" i="10"/>
  <c r="F145" i="10"/>
  <c r="G86" i="10"/>
  <c r="H76" i="10"/>
  <c r="C86" i="10"/>
  <c r="E56" i="10"/>
  <c r="Q139" i="10"/>
  <c r="M86" i="10"/>
  <c r="Q52" i="10"/>
  <c r="M115" i="10"/>
  <c r="M57" i="10"/>
  <c r="Q108" i="10"/>
  <c r="Q79" i="10"/>
  <c r="N55" i="10"/>
  <c r="M144" i="10"/>
  <c r="O142" i="10"/>
  <c r="P57" i="10"/>
  <c r="N58" i="10"/>
  <c r="P144" i="10"/>
  <c r="N145" i="10"/>
  <c r="Q135" i="10"/>
  <c r="O145" i="10"/>
  <c r="O116" i="10"/>
  <c r="N116" i="10"/>
  <c r="N87" i="10"/>
  <c r="L86" i="10"/>
  <c r="H142" i="10"/>
  <c r="H145" i="10"/>
  <c r="H143" i="10"/>
  <c r="E142" i="10"/>
  <c r="E143" i="10"/>
  <c r="F143" i="10"/>
  <c r="E113" i="10"/>
  <c r="F113" i="10"/>
  <c r="E114" i="10"/>
  <c r="F114" i="10"/>
  <c r="E84" i="10"/>
  <c r="F84" i="10"/>
  <c r="E85" i="10"/>
  <c r="F85" i="10"/>
  <c r="F56" i="10"/>
  <c r="G28" i="10"/>
  <c r="D28" i="10"/>
  <c r="E12" i="10"/>
  <c r="E13" i="10"/>
  <c r="H18" i="10"/>
  <c r="E26" i="10"/>
  <c r="E27" i="10"/>
  <c r="E29" i="10"/>
  <c r="F26" i="10"/>
  <c r="F27" i="10"/>
  <c r="F29" i="10"/>
  <c r="G12" i="10"/>
  <c r="G13" i="10"/>
  <c r="E44" i="10"/>
  <c r="E42" i="10"/>
  <c r="E41" i="10"/>
  <c r="G73" i="10"/>
  <c r="G71" i="10"/>
  <c r="G70" i="10"/>
  <c r="G99" i="10"/>
  <c r="G100" i="10"/>
  <c r="E70" i="10"/>
  <c r="E71" i="10"/>
  <c r="H70" i="10"/>
  <c r="H71" i="10"/>
  <c r="E128" i="10"/>
  <c r="E129" i="10"/>
  <c r="G41" i="10"/>
  <c r="G42" i="10"/>
  <c r="G128" i="10"/>
  <c r="G129" i="10"/>
  <c r="E99" i="10"/>
  <c r="E100" i="10"/>
  <c r="N142" i="10"/>
  <c r="P115" i="10"/>
  <c r="P86" i="10"/>
  <c r="O87" i="10"/>
  <c r="O58" i="10"/>
  <c r="O55" i="10"/>
  <c r="Q136" i="10"/>
  <c r="Q134" i="10"/>
  <c r="N143" i="10"/>
  <c r="O143" i="10"/>
  <c r="Q107" i="10"/>
  <c r="N113" i="10"/>
  <c r="O113" i="10"/>
  <c r="Q105" i="10"/>
  <c r="N114" i="10"/>
  <c r="O114" i="10"/>
  <c r="Q77" i="10"/>
  <c r="Q81" i="10"/>
  <c r="N84" i="10"/>
  <c r="O84" i="10"/>
  <c r="N85" i="10"/>
  <c r="O85" i="10"/>
  <c r="Q49" i="10"/>
  <c r="Q58" i="10" s="1"/>
  <c r="N56" i="10"/>
  <c r="O56" i="10"/>
  <c r="O27" i="10"/>
  <c r="P28" i="10"/>
  <c r="M28" i="10"/>
  <c r="L28" i="10"/>
  <c r="O13" i="10"/>
  <c r="O15" i="10"/>
  <c r="Q36" i="10"/>
  <c r="O42" i="10"/>
  <c r="N44" i="10"/>
  <c r="N70" i="10"/>
  <c r="N71" i="10"/>
  <c r="O70" i="10"/>
  <c r="O71" i="10"/>
  <c r="Q64" i="10"/>
  <c r="N102" i="10"/>
  <c r="N100" i="10"/>
  <c r="Q9" i="10"/>
  <c r="Q12" i="10" s="1"/>
  <c r="N12" i="10"/>
  <c r="O29" i="10"/>
  <c r="L72" i="10"/>
  <c r="O102" i="10"/>
  <c r="O99" i="10"/>
  <c r="M130" i="10"/>
  <c r="N26" i="10"/>
  <c r="N128" i="10"/>
  <c r="Q19" i="10"/>
  <c r="O26" i="10"/>
  <c r="N29" i="10"/>
  <c r="N27" i="10"/>
  <c r="N13" i="10"/>
  <c r="N14" i="10" s="1"/>
  <c r="Q18" i="10"/>
  <c r="N41" i="10"/>
  <c r="Q93" i="10"/>
  <c r="O100" i="10"/>
  <c r="O131" i="10"/>
  <c r="O129" i="10"/>
  <c r="Q122" i="10"/>
  <c r="O128" i="10"/>
  <c r="N131" i="10"/>
  <c r="M101" i="10"/>
  <c r="N129" i="10"/>
  <c r="G130" i="10" l="1"/>
  <c r="H101" i="10"/>
  <c r="G43" i="10"/>
  <c r="H14" i="10"/>
  <c r="G101" i="10"/>
  <c r="E130" i="10"/>
  <c r="E72" i="10"/>
  <c r="N43" i="10"/>
  <c r="O72" i="10"/>
  <c r="G14" i="10"/>
  <c r="O14" i="10"/>
  <c r="O130" i="10"/>
  <c r="E14" i="10"/>
  <c r="H43" i="10"/>
  <c r="N72" i="10"/>
  <c r="E101" i="10"/>
  <c r="H72" i="10"/>
  <c r="Q13" i="10"/>
  <c r="N130" i="10"/>
  <c r="O101" i="10"/>
  <c r="N101" i="10"/>
  <c r="O43" i="10"/>
  <c r="Q15" i="10"/>
  <c r="E43" i="10"/>
  <c r="H55" i="10"/>
  <c r="E86" i="10"/>
  <c r="E144" i="10"/>
  <c r="E115" i="10"/>
  <c r="F86" i="10"/>
  <c r="H58" i="10"/>
  <c r="F144" i="10"/>
  <c r="H144" i="10"/>
  <c r="H113" i="10"/>
  <c r="H114" i="10"/>
  <c r="F115" i="10"/>
  <c r="H87" i="10"/>
  <c r="H84" i="10"/>
  <c r="H56" i="10"/>
  <c r="E57" i="10"/>
  <c r="F57" i="10"/>
  <c r="H85" i="10"/>
  <c r="Q85" i="10"/>
  <c r="N57" i="10"/>
  <c r="O86" i="10"/>
  <c r="N115" i="10"/>
  <c r="Q56" i="10"/>
  <c r="Q57" i="10" s="1"/>
  <c r="Q55" i="10"/>
  <c r="N144" i="10"/>
  <c r="O144" i="10"/>
  <c r="O115" i="10"/>
  <c r="N86" i="10"/>
  <c r="Q84" i="10"/>
  <c r="O28" i="10"/>
  <c r="H116" i="10"/>
  <c r="F28" i="10"/>
  <c r="E28" i="10"/>
  <c r="G72" i="10"/>
  <c r="H29" i="10"/>
  <c r="H27" i="10"/>
  <c r="H26" i="10"/>
  <c r="O57" i="10"/>
  <c r="Q145" i="10"/>
  <c r="Q143" i="10"/>
  <c r="Q142" i="10"/>
  <c r="Q114" i="10"/>
  <c r="Q113" i="10"/>
  <c r="Q116" i="10"/>
  <c r="Q87" i="10"/>
  <c r="N28" i="10"/>
  <c r="Q102" i="10"/>
  <c r="Q100" i="10"/>
  <c r="Q99" i="10"/>
  <c r="Q73" i="10"/>
  <c r="Q71" i="10"/>
  <c r="Q70" i="10"/>
  <c r="Q131" i="10"/>
  <c r="Q129" i="10"/>
  <c r="Q128" i="10"/>
  <c r="Q41" i="10"/>
  <c r="Q44" i="10"/>
  <c r="Q42" i="10"/>
  <c r="Q26" i="10"/>
  <c r="Q29" i="10"/>
  <c r="Q27" i="10"/>
  <c r="Q14" i="10" l="1"/>
  <c r="Q86" i="10"/>
  <c r="Q72" i="10"/>
  <c r="Q101" i="10"/>
  <c r="H57" i="10"/>
  <c r="H115" i="10"/>
  <c r="H86" i="10"/>
  <c r="Q144" i="10"/>
  <c r="H28" i="10"/>
  <c r="Q115" i="10"/>
  <c r="Q28" i="10"/>
  <c r="Q43" i="10"/>
  <c r="Q130" i="10"/>
</calcChain>
</file>

<file path=xl/sharedStrings.xml><?xml version="1.0" encoding="utf-8"?>
<sst xmlns="http://schemas.openxmlformats.org/spreadsheetml/2006/main" count="853" uniqueCount="74">
  <si>
    <t>Control</t>
  </si>
  <si>
    <t>Ribbons</t>
  </si>
  <si>
    <t>IHCs</t>
  </si>
  <si>
    <t>Ribbon:IHC Ratio</t>
  </si>
  <si>
    <t>Ribbons w/o Terminals</t>
  </si>
  <si>
    <t>Ribbons w/ Terminals</t>
  </si>
  <si>
    <t>8.0kHz</t>
  </si>
  <si>
    <t>11.3kHz</t>
  </si>
  <si>
    <t>16.0kHz</t>
  </si>
  <si>
    <t>22.6kHz</t>
  </si>
  <si>
    <t>32.0kHz</t>
  </si>
  <si>
    <t>Synapse Counts P7</t>
  </si>
  <si>
    <t>Average</t>
  </si>
  <si>
    <t>StErr</t>
  </si>
  <si>
    <t>n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</si>
  <si>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-/-</t>
    </r>
  </si>
  <si>
    <t>1087045-P7R1C</t>
  </si>
  <si>
    <t>1087045-P7R2C</t>
  </si>
  <si>
    <t>1087045-P7R3C</t>
  </si>
  <si>
    <t>1087045-P7L1C</t>
  </si>
  <si>
    <t>1087045-P7L2C</t>
  </si>
  <si>
    <t>1131715-P7L1C</t>
  </si>
  <si>
    <t>1131715-P7L2C</t>
  </si>
  <si>
    <t>Synapse:IHC Ratio</t>
  </si>
  <si>
    <t>Total Average</t>
  </si>
  <si>
    <t xml:space="preserve"> Total StDev</t>
  </si>
  <si>
    <t>Total StErr</t>
  </si>
  <si>
    <t>Total n</t>
  </si>
  <si>
    <t xml:space="preserve"> StDev</t>
  </si>
  <si>
    <t>1087603-P7L1C</t>
  </si>
  <si>
    <t>1087603-P7L2C</t>
  </si>
  <si>
    <t>1087603-P7L3C</t>
  </si>
  <si>
    <t>1087603-P7L4C</t>
  </si>
  <si>
    <t>1087603-P7R3C</t>
  </si>
  <si>
    <t>1081821-P7L1C</t>
  </si>
  <si>
    <t>1081821-P7L2C</t>
  </si>
  <si>
    <t>1081821-P7L4C</t>
  </si>
  <si>
    <t>1081821-P7R3C</t>
  </si>
  <si>
    <t>Synapse Counts P28</t>
  </si>
  <si>
    <t>1087603-P28L1C</t>
  </si>
  <si>
    <t>1087603-P28L2C</t>
  </si>
  <si>
    <t>1087603-P28L3C</t>
  </si>
  <si>
    <t>1249700-P28L1C</t>
  </si>
  <si>
    <t>1249700-P28L2C</t>
  </si>
  <si>
    <t>1249686-P28L1C</t>
  </si>
  <si>
    <t>1249686-P28L2C</t>
  </si>
  <si>
    <t>1249686-P28L3C</t>
  </si>
  <si>
    <t>1249686-P28L4C</t>
  </si>
  <si>
    <t xml:space="preserve"> </t>
  </si>
  <si>
    <t>TMIE</t>
  </si>
  <si>
    <t>1391720-F1</t>
  </si>
  <si>
    <t>1392026-8</t>
  </si>
  <si>
    <t>1392026-18</t>
  </si>
  <si>
    <t>1391894-L</t>
  </si>
  <si>
    <t>1391894-R</t>
  </si>
  <si>
    <t>1391894-RL</t>
  </si>
  <si>
    <t>1391893-10R</t>
  </si>
  <si>
    <t>1391893-80L</t>
  </si>
  <si>
    <t>1391712-80L</t>
  </si>
  <si>
    <t>1391712-810L</t>
  </si>
  <si>
    <t>1391712-880R</t>
  </si>
  <si>
    <t>Tmc1 KO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</si>
  <si>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-/+</t>
    </r>
  </si>
  <si>
    <t>1249510-L1C</t>
  </si>
  <si>
    <t>1249510-L2C</t>
  </si>
  <si>
    <t>1249510-L3C</t>
  </si>
  <si>
    <t>1249510-L4C</t>
  </si>
  <si>
    <t>Bth-Bth</t>
  </si>
  <si>
    <t>1391473-F2</t>
  </si>
  <si>
    <t>1391473-M3</t>
  </si>
  <si>
    <t>1391473-M4</t>
  </si>
  <si>
    <t>1446655-M1</t>
  </si>
  <si>
    <t>1446655-M2</t>
  </si>
  <si>
    <t>1446655-M3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</si>
</sst>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BCEA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ill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BCEA"/>
      <color rgb="FFBD92DE"/>
      <color rgb="FFFFC8C8"/>
      <color rgb="FFFFFFAF"/>
      <color rgb="FFFAC882"/>
      <color rgb="FFFF9797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1"/>
  <sheetViews>
    <sheetView topLeftCell="A16" zoomScale="70" zoomScaleNormal="70" workbookViewId="0">
      <selection activeCell="Q1" sqref="Q1:Q1048576"/>
    </sheetView>
  </sheetViews>
  <sheetFormatPr defaultColWidth="8.85546875" defaultRowHeight="15" x14ac:dyDescent="0.25"/>
  <cols>
    <col min="1" max="1" width="3.7109375" style="7" customWidth="1"/>
    <col min="2" max="2" width="22.28515625" style="3" bestFit="1" customWidth="1"/>
    <col min="3" max="3" width="14.85546875" style="1" bestFit="1" customWidth="1"/>
    <col min="4" max="4" width="10.28515625" style="1" bestFit="1" customWidth="1"/>
    <col min="5" max="5" width="15.7109375" style="1" bestFit="1" customWidth="1"/>
    <col min="6" max="6" width="20.140625" style="1" bestFit="1" customWidth="1"/>
    <col min="7" max="7" width="21.28515625" style="1" bestFit="1" customWidth="1"/>
    <col min="8" max="8" width="22" style="1" bestFit="1" customWidth="1"/>
    <col min="9" max="9" width="3.7109375" style="7" customWidth="1"/>
    <col min="10" max="10" width="24.5703125" style="3" bestFit="1" customWidth="1"/>
    <col min="11" max="11" width="18.28515625" style="1" bestFit="1" customWidth="1"/>
    <col min="12" max="12" width="17.28515625" style="1" bestFit="1" customWidth="1"/>
    <col min="13" max="13" width="20.5703125" style="1" bestFit="1" customWidth="1"/>
    <col min="14" max="14" width="25.140625" style="1" bestFit="1" customWidth="1"/>
    <col min="15" max="15" width="26.7109375" style="1" bestFit="1" customWidth="1"/>
    <col min="16" max="16" width="28.42578125" style="1" bestFit="1" customWidth="1"/>
    <col min="17" max="17" width="3.7109375" style="7" customWidth="1"/>
    <col min="18" max="18" width="21.7109375" style="1" bestFit="1" customWidth="1"/>
    <col min="19" max="16384" width="8.85546875" style="1"/>
  </cols>
  <sheetData>
    <row r="1" spans="1:28" s="4" customFormat="1" x14ac:dyDescent="0.25">
      <c r="B1" s="5"/>
      <c r="J1" s="5"/>
    </row>
    <row r="2" spans="1:28" x14ac:dyDescent="0.25">
      <c r="B2" s="8" t="s">
        <v>11</v>
      </c>
      <c r="C2" s="9"/>
      <c r="D2" s="9"/>
      <c r="E2" s="9"/>
      <c r="F2" s="9"/>
      <c r="G2" s="9"/>
      <c r="H2" s="9"/>
      <c r="J2" s="22" t="s">
        <v>38</v>
      </c>
      <c r="K2" s="23"/>
      <c r="L2" s="23"/>
      <c r="M2" s="23"/>
      <c r="N2" s="23"/>
      <c r="O2" s="23"/>
      <c r="P2" s="23"/>
    </row>
    <row r="3" spans="1:28" x14ac:dyDescent="0.25">
      <c r="B3" s="8" t="s">
        <v>6</v>
      </c>
      <c r="C3" s="9"/>
      <c r="D3" s="9"/>
      <c r="E3" s="9"/>
      <c r="F3" s="9"/>
      <c r="G3" s="9"/>
      <c r="H3" s="9"/>
      <c r="J3" s="22" t="s">
        <v>6</v>
      </c>
      <c r="K3" s="22"/>
      <c r="L3" s="23"/>
      <c r="M3" s="22"/>
      <c r="N3" s="23"/>
      <c r="O3" s="23"/>
      <c r="P3" s="23"/>
      <c r="S3" s="3"/>
    </row>
    <row r="4" spans="1:28" s="3" customFormat="1" x14ac:dyDescent="0.25">
      <c r="A4" s="10"/>
      <c r="C4" s="3" t="s">
        <v>1</v>
      </c>
      <c r="D4" s="3" t="s">
        <v>2</v>
      </c>
      <c r="E4" s="3" t="s">
        <v>3</v>
      </c>
      <c r="F4" s="3" t="s">
        <v>5</v>
      </c>
      <c r="G4" s="3" t="s">
        <v>4</v>
      </c>
      <c r="H4" s="3" t="s">
        <v>23</v>
      </c>
      <c r="I4" s="10"/>
      <c r="K4" s="3" t="s">
        <v>1</v>
      </c>
      <c r="L4" s="3" t="s">
        <v>2</v>
      </c>
      <c r="M4" s="3" t="s">
        <v>3</v>
      </c>
      <c r="N4" s="3" t="s">
        <v>5</v>
      </c>
      <c r="O4" s="3" t="s">
        <v>4</v>
      </c>
      <c r="P4" s="3" t="s">
        <v>23</v>
      </c>
      <c r="Q4" s="10"/>
    </row>
    <row r="5" spans="1:28" x14ac:dyDescent="0.25">
      <c r="B5" s="11" t="s">
        <v>0</v>
      </c>
      <c r="J5" s="21" t="s">
        <v>0</v>
      </c>
      <c r="K5" s="3"/>
      <c r="L5" s="3"/>
      <c r="M5" s="3"/>
      <c r="N5" s="3"/>
      <c r="O5" s="3"/>
      <c r="P5" s="3"/>
      <c r="Q5" s="10"/>
      <c r="R5" s="3"/>
      <c r="S5" s="3"/>
      <c r="T5" s="3"/>
      <c r="U5" s="3"/>
      <c r="V5" s="3"/>
      <c r="X5" s="3"/>
      <c r="Y5" s="3"/>
      <c r="Z5" s="3"/>
      <c r="AA5" s="3"/>
      <c r="AB5" s="3"/>
    </row>
    <row r="6" spans="1:28" x14ac:dyDescent="0.25">
      <c r="B6" s="12" t="s">
        <v>34</v>
      </c>
      <c r="C6" s="1">
        <v>312</v>
      </c>
      <c r="D6" s="1">
        <v>8</v>
      </c>
      <c r="E6" s="1">
        <f t="shared" ref="E6:E9" si="0">C6/D6</f>
        <v>39</v>
      </c>
      <c r="F6" s="1">
        <v>312</v>
      </c>
      <c r="G6" s="1">
        <f t="shared" ref="G6:G9" si="1">C6-F6</f>
        <v>0</v>
      </c>
      <c r="H6" s="1">
        <f>F6/D6</f>
        <v>39</v>
      </c>
      <c r="J6" s="12" t="s">
        <v>44</v>
      </c>
      <c r="K6" s="1">
        <v>152</v>
      </c>
      <c r="L6" s="1">
        <v>10</v>
      </c>
      <c r="M6" s="1">
        <f>K6/L6</f>
        <v>15.2</v>
      </c>
      <c r="N6" s="1">
        <f>K6-O6</f>
        <v>152</v>
      </c>
      <c r="O6" s="1">
        <v>0</v>
      </c>
      <c r="P6" s="1">
        <f>N6/L6</f>
        <v>15.2</v>
      </c>
      <c r="Q6" s="10"/>
      <c r="R6" s="2"/>
      <c r="S6" s="2"/>
      <c r="T6" s="2"/>
      <c r="U6" s="2"/>
      <c r="V6" s="2"/>
    </row>
    <row r="7" spans="1:28" x14ac:dyDescent="0.25">
      <c r="B7" s="12" t="s">
        <v>35</v>
      </c>
      <c r="C7" s="1">
        <v>282</v>
      </c>
      <c r="D7" s="1">
        <v>8</v>
      </c>
      <c r="E7" s="1">
        <f t="shared" si="0"/>
        <v>35.25</v>
      </c>
      <c r="F7" s="1">
        <v>282</v>
      </c>
      <c r="G7" s="1">
        <f t="shared" si="1"/>
        <v>0</v>
      </c>
      <c r="H7" s="1">
        <f t="shared" ref="H7:H9" si="2">F7/D7</f>
        <v>35.25</v>
      </c>
      <c r="J7" s="12" t="s">
        <v>45</v>
      </c>
      <c r="K7" s="1">
        <v>141</v>
      </c>
      <c r="L7" s="1">
        <v>9</v>
      </c>
      <c r="M7" s="1">
        <f t="shared" ref="M7:M9" si="3">K7/L7</f>
        <v>15.666666666666666</v>
      </c>
      <c r="N7" s="1">
        <f t="shared" ref="N7:N9" si="4">K7-O7</f>
        <v>141</v>
      </c>
      <c r="O7" s="1">
        <v>0</v>
      </c>
      <c r="P7" s="1">
        <f t="shared" ref="P7:P9" si="5">N7/L7</f>
        <v>15.666666666666666</v>
      </c>
      <c r="Q7" s="10"/>
      <c r="R7" s="2"/>
      <c r="S7" s="2"/>
      <c r="T7" s="2"/>
      <c r="U7" s="2"/>
      <c r="V7" s="2"/>
    </row>
    <row r="8" spans="1:28" x14ac:dyDescent="0.25">
      <c r="B8" s="12" t="s">
        <v>36</v>
      </c>
      <c r="C8" s="1">
        <v>309</v>
      </c>
      <c r="D8" s="1">
        <v>8</v>
      </c>
      <c r="E8" s="1">
        <f t="shared" si="0"/>
        <v>38.625</v>
      </c>
      <c r="F8" s="1">
        <v>309</v>
      </c>
      <c r="G8" s="1">
        <f t="shared" si="1"/>
        <v>0</v>
      </c>
      <c r="H8" s="1">
        <f t="shared" si="2"/>
        <v>38.625</v>
      </c>
      <c r="J8" s="12" t="s">
        <v>46</v>
      </c>
      <c r="K8" s="1">
        <v>150</v>
      </c>
      <c r="L8" s="1">
        <v>9</v>
      </c>
      <c r="M8" s="1">
        <f t="shared" si="3"/>
        <v>16.666666666666668</v>
      </c>
      <c r="N8" s="1">
        <f t="shared" si="4"/>
        <v>150</v>
      </c>
      <c r="O8" s="1">
        <v>0</v>
      </c>
      <c r="P8" s="1">
        <f t="shared" si="5"/>
        <v>16.666666666666668</v>
      </c>
      <c r="Q8" s="10"/>
      <c r="R8" s="2"/>
      <c r="S8" s="2"/>
      <c r="T8" s="2"/>
      <c r="U8" s="2"/>
      <c r="V8" s="2"/>
    </row>
    <row r="9" spans="1:28" x14ac:dyDescent="0.25">
      <c r="B9" s="12" t="s">
        <v>37</v>
      </c>
      <c r="C9" s="1">
        <v>303</v>
      </c>
      <c r="D9" s="1">
        <v>8</v>
      </c>
      <c r="E9" s="1">
        <f t="shared" si="0"/>
        <v>37.875</v>
      </c>
      <c r="F9" s="1">
        <v>303</v>
      </c>
      <c r="G9" s="1">
        <f t="shared" si="1"/>
        <v>0</v>
      </c>
      <c r="H9" s="1">
        <f t="shared" si="2"/>
        <v>37.875</v>
      </c>
      <c r="J9" s="12" t="s">
        <v>47</v>
      </c>
      <c r="K9" s="1">
        <v>140</v>
      </c>
      <c r="L9" s="1">
        <v>9</v>
      </c>
      <c r="M9" s="1">
        <f t="shared" si="3"/>
        <v>15.555555555555555</v>
      </c>
      <c r="N9" s="1">
        <f t="shared" si="4"/>
        <v>140</v>
      </c>
      <c r="O9" s="1">
        <v>0</v>
      </c>
      <c r="P9" s="1">
        <f t="shared" si="5"/>
        <v>15.555555555555555</v>
      </c>
      <c r="Q9" s="10"/>
      <c r="R9" s="2"/>
      <c r="S9" s="2"/>
      <c r="T9" s="2"/>
      <c r="U9" s="2"/>
      <c r="V9" s="2"/>
    </row>
    <row r="10" spans="1:28" x14ac:dyDescent="0.25">
      <c r="K10" s="3"/>
      <c r="Q10" s="10"/>
      <c r="R10" s="2"/>
      <c r="S10" s="2"/>
      <c r="T10" s="2"/>
      <c r="U10" s="2"/>
      <c r="V10" s="2"/>
    </row>
    <row r="11" spans="1:28" x14ac:dyDescent="0.25">
      <c r="K11" s="3"/>
      <c r="Q11" s="10"/>
      <c r="R11" s="2"/>
      <c r="S11" s="2"/>
      <c r="T11" s="2"/>
      <c r="U11" s="2"/>
      <c r="V11" s="2"/>
    </row>
    <row r="12" spans="1:28" x14ac:dyDescent="0.25">
      <c r="K12" s="3"/>
      <c r="Q12" s="10"/>
      <c r="R12" s="2"/>
      <c r="S12" s="2"/>
      <c r="T12" s="2"/>
      <c r="U12" s="2"/>
      <c r="V12" s="2"/>
    </row>
    <row r="13" spans="1:28" x14ac:dyDescent="0.25">
      <c r="K13" s="3"/>
      <c r="Q13" s="10"/>
      <c r="R13" s="2"/>
      <c r="S13" s="2"/>
      <c r="T13" s="2"/>
      <c r="U13" s="2"/>
      <c r="V13" s="2"/>
    </row>
    <row r="15" spans="1:28" ht="15.75" thickBot="1" x14ac:dyDescent="0.3">
      <c r="C15" s="2"/>
      <c r="J15" s="13"/>
      <c r="Q15" s="10"/>
    </row>
    <row r="16" spans="1:28" x14ac:dyDescent="0.25">
      <c r="B16" s="16" t="s">
        <v>24</v>
      </c>
      <c r="C16" s="1">
        <f t="shared" ref="C16:H16" si="6">AVERAGE(C6:C14)</f>
        <v>301.5</v>
      </c>
      <c r="D16" s="1">
        <f t="shared" si="6"/>
        <v>8</v>
      </c>
      <c r="E16" s="1">
        <f t="shared" si="6"/>
        <v>37.6875</v>
      </c>
      <c r="F16" s="1">
        <f t="shared" si="6"/>
        <v>301.5</v>
      </c>
      <c r="G16" s="1">
        <f t="shared" si="6"/>
        <v>0</v>
      </c>
      <c r="H16" s="17">
        <f t="shared" si="6"/>
        <v>37.6875</v>
      </c>
      <c r="J16" s="20" t="s">
        <v>24</v>
      </c>
      <c r="K16" s="1">
        <f t="shared" ref="K16:P16" si="7">AVERAGE(K6:K14)</f>
        <v>145.75</v>
      </c>
      <c r="L16" s="1">
        <f t="shared" si="7"/>
        <v>9.25</v>
      </c>
      <c r="M16" s="1">
        <f t="shared" si="7"/>
        <v>15.772222222222222</v>
      </c>
      <c r="N16" s="1">
        <f t="shared" si="7"/>
        <v>145.75</v>
      </c>
      <c r="O16" s="1">
        <f t="shared" si="7"/>
        <v>0</v>
      </c>
      <c r="P16" s="24">
        <f t="shared" si="7"/>
        <v>15.772222222222222</v>
      </c>
      <c r="Q16" s="10"/>
    </row>
    <row r="17" spans="1:28" x14ac:dyDescent="0.25">
      <c r="B17" s="16" t="s">
        <v>25</v>
      </c>
      <c r="C17" s="1">
        <f t="shared" ref="C17:H17" si="8">STDEV(C6:C14)</f>
        <v>13.527749258468683</v>
      </c>
      <c r="D17" s="1">
        <f t="shared" si="8"/>
        <v>0</v>
      </c>
      <c r="E17" s="1">
        <f t="shared" si="8"/>
        <v>1.6909686573085854</v>
      </c>
      <c r="F17" s="1">
        <f t="shared" si="8"/>
        <v>13.527749258468683</v>
      </c>
      <c r="G17" s="1">
        <f t="shared" si="8"/>
        <v>0</v>
      </c>
      <c r="H17" s="18">
        <f t="shared" si="8"/>
        <v>1.6909686573085854</v>
      </c>
      <c r="J17" s="20" t="s">
        <v>25</v>
      </c>
      <c r="K17" s="1">
        <f t="shared" ref="K17:P17" si="9">STDEV(K6:K14)</f>
        <v>6.1305247192498404</v>
      </c>
      <c r="L17" s="1">
        <f t="shared" si="9"/>
        <v>0.5</v>
      </c>
      <c r="M17" s="1">
        <f t="shared" si="9"/>
        <v>0.62863756265847348</v>
      </c>
      <c r="N17" s="1">
        <f t="shared" si="9"/>
        <v>6.1305247192498404</v>
      </c>
      <c r="O17" s="1">
        <f t="shared" si="9"/>
        <v>0</v>
      </c>
      <c r="P17" s="25">
        <f t="shared" si="9"/>
        <v>0.62863756265847348</v>
      </c>
      <c r="Q17" s="10"/>
    </row>
    <row r="18" spans="1:28" x14ac:dyDescent="0.25">
      <c r="B18" s="16" t="s">
        <v>26</v>
      </c>
      <c r="C18" s="1">
        <f>C17/SQRT(C19)</f>
        <v>6.7638746292343415</v>
      </c>
      <c r="D18" s="1">
        <f t="shared" ref="D18:H18" si="10">D17/SQRT(D19)</f>
        <v>0</v>
      </c>
      <c r="E18" s="1">
        <f t="shared" si="10"/>
        <v>0.84548432865429268</v>
      </c>
      <c r="F18" s="1">
        <f t="shared" si="10"/>
        <v>6.7638746292343415</v>
      </c>
      <c r="G18" s="1">
        <f t="shared" si="10"/>
        <v>0</v>
      </c>
      <c r="H18" s="18">
        <f t="shared" si="10"/>
        <v>0.84548432865429268</v>
      </c>
      <c r="J18" s="20" t="s">
        <v>26</v>
      </c>
      <c r="K18" s="1">
        <f>K17/SQRT(K19)</f>
        <v>3.0652623596249202</v>
      </c>
      <c r="L18" s="1">
        <f t="shared" ref="L18:P18" si="11">L17/SQRT(L19)</f>
        <v>0.25</v>
      </c>
      <c r="M18" s="1">
        <f t="shared" si="11"/>
        <v>0.31431878132923674</v>
      </c>
      <c r="N18" s="1">
        <f t="shared" si="11"/>
        <v>3.0652623596249202</v>
      </c>
      <c r="O18" s="1">
        <f t="shared" si="11"/>
        <v>0</v>
      </c>
      <c r="P18" s="25">
        <f t="shared" si="11"/>
        <v>0.31431878132923674</v>
      </c>
      <c r="Q18" s="10"/>
    </row>
    <row r="19" spans="1:28" ht="15.75" thickBot="1" x14ac:dyDescent="0.3">
      <c r="B19" s="16" t="s">
        <v>27</v>
      </c>
      <c r="C19" s="1">
        <f t="shared" ref="C19:H19" si="12">COUNTA(C6:C14)</f>
        <v>4</v>
      </c>
      <c r="D19" s="1">
        <f t="shared" si="12"/>
        <v>4</v>
      </c>
      <c r="E19" s="1">
        <f t="shared" si="12"/>
        <v>4</v>
      </c>
      <c r="F19" s="1">
        <f t="shared" si="12"/>
        <v>4</v>
      </c>
      <c r="G19" s="1">
        <f t="shared" si="12"/>
        <v>4</v>
      </c>
      <c r="H19" s="19">
        <f t="shared" si="12"/>
        <v>4</v>
      </c>
      <c r="J19" s="20" t="s">
        <v>27</v>
      </c>
      <c r="K19" s="1">
        <f t="shared" ref="K19:P19" si="13">COUNTA(K6:K14)</f>
        <v>4</v>
      </c>
      <c r="L19" s="1">
        <f t="shared" si="13"/>
        <v>4</v>
      </c>
      <c r="M19" s="1">
        <f t="shared" si="13"/>
        <v>4</v>
      </c>
      <c r="N19" s="1">
        <f t="shared" si="13"/>
        <v>4</v>
      </c>
      <c r="O19" s="1">
        <f t="shared" si="13"/>
        <v>4</v>
      </c>
      <c r="P19" s="26">
        <f t="shared" si="13"/>
        <v>4</v>
      </c>
    </row>
    <row r="20" spans="1:28" x14ac:dyDescent="0.25">
      <c r="C20" s="2"/>
      <c r="K20" s="3"/>
      <c r="L20" s="3"/>
      <c r="M20" s="3"/>
      <c r="N20" s="3"/>
      <c r="O20" s="3"/>
      <c r="P20" s="3"/>
      <c r="Q20" s="10"/>
      <c r="R20" s="3"/>
      <c r="S20" s="3"/>
      <c r="T20" s="3"/>
      <c r="U20" s="3"/>
      <c r="V20" s="3"/>
      <c r="X20" s="3"/>
      <c r="Y20" s="3"/>
      <c r="Z20" s="3"/>
      <c r="AA20" s="3"/>
      <c r="AB20" s="3"/>
    </row>
    <row r="21" spans="1:28" ht="17.25" x14ac:dyDescent="0.25">
      <c r="B21" s="11" t="s">
        <v>15</v>
      </c>
      <c r="J21" s="21" t="s">
        <v>15</v>
      </c>
      <c r="K21" s="3"/>
      <c r="Q21" s="10"/>
    </row>
    <row r="22" spans="1:28" x14ac:dyDescent="0.25">
      <c r="B22" s="3" t="s">
        <v>16</v>
      </c>
      <c r="C22" s="1">
        <v>412</v>
      </c>
      <c r="D22" s="1">
        <v>7</v>
      </c>
      <c r="E22" s="1">
        <f t="shared" ref="E22:E28" si="14">C22/D22</f>
        <v>58.857142857142854</v>
      </c>
      <c r="F22" s="1">
        <v>412</v>
      </c>
      <c r="G22" s="1">
        <f t="shared" ref="G22:G28" si="15">C22-F22</f>
        <v>0</v>
      </c>
      <c r="H22" s="1">
        <f>F22/D22</f>
        <v>58.857142857142854</v>
      </c>
      <c r="J22" s="12" t="s">
        <v>39</v>
      </c>
      <c r="K22" s="1">
        <v>107</v>
      </c>
      <c r="L22" s="1">
        <v>9</v>
      </c>
      <c r="M22" s="1">
        <f>K22/L22</f>
        <v>11.888888888888889</v>
      </c>
      <c r="N22" s="1">
        <v>11</v>
      </c>
      <c r="O22" s="1">
        <f>K22-N22</f>
        <v>96</v>
      </c>
      <c r="P22" s="1">
        <f>O22/L22</f>
        <v>10.666666666666666</v>
      </c>
      <c r="Q22" s="10"/>
    </row>
    <row r="23" spans="1:28" s="3" customFormat="1" x14ac:dyDescent="0.25">
      <c r="A23" s="7"/>
      <c r="B23" s="3" t="s">
        <v>17</v>
      </c>
      <c r="C23" s="1">
        <v>411</v>
      </c>
      <c r="D23" s="1">
        <v>7</v>
      </c>
      <c r="E23" s="1">
        <f t="shared" si="14"/>
        <v>58.714285714285715</v>
      </c>
      <c r="F23" s="1">
        <v>410</v>
      </c>
      <c r="G23" s="1">
        <f t="shared" si="15"/>
        <v>1</v>
      </c>
      <c r="H23" s="1">
        <f t="shared" ref="H23:H28" si="16">F23/D23</f>
        <v>58.571428571428569</v>
      </c>
      <c r="I23" s="7"/>
      <c r="J23" s="12" t="s">
        <v>40</v>
      </c>
      <c r="K23" s="1">
        <v>95</v>
      </c>
      <c r="L23" s="1">
        <v>10</v>
      </c>
      <c r="M23" s="1">
        <f t="shared" ref="M23:M26" si="17">K23/L23</f>
        <v>9.5</v>
      </c>
      <c r="N23" s="1">
        <v>9</v>
      </c>
      <c r="O23" s="1">
        <f t="shared" ref="O23:O26" si="18">K23-N23</f>
        <v>86</v>
      </c>
      <c r="P23" s="1">
        <f t="shared" ref="P23:P26" si="19">O23/L23</f>
        <v>8.6</v>
      </c>
      <c r="Q23" s="10"/>
      <c r="R23" s="1"/>
      <c r="S23" s="1"/>
      <c r="T23" s="1"/>
      <c r="U23" s="1"/>
      <c r="V23" s="1"/>
    </row>
    <row r="24" spans="1:28" s="3" customFormat="1" x14ac:dyDescent="0.25">
      <c r="A24" s="7"/>
      <c r="B24" s="3" t="s">
        <v>18</v>
      </c>
      <c r="C24" s="1">
        <v>375</v>
      </c>
      <c r="D24" s="1">
        <v>7</v>
      </c>
      <c r="E24" s="1">
        <f t="shared" si="14"/>
        <v>53.571428571428569</v>
      </c>
      <c r="F24" s="1">
        <v>375</v>
      </c>
      <c r="G24" s="1">
        <f t="shared" si="15"/>
        <v>0</v>
      </c>
      <c r="H24" s="1">
        <f t="shared" si="16"/>
        <v>53.571428571428569</v>
      </c>
      <c r="I24" s="7"/>
      <c r="J24" s="12" t="s">
        <v>41</v>
      </c>
      <c r="K24" s="1">
        <v>149</v>
      </c>
      <c r="L24" s="1">
        <v>11</v>
      </c>
      <c r="M24" s="1">
        <f t="shared" si="17"/>
        <v>13.545454545454545</v>
      </c>
      <c r="N24" s="1">
        <v>11</v>
      </c>
      <c r="O24" s="1">
        <f t="shared" si="18"/>
        <v>138</v>
      </c>
      <c r="P24" s="1">
        <f t="shared" si="19"/>
        <v>12.545454545454545</v>
      </c>
      <c r="Q24" s="10"/>
      <c r="R24" s="1"/>
      <c r="S24" s="1"/>
      <c r="T24" s="1"/>
      <c r="U24" s="1"/>
      <c r="V24" s="1"/>
    </row>
    <row r="25" spans="1:28" s="3" customFormat="1" x14ac:dyDescent="0.25">
      <c r="A25" s="7"/>
      <c r="B25" s="3" t="s">
        <v>19</v>
      </c>
      <c r="C25" s="1">
        <v>389</v>
      </c>
      <c r="D25" s="1">
        <v>7</v>
      </c>
      <c r="E25" s="1">
        <f t="shared" si="14"/>
        <v>55.571428571428569</v>
      </c>
      <c r="F25" s="1">
        <v>389</v>
      </c>
      <c r="G25" s="1">
        <f t="shared" si="15"/>
        <v>0</v>
      </c>
      <c r="H25" s="1">
        <f t="shared" si="16"/>
        <v>55.571428571428569</v>
      </c>
      <c r="I25" s="7"/>
      <c r="J25" s="12" t="s">
        <v>42</v>
      </c>
      <c r="K25" s="1">
        <v>112</v>
      </c>
      <c r="L25" s="1">
        <v>9</v>
      </c>
      <c r="M25" s="1">
        <f t="shared" si="17"/>
        <v>12.444444444444445</v>
      </c>
      <c r="N25" s="1">
        <v>1</v>
      </c>
      <c r="O25" s="1">
        <f t="shared" si="18"/>
        <v>111</v>
      </c>
      <c r="P25" s="1">
        <f t="shared" si="19"/>
        <v>12.333333333333334</v>
      </c>
      <c r="Q25" s="10"/>
    </row>
    <row r="26" spans="1:28" s="3" customFormat="1" x14ac:dyDescent="0.25">
      <c r="A26" s="7"/>
      <c r="B26" s="3" t="s">
        <v>20</v>
      </c>
      <c r="C26" s="1">
        <v>329</v>
      </c>
      <c r="D26" s="1">
        <v>7</v>
      </c>
      <c r="E26" s="1">
        <f t="shared" si="14"/>
        <v>47</v>
      </c>
      <c r="F26" s="1">
        <v>329</v>
      </c>
      <c r="G26" s="1">
        <f t="shared" si="15"/>
        <v>0</v>
      </c>
      <c r="H26" s="1">
        <f t="shared" si="16"/>
        <v>47</v>
      </c>
      <c r="I26" s="7"/>
      <c r="J26" s="12" t="s">
        <v>43</v>
      </c>
      <c r="K26" s="1">
        <v>126</v>
      </c>
      <c r="L26" s="1">
        <v>10</v>
      </c>
      <c r="M26" s="1">
        <f t="shared" si="17"/>
        <v>12.6</v>
      </c>
      <c r="N26" s="1">
        <v>2</v>
      </c>
      <c r="O26" s="1">
        <f t="shared" si="18"/>
        <v>124</v>
      </c>
      <c r="P26" s="1">
        <f t="shared" si="19"/>
        <v>12.4</v>
      </c>
      <c r="Q26" s="10"/>
    </row>
    <row r="27" spans="1:28" s="3" customFormat="1" x14ac:dyDescent="0.25">
      <c r="A27" s="7"/>
      <c r="B27" s="3" t="s">
        <v>21</v>
      </c>
      <c r="C27" s="1">
        <v>449</v>
      </c>
      <c r="D27" s="1">
        <v>7</v>
      </c>
      <c r="E27" s="1">
        <f t="shared" si="14"/>
        <v>64.142857142857139</v>
      </c>
      <c r="F27" s="1">
        <v>449</v>
      </c>
      <c r="G27" s="1">
        <f t="shared" si="15"/>
        <v>0</v>
      </c>
      <c r="H27" s="1">
        <f t="shared" si="16"/>
        <v>64.142857142857139</v>
      </c>
      <c r="I27" s="7"/>
      <c r="K27" s="1"/>
      <c r="L27" s="1"/>
      <c r="M27" s="1"/>
      <c r="N27" s="1"/>
      <c r="O27" s="1"/>
      <c r="P27" s="1"/>
      <c r="Q27" s="10"/>
      <c r="R27" s="1"/>
      <c r="S27" s="1"/>
      <c r="T27" s="1"/>
      <c r="U27" s="1"/>
      <c r="V27" s="1"/>
      <c r="X27" s="1"/>
      <c r="Y27" s="1"/>
      <c r="Z27" s="1"/>
      <c r="AA27" s="1"/>
      <c r="AB27" s="1"/>
    </row>
    <row r="28" spans="1:28" s="3" customFormat="1" x14ac:dyDescent="0.25">
      <c r="A28" s="7"/>
      <c r="B28" s="3" t="s">
        <v>22</v>
      </c>
      <c r="C28" s="1">
        <v>414</v>
      </c>
      <c r="D28" s="1">
        <v>7</v>
      </c>
      <c r="E28" s="1">
        <f t="shared" si="14"/>
        <v>59.142857142857146</v>
      </c>
      <c r="F28" s="1">
        <v>414</v>
      </c>
      <c r="G28" s="1">
        <f t="shared" si="15"/>
        <v>0</v>
      </c>
      <c r="H28" s="1">
        <f t="shared" si="16"/>
        <v>59.142857142857146</v>
      </c>
      <c r="I28" s="7"/>
      <c r="L28" s="1"/>
      <c r="M28" s="1"/>
      <c r="N28" s="1"/>
      <c r="O28" s="1"/>
      <c r="P28" s="1"/>
      <c r="Q28" s="10"/>
      <c r="R28" s="1"/>
      <c r="S28" s="1"/>
      <c r="T28" s="1"/>
      <c r="U28" s="1"/>
      <c r="V28" s="1"/>
    </row>
    <row r="29" spans="1:28" s="3" customFormat="1" x14ac:dyDescent="0.25">
      <c r="A29" s="7"/>
      <c r="B29" s="12" t="s">
        <v>29</v>
      </c>
      <c r="C29" s="1">
        <v>506</v>
      </c>
      <c r="D29" s="1">
        <v>9</v>
      </c>
      <c r="E29" s="1">
        <f>C29/D29</f>
        <v>56.222222222222221</v>
      </c>
      <c r="F29" s="1">
        <v>506</v>
      </c>
      <c r="G29" s="1">
        <f>C29-F29</f>
        <v>0</v>
      </c>
      <c r="H29" s="1">
        <f>F29/D29</f>
        <v>56.222222222222221</v>
      </c>
      <c r="I29" s="7"/>
      <c r="L29" s="1"/>
      <c r="M29" s="1"/>
      <c r="N29" s="1"/>
      <c r="O29" s="1"/>
      <c r="P29" s="1"/>
      <c r="Q29" s="10"/>
      <c r="R29" s="1"/>
      <c r="S29" s="1"/>
      <c r="T29" s="1"/>
      <c r="U29" s="1"/>
      <c r="V29" s="1"/>
    </row>
    <row r="30" spans="1:28" s="3" customFormat="1" x14ac:dyDescent="0.25">
      <c r="A30" s="7"/>
      <c r="B30" s="12" t="s">
        <v>30</v>
      </c>
      <c r="C30" s="1">
        <v>420</v>
      </c>
      <c r="D30" s="1">
        <v>8</v>
      </c>
      <c r="E30" s="1">
        <f>C30/D30</f>
        <v>52.5</v>
      </c>
      <c r="F30" s="1">
        <v>420</v>
      </c>
      <c r="G30" s="1">
        <f>C30-F30</f>
        <v>0</v>
      </c>
      <c r="H30" s="1">
        <f>F30/D30</f>
        <v>52.5</v>
      </c>
      <c r="I30" s="7"/>
      <c r="L30" s="1"/>
      <c r="M30" s="1"/>
      <c r="N30" s="1"/>
      <c r="O30" s="1"/>
      <c r="P30" s="1"/>
      <c r="Q30" s="10"/>
      <c r="R30" s="1"/>
      <c r="S30" s="1"/>
      <c r="T30" s="1"/>
      <c r="U30" s="1"/>
      <c r="V30" s="1"/>
    </row>
    <row r="31" spans="1:28" s="3" customFormat="1" x14ac:dyDescent="0.25">
      <c r="A31" s="7"/>
      <c r="B31" s="12" t="s">
        <v>31</v>
      </c>
      <c r="C31" s="1">
        <v>414</v>
      </c>
      <c r="D31" s="1">
        <v>8</v>
      </c>
      <c r="E31" s="1">
        <f>C31/D31</f>
        <v>51.75</v>
      </c>
      <c r="F31" s="1">
        <v>414</v>
      </c>
      <c r="G31" s="1">
        <f>C31-F31</f>
        <v>0</v>
      </c>
      <c r="H31" s="1">
        <f>F31/D31</f>
        <v>51.75</v>
      </c>
      <c r="I31" s="7"/>
      <c r="L31" s="1"/>
      <c r="M31" s="1"/>
      <c r="N31" s="1"/>
      <c r="O31" s="1"/>
      <c r="P31" s="1"/>
      <c r="Q31" s="10"/>
      <c r="R31" s="1"/>
      <c r="S31" s="1"/>
      <c r="T31" s="1"/>
      <c r="U31" s="1"/>
      <c r="V31" s="1"/>
    </row>
    <row r="32" spans="1:28" s="3" customFormat="1" x14ac:dyDescent="0.25">
      <c r="A32" s="7"/>
      <c r="B32" s="12" t="s">
        <v>32</v>
      </c>
      <c r="C32" s="1">
        <v>429</v>
      </c>
      <c r="D32" s="1">
        <v>8</v>
      </c>
      <c r="E32" s="1">
        <f>C32/D32</f>
        <v>53.625</v>
      </c>
      <c r="F32" s="1">
        <v>429</v>
      </c>
      <c r="G32" s="1">
        <f>C32-F32</f>
        <v>0</v>
      </c>
      <c r="H32" s="1">
        <f>F32/D32</f>
        <v>53.625</v>
      </c>
      <c r="I32" s="7"/>
      <c r="L32" s="1"/>
      <c r="M32" s="1"/>
      <c r="N32" s="1"/>
      <c r="O32" s="1"/>
      <c r="P32" s="1"/>
      <c r="Q32" s="10"/>
      <c r="R32" s="1"/>
      <c r="S32" s="1"/>
      <c r="T32" s="1"/>
      <c r="U32" s="1"/>
      <c r="V32" s="1"/>
    </row>
    <row r="33" spans="1:28" s="3" customFormat="1" x14ac:dyDescent="0.25">
      <c r="A33" s="7"/>
      <c r="B33" s="12" t="s">
        <v>33</v>
      </c>
      <c r="C33" s="1">
        <v>434</v>
      </c>
      <c r="D33" s="1">
        <v>9</v>
      </c>
      <c r="E33" s="1">
        <f>C33/D33</f>
        <v>48.222222222222221</v>
      </c>
      <c r="F33" s="1">
        <v>434</v>
      </c>
      <c r="G33" s="1">
        <f>C33-F33</f>
        <v>0</v>
      </c>
      <c r="H33" s="1">
        <f>F33/D33</f>
        <v>48.222222222222221</v>
      </c>
      <c r="I33" s="7"/>
      <c r="L33" s="1"/>
      <c r="M33" s="1"/>
      <c r="N33" s="1"/>
      <c r="O33" s="1"/>
      <c r="P33" s="1"/>
      <c r="Q33" s="10"/>
      <c r="R33" s="1"/>
      <c r="S33" s="1"/>
      <c r="T33" s="1"/>
      <c r="U33" s="1"/>
      <c r="V33" s="1"/>
    </row>
    <row r="34" spans="1:28" s="3" customFormat="1" ht="15.75" thickBot="1" x14ac:dyDescent="0.3">
      <c r="A34" s="7"/>
      <c r="I34" s="7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</row>
    <row r="35" spans="1:28" x14ac:dyDescent="0.25">
      <c r="B35" s="16" t="s">
        <v>24</v>
      </c>
      <c r="C35" s="1">
        <f t="shared" ref="C35:H35" si="20">AVERAGE(C22:C33)</f>
        <v>415.16666666666669</v>
      </c>
      <c r="D35" s="1">
        <f t="shared" si="20"/>
        <v>7.583333333333333</v>
      </c>
      <c r="E35" s="1">
        <f t="shared" si="20"/>
        <v>54.943287037037038</v>
      </c>
      <c r="F35" s="1">
        <f t="shared" si="20"/>
        <v>415.08333333333331</v>
      </c>
      <c r="G35" s="1">
        <f t="shared" si="20"/>
        <v>8.3333333333333329E-2</v>
      </c>
      <c r="H35" s="17">
        <f t="shared" si="20"/>
        <v>54.931382275132272</v>
      </c>
      <c r="J35" s="20" t="s">
        <v>24</v>
      </c>
      <c r="K35" s="1">
        <f t="shared" ref="K35:P35" si="21">AVERAGE(K22:K32)</f>
        <v>117.8</v>
      </c>
      <c r="L35" s="1">
        <f t="shared" si="21"/>
        <v>9.8000000000000007</v>
      </c>
      <c r="M35" s="1">
        <f t="shared" si="21"/>
        <v>11.995757575757576</v>
      </c>
      <c r="N35" s="1">
        <f t="shared" si="21"/>
        <v>6.8</v>
      </c>
      <c r="O35" s="1">
        <f t="shared" si="21"/>
        <v>111</v>
      </c>
      <c r="P35" s="24">
        <f t="shared" si="21"/>
        <v>11.309090909090909</v>
      </c>
    </row>
    <row r="36" spans="1:28" x14ac:dyDescent="0.25">
      <c r="B36" s="16" t="s">
        <v>25</v>
      </c>
      <c r="C36" s="1">
        <f t="shared" ref="C36:H36" si="22">STDEV(C22:C33)</f>
        <v>42.338105195144848</v>
      </c>
      <c r="D36" s="1">
        <f t="shared" si="22"/>
        <v>0.79296146109875909</v>
      </c>
      <c r="E36" s="1">
        <f t="shared" si="22"/>
        <v>4.8793865654940545</v>
      </c>
      <c r="F36" s="1">
        <f t="shared" si="22"/>
        <v>42.348034908435366</v>
      </c>
      <c r="G36" s="1">
        <f t="shared" si="22"/>
        <v>0.28867513459481287</v>
      </c>
      <c r="H36" s="18">
        <f t="shared" si="22"/>
        <v>4.8695139303841302</v>
      </c>
      <c r="J36" s="20" t="s">
        <v>25</v>
      </c>
      <c r="K36" s="1">
        <f t="shared" ref="K36:P36" si="23">STDEV(K22:K32)</f>
        <v>20.680909070928209</v>
      </c>
      <c r="L36" s="1">
        <f t="shared" si="23"/>
        <v>0.83666002653407556</v>
      </c>
      <c r="M36" s="1">
        <f t="shared" si="23"/>
        <v>1.5172521465184026</v>
      </c>
      <c r="N36" s="1">
        <f t="shared" si="23"/>
        <v>4.9193495504995379</v>
      </c>
      <c r="O36" s="1">
        <f t="shared" si="23"/>
        <v>20.904544960366874</v>
      </c>
      <c r="P36" s="25">
        <f t="shared" si="23"/>
        <v>1.697029219735307</v>
      </c>
      <c r="Q36" s="10"/>
      <c r="R36" s="3"/>
      <c r="S36" s="3"/>
      <c r="T36" s="3"/>
      <c r="U36" s="3"/>
      <c r="V36" s="3"/>
      <c r="X36" s="3"/>
      <c r="Y36" s="3"/>
      <c r="Z36" s="3"/>
      <c r="AA36" s="3"/>
      <c r="AB36" s="3"/>
    </row>
    <row r="37" spans="1:28" x14ac:dyDescent="0.25">
      <c r="B37" s="16" t="s">
        <v>26</v>
      </c>
      <c r="C37" s="1">
        <f>C36/SQRT(C38)</f>
        <v>12.221958215697786</v>
      </c>
      <c r="D37" s="1">
        <f t="shared" ref="D37:H37" si="24">D36/SQRT(D38)</f>
        <v>0.22890825651118377</v>
      </c>
      <c r="E37" s="1">
        <f t="shared" si="24"/>
        <v>1.408557573534118</v>
      </c>
      <c r="F37" s="1">
        <f t="shared" si="24"/>
        <v>12.224824677018415</v>
      </c>
      <c r="G37" s="1">
        <f t="shared" si="24"/>
        <v>8.3333333333333329E-2</v>
      </c>
      <c r="H37" s="18">
        <f t="shared" si="24"/>
        <v>1.4057075892649551</v>
      </c>
      <c r="J37" s="20" t="s">
        <v>26</v>
      </c>
      <c r="K37" s="1">
        <f>K36/SQRT(K38)</f>
        <v>9.248783703817498</v>
      </c>
      <c r="L37" s="1">
        <f t="shared" ref="L37:P37" si="25">L36/SQRT(L38)</f>
        <v>0.37416573867739411</v>
      </c>
      <c r="M37" s="1">
        <f t="shared" si="25"/>
        <v>0.67853578772452372</v>
      </c>
      <c r="N37" s="1">
        <f t="shared" si="25"/>
        <v>2.2000000000000002</v>
      </c>
      <c r="O37" s="1">
        <f t="shared" si="25"/>
        <v>9.3487967140161956</v>
      </c>
      <c r="P37" s="25">
        <f t="shared" si="25"/>
        <v>0.7589345390263148</v>
      </c>
      <c r="Q37" s="10"/>
    </row>
    <row r="38" spans="1:28" ht="15.75" thickBot="1" x14ac:dyDescent="0.3">
      <c r="B38" s="16" t="s">
        <v>27</v>
      </c>
      <c r="C38" s="1">
        <f t="shared" ref="C38:H38" si="26">COUNTA(C22:C33)</f>
        <v>12</v>
      </c>
      <c r="D38" s="1">
        <f t="shared" si="26"/>
        <v>12</v>
      </c>
      <c r="E38" s="1">
        <f t="shared" si="26"/>
        <v>12</v>
      </c>
      <c r="F38" s="1">
        <f t="shared" si="26"/>
        <v>12</v>
      </c>
      <c r="G38" s="1">
        <f t="shared" si="26"/>
        <v>12</v>
      </c>
      <c r="H38" s="19">
        <f t="shared" si="26"/>
        <v>12</v>
      </c>
      <c r="J38" s="20" t="s">
        <v>27</v>
      </c>
      <c r="K38" s="1">
        <f t="shared" ref="K38:P38" si="27">COUNTA(K22:K32)</f>
        <v>5</v>
      </c>
      <c r="L38" s="1">
        <f t="shared" si="27"/>
        <v>5</v>
      </c>
      <c r="M38" s="1">
        <f t="shared" si="27"/>
        <v>5</v>
      </c>
      <c r="N38" s="1">
        <f t="shared" si="27"/>
        <v>5</v>
      </c>
      <c r="O38" s="1">
        <f t="shared" si="27"/>
        <v>5</v>
      </c>
      <c r="P38" s="26">
        <f t="shared" si="27"/>
        <v>5</v>
      </c>
      <c r="Q38" s="10"/>
    </row>
    <row r="39" spans="1:28" x14ac:dyDescent="0.25">
      <c r="B39" s="10"/>
      <c r="C39" s="7"/>
      <c r="D39" s="7"/>
      <c r="E39" s="7"/>
      <c r="F39" s="7"/>
      <c r="G39" s="7"/>
      <c r="H39" s="7"/>
      <c r="J39" s="10"/>
      <c r="K39" s="7"/>
      <c r="L39" s="7"/>
      <c r="M39" s="7"/>
      <c r="N39" s="7"/>
      <c r="O39" s="7"/>
      <c r="P39" s="7"/>
    </row>
    <row r="40" spans="1:28" x14ac:dyDescent="0.25">
      <c r="B40" s="8" t="s">
        <v>11</v>
      </c>
      <c r="C40" s="9"/>
      <c r="D40" s="9"/>
      <c r="E40" s="9"/>
      <c r="F40" s="9"/>
      <c r="G40" s="9"/>
      <c r="H40" s="9"/>
      <c r="J40" s="22" t="s">
        <v>38</v>
      </c>
      <c r="K40" s="23"/>
      <c r="L40" s="23"/>
      <c r="M40" s="23"/>
      <c r="N40" s="23"/>
      <c r="O40" s="23"/>
      <c r="P40" s="23"/>
    </row>
    <row r="41" spans="1:28" x14ac:dyDescent="0.25">
      <c r="B41" s="8" t="s">
        <v>7</v>
      </c>
      <c r="C41" s="9"/>
      <c r="D41" s="9"/>
      <c r="E41" s="9"/>
      <c r="F41" s="9"/>
      <c r="G41" s="9"/>
      <c r="H41" s="9"/>
      <c r="J41" s="22" t="s">
        <v>7</v>
      </c>
      <c r="K41" s="23"/>
      <c r="L41" s="23"/>
      <c r="M41" s="23"/>
      <c r="N41" s="23"/>
      <c r="O41" s="23"/>
      <c r="P41" s="23"/>
    </row>
    <row r="42" spans="1:28" s="3" customFormat="1" x14ac:dyDescent="0.25">
      <c r="A42" s="10"/>
      <c r="C42" s="3" t="s">
        <v>1</v>
      </c>
      <c r="D42" s="3" t="s">
        <v>2</v>
      </c>
      <c r="E42" s="3" t="s">
        <v>3</v>
      </c>
      <c r="F42" s="3" t="s">
        <v>5</v>
      </c>
      <c r="G42" s="3" t="s">
        <v>4</v>
      </c>
      <c r="H42" s="3" t="s">
        <v>23</v>
      </c>
      <c r="I42" s="10"/>
      <c r="K42" s="3" t="s">
        <v>1</v>
      </c>
      <c r="L42" s="3" t="s">
        <v>2</v>
      </c>
      <c r="M42" s="3" t="s">
        <v>3</v>
      </c>
      <c r="N42" s="3" t="s">
        <v>5</v>
      </c>
      <c r="O42" s="3" t="s">
        <v>4</v>
      </c>
      <c r="P42" s="3" t="s">
        <v>23</v>
      </c>
      <c r="Q42" s="10"/>
    </row>
    <row r="43" spans="1:28" x14ac:dyDescent="0.25">
      <c r="B43" s="11" t="s">
        <v>0</v>
      </c>
      <c r="J43" s="21" t="s">
        <v>0</v>
      </c>
    </row>
    <row r="44" spans="1:28" x14ac:dyDescent="0.25">
      <c r="B44" s="12" t="s">
        <v>34</v>
      </c>
      <c r="C44" s="1">
        <v>277</v>
      </c>
      <c r="D44" s="1">
        <v>8</v>
      </c>
      <c r="E44" s="1">
        <f t="shared" ref="E44:E47" si="28">C44/D44</f>
        <v>34.625</v>
      </c>
      <c r="F44" s="1">
        <v>276</v>
      </c>
      <c r="G44" s="1">
        <f t="shared" ref="G44:G47" si="29">C44-F44</f>
        <v>1</v>
      </c>
      <c r="H44" s="1">
        <f>F44/D44</f>
        <v>34.5</v>
      </c>
      <c r="J44" s="12" t="s">
        <v>44</v>
      </c>
      <c r="K44" s="1">
        <v>152</v>
      </c>
      <c r="L44" s="1">
        <v>10</v>
      </c>
      <c r="M44" s="1">
        <f>K44/L44</f>
        <v>15.2</v>
      </c>
      <c r="N44" s="1">
        <f>K44-O44</f>
        <v>152</v>
      </c>
      <c r="O44" s="1">
        <v>0</v>
      </c>
      <c r="P44" s="1">
        <f>N44/L44</f>
        <v>15.2</v>
      </c>
    </row>
    <row r="45" spans="1:28" x14ac:dyDescent="0.25">
      <c r="B45" s="12" t="s">
        <v>35</v>
      </c>
      <c r="C45" s="1">
        <v>311</v>
      </c>
      <c r="D45" s="1">
        <v>8</v>
      </c>
      <c r="E45" s="1">
        <f t="shared" si="28"/>
        <v>38.875</v>
      </c>
      <c r="F45" s="1">
        <v>310</v>
      </c>
      <c r="G45" s="1">
        <f t="shared" si="29"/>
        <v>1</v>
      </c>
      <c r="H45" s="1">
        <f t="shared" ref="H45:H47" si="30">F45/D45</f>
        <v>38.75</v>
      </c>
      <c r="J45" s="12" t="s">
        <v>45</v>
      </c>
      <c r="K45" s="1">
        <v>149</v>
      </c>
      <c r="L45" s="1">
        <v>9</v>
      </c>
      <c r="M45" s="1">
        <f t="shared" ref="M45:M47" si="31">K45/L45</f>
        <v>16.555555555555557</v>
      </c>
      <c r="N45" s="1">
        <f t="shared" ref="N45:N47" si="32">K45-O45</f>
        <v>148</v>
      </c>
      <c r="O45" s="1">
        <v>1</v>
      </c>
      <c r="P45" s="1">
        <f t="shared" ref="P45:P47" si="33">N45/L45</f>
        <v>16.444444444444443</v>
      </c>
    </row>
    <row r="46" spans="1:28" x14ac:dyDescent="0.25">
      <c r="B46" s="12" t="s">
        <v>36</v>
      </c>
      <c r="C46" s="1">
        <v>411</v>
      </c>
      <c r="D46" s="1">
        <v>10</v>
      </c>
      <c r="E46" s="1">
        <f t="shared" si="28"/>
        <v>41.1</v>
      </c>
      <c r="F46" s="1">
        <v>409</v>
      </c>
      <c r="G46" s="1">
        <f t="shared" si="29"/>
        <v>2</v>
      </c>
      <c r="H46" s="1">
        <f t="shared" si="30"/>
        <v>40.9</v>
      </c>
      <c r="J46" s="12" t="s">
        <v>46</v>
      </c>
      <c r="K46" s="1">
        <v>168</v>
      </c>
      <c r="L46" s="1">
        <v>9</v>
      </c>
      <c r="M46" s="1">
        <f t="shared" si="31"/>
        <v>18.666666666666668</v>
      </c>
      <c r="N46" s="1">
        <f t="shared" si="32"/>
        <v>168</v>
      </c>
      <c r="O46" s="1">
        <v>0</v>
      </c>
      <c r="P46" s="1">
        <f t="shared" si="33"/>
        <v>18.666666666666668</v>
      </c>
    </row>
    <row r="47" spans="1:28" x14ac:dyDescent="0.25">
      <c r="B47" s="12" t="s">
        <v>37</v>
      </c>
      <c r="C47" s="1">
        <v>304</v>
      </c>
      <c r="D47" s="1">
        <v>8</v>
      </c>
      <c r="E47" s="1">
        <f t="shared" si="28"/>
        <v>38</v>
      </c>
      <c r="F47" s="1">
        <v>303</v>
      </c>
      <c r="G47" s="1">
        <f t="shared" si="29"/>
        <v>1</v>
      </c>
      <c r="H47" s="1">
        <f t="shared" si="30"/>
        <v>37.875</v>
      </c>
      <c r="J47" s="12" t="s">
        <v>47</v>
      </c>
      <c r="K47" s="1">
        <v>164</v>
      </c>
      <c r="L47" s="1">
        <v>10</v>
      </c>
      <c r="M47" s="1">
        <f t="shared" si="31"/>
        <v>16.399999999999999</v>
      </c>
      <c r="N47" s="1">
        <f t="shared" si="32"/>
        <v>164</v>
      </c>
      <c r="P47" s="1">
        <f t="shared" si="33"/>
        <v>16.399999999999999</v>
      </c>
    </row>
    <row r="53" spans="2:16" ht="15.75" thickBot="1" x14ac:dyDescent="0.3"/>
    <row r="54" spans="2:16" x14ac:dyDescent="0.25">
      <c r="B54" s="16" t="s">
        <v>24</v>
      </c>
      <c r="C54" s="1">
        <f t="shared" ref="C54:H54" si="34">AVERAGE(C44:C53)</f>
        <v>325.75</v>
      </c>
      <c r="D54" s="1">
        <f t="shared" si="34"/>
        <v>8.5</v>
      </c>
      <c r="E54" s="1">
        <f t="shared" si="34"/>
        <v>38.15</v>
      </c>
      <c r="F54" s="1">
        <f t="shared" si="34"/>
        <v>324.5</v>
      </c>
      <c r="G54" s="1">
        <f t="shared" si="34"/>
        <v>1.25</v>
      </c>
      <c r="H54" s="17">
        <f t="shared" si="34"/>
        <v>38.006250000000001</v>
      </c>
      <c r="J54" s="20" t="s">
        <v>24</v>
      </c>
      <c r="K54" s="1">
        <f t="shared" ref="K54:P54" si="35">AVERAGE(K44:K53)</f>
        <v>158.25</v>
      </c>
      <c r="L54" s="1">
        <f t="shared" si="35"/>
        <v>9.5</v>
      </c>
      <c r="M54" s="1">
        <f t="shared" si="35"/>
        <v>16.705555555555556</v>
      </c>
      <c r="N54" s="1">
        <f t="shared" si="35"/>
        <v>158</v>
      </c>
      <c r="O54" s="1">
        <f t="shared" si="35"/>
        <v>0.33333333333333331</v>
      </c>
      <c r="P54" s="24">
        <f t="shared" si="35"/>
        <v>16.677777777777777</v>
      </c>
    </row>
    <row r="55" spans="2:16" x14ac:dyDescent="0.25">
      <c r="B55" s="16" t="s">
        <v>25</v>
      </c>
      <c r="C55" s="1">
        <f t="shared" ref="C55:H55" si="36">STDEV(C44:C53)</f>
        <v>58.693412463978156</v>
      </c>
      <c r="D55" s="1">
        <f t="shared" si="36"/>
        <v>1</v>
      </c>
      <c r="E55" s="1">
        <f t="shared" si="36"/>
        <v>2.688013516831095</v>
      </c>
      <c r="F55" s="1">
        <f t="shared" si="36"/>
        <v>58.20939214021508</v>
      </c>
      <c r="G55" s="1">
        <f t="shared" si="36"/>
        <v>0.5</v>
      </c>
      <c r="H55" s="18">
        <f t="shared" si="36"/>
        <v>2.6606997043384406</v>
      </c>
      <c r="J55" s="20" t="s">
        <v>25</v>
      </c>
      <c r="K55" s="1">
        <f t="shared" ref="K55:P55" si="37">STDEV(K44:K53)</f>
        <v>9.1787798753429097</v>
      </c>
      <c r="L55" s="1">
        <f t="shared" si="37"/>
        <v>0.57735026918962573</v>
      </c>
      <c r="M55" s="1">
        <f t="shared" si="37"/>
        <v>1.4408930701152585</v>
      </c>
      <c r="N55" s="1">
        <f t="shared" si="37"/>
        <v>9.5219045713904666</v>
      </c>
      <c r="O55" s="1">
        <f t="shared" si="37"/>
        <v>0.57735026918962584</v>
      </c>
      <c r="P55" s="25">
        <f t="shared" si="37"/>
        <v>1.4458113190767228</v>
      </c>
    </row>
    <row r="56" spans="2:16" x14ac:dyDescent="0.25">
      <c r="B56" s="16" t="s">
        <v>26</v>
      </c>
      <c r="C56" s="1">
        <f>C55/SQRT(C57)</f>
        <v>29.346706231989078</v>
      </c>
      <c r="D56" s="1">
        <f t="shared" ref="D56:H56" si="38">D55/SQRT(D57)</f>
        <v>0.5</v>
      </c>
      <c r="E56" s="1">
        <f t="shared" si="38"/>
        <v>1.3440067584155475</v>
      </c>
      <c r="F56" s="1">
        <f t="shared" si="38"/>
        <v>29.10469607010754</v>
      </c>
      <c r="G56" s="1">
        <f t="shared" si="38"/>
        <v>0.25</v>
      </c>
      <c r="H56" s="18">
        <f t="shared" si="38"/>
        <v>1.3303498521692203</v>
      </c>
      <c r="J56" s="20" t="s">
        <v>26</v>
      </c>
      <c r="K56" s="1">
        <f>K55/SQRT(K57)</f>
        <v>4.5893899376714549</v>
      </c>
      <c r="L56" s="1">
        <f t="shared" ref="L56:P56" si="39">L55/SQRT(L57)</f>
        <v>0.28867513459481287</v>
      </c>
      <c r="M56" s="1">
        <f t="shared" si="39"/>
        <v>0.72044653505762923</v>
      </c>
      <c r="N56" s="1">
        <f t="shared" si="39"/>
        <v>4.7609522856952333</v>
      </c>
      <c r="O56" s="1">
        <f t="shared" si="39"/>
        <v>0.33333333333333337</v>
      </c>
      <c r="P56" s="25">
        <f t="shared" si="39"/>
        <v>0.72290565953836139</v>
      </c>
    </row>
    <row r="57" spans="2:16" ht="15.75" thickBot="1" x14ac:dyDescent="0.3">
      <c r="B57" s="16" t="s">
        <v>27</v>
      </c>
      <c r="C57" s="1">
        <f t="shared" ref="C57:H57" si="40">COUNTA(C44:C53)</f>
        <v>4</v>
      </c>
      <c r="D57" s="1">
        <f t="shared" si="40"/>
        <v>4</v>
      </c>
      <c r="E57" s="1">
        <f t="shared" si="40"/>
        <v>4</v>
      </c>
      <c r="F57" s="1">
        <f t="shared" si="40"/>
        <v>4</v>
      </c>
      <c r="G57" s="1">
        <f t="shared" si="40"/>
        <v>4</v>
      </c>
      <c r="H57" s="19">
        <f t="shared" si="40"/>
        <v>4</v>
      </c>
      <c r="J57" s="20" t="s">
        <v>27</v>
      </c>
      <c r="K57" s="1">
        <f t="shared" ref="K57:P57" si="41">COUNTA(K44:K53)</f>
        <v>4</v>
      </c>
      <c r="L57" s="1">
        <f t="shared" si="41"/>
        <v>4</v>
      </c>
      <c r="M57" s="1">
        <f t="shared" si="41"/>
        <v>4</v>
      </c>
      <c r="N57" s="1">
        <f t="shared" si="41"/>
        <v>4</v>
      </c>
      <c r="O57" s="1">
        <f t="shared" si="41"/>
        <v>3</v>
      </c>
      <c r="P57" s="26">
        <f t="shared" si="41"/>
        <v>4</v>
      </c>
    </row>
    <row r="58" spans="2:16" x14ac:dyDescent="0.25">
      <c r="C58" s="2"/>
    </row>
    <row r="59" spans="2:16" ht="17.25" x14ac:dyDescent="0.25">
      <c r="B59" s="11" t="s">
        <v>15</v>
      </c>
      <c r="J59" s="21" t="s">
        <v>15</v>
      </c>
    </row>
    <row r="60" spans="2:16" x14ac:dyDescent="0.25">
      <c r="B60" s="3" t="s">
        <v>16</v>
      </c>
      <c r="C60" s="1">
        <v>393</v>
      </c>
      <c r="D60" s="1">
        <v>7</v>
      </c>
      <c r="E60" s="1">
        <f t="shared" ref="E60:E66" si="42">C60/D60</f>
        <v>56.142857142857146</v>
      </c>
      <c r="F60" s="1">
        <v>393</v>
      </c>
      <c r="G60" s="1">
        <f t="shared" ref="G60:G66" si="43">C60-F60</f>
        <v>0</v>
      </c>
      <c r="H60" s="1">
        <f>F60/D60</f>
        <v>56.142857142857146</v>
      </c>
      <c r="J60" s="12" t="s">
        <v>39</v>
      </c>
      <c r="K60" s="1">
        <v>127</v>
      </c>
      <c r="L60" s="1">
        <v>9</v>
      </c>
      <c r="M60" s="1">
        <f>K60/L60</f>
        <v>14.111111111111111</v>
      </c>
      <c r="N60" s="1">
        <v>20</v>
      </c>
      <c r="O60" s="1">
        <f>K60-N60</f>
        <v>107</v>
      </c>
      <c r="P60" s="1">
        <f>O60/L60</f>
        <v>11.888888888888889</v>
      </c>
    </row>
    <row r="61" spans="2:16" x14ac:dyDescent="0.25">
      <c r="B61" s="3" t="s">
        <v>17</v>
      </c>
      <c r="C61" s="1">
        <v>386</v>
      </c>
      <c r="D61" s="1">
        <v>7</v>
      </c>
      <c r="E61" s="1">
        <f t="shared" si="42"/>
        <v>55.142857142857146</v>
      </c>
      <c r="F61" s="1">
        <v>386</v>
      </c>
      <c r="G61" s="1">
        <f t="shared" si="43"/>
        <v>0</v>
      </c>
      <c r="H61" s="1">
        <f t="shared" ref="H61:H66" si="44">F61/D61</f>
        <v>55.142857142857146</v>
      </c>
      <c r="J61" s="12" t="s">
        <v>40</v>
      </c>
      <c r="K61" s="1">
        <v>145</v>
      </c>
      <c r="L61" s="1">
        <v>12</v>
      </c>
      <c r="M61" s="1">
        <f t="shared" ref="M61:M64" si="45">K61/L61</f>
        <v>12.083333333333334</v>
      </c>
      <c r="N61" s="1">
        <v>7</v>
      </c>
      <c r="O61" s="1">
        <f t="shared" ref="O61:O64" si="46">K61-N61</f>
        <v>138</v>
      </c>
      <c r="P61" s="1">
        <f t="shared" ref="P61:P64" si="47">O61/L61</f>
        <v>11.5</v>
      </c>
    </row>
    <row r="62" spans="2:16" x14ac:dyDescent="0.25">
      <c r="B62" s="3" t="s">
        <v>18</v>
      </c>
      <c r="C62" s="1">
        <v>392</v>
      </c>
      <c r="D62" s="1">
        <v>6</v>
      </c>
      <c r="E62" s="1">
        <f t="shared" si="42"/>
        <v>65.333333333333329</v>
      </c>
      <c r="F62" s="1">
        <v>391</v>
      </c>
      <c r="G62" s="1">
        <f t="shared" si="43"/>
        <v>1</v>
      </c>
      <c r="H62" s="1">
        <f t="shared" si="44"/>
        <v>65.166666666666671</v>
      </c>
      <c r="J62" s="12" t="s">
        <v>41</v>
      </c>
      <c r="K62" s="1">
        <v>129</v>
      </c>
      <c r="L62" s="1">
        <v>10</v>
      </c>
      <c r="M62" s="1">
        <f t="shared" si="45"/>
        <v>12.9</v>
      </c>
      <c r="N62" s="1">
        <v>5</v>
      </c>
      <c r="O62" s="1">
        <f t="shared" si="46"/>
        <v>124</v>
      </c>
      <c r="P62" s="1">
        <f t="shared" si="47"/>
        <v>12.4</v>
      </c>
    </row>
    <row r="63" spans="2:16" x14ac:dyDescent="0.25">
      <c r="B63" s="3" t="s">
        <v>19</v>
      </c>
      <c r="C63" s="1">
        <v>381</v>
      </c>
      <c r="D63" s="1">
        <v>7</v>
      </c>
      <c r="E63" s="1">
        <f t="shared" si="42"/>
        <v>54.428571428571431</v>
      </c>
      <c r="F63" s="1">
        <v>381</v>
      </c>
      <c r="G63" s="1">
        <f t="shared" si="43"/>
        <v>0</v>
      </c>
      <c r="H63" s="1">
        <f t="shared" si="44"/>
        <v>54.428571428571431</v>
      </c>
      <c r="J63" s="12" t="s">
        <v>42</v>
      </c>
      <c r="K63" s="1">
        <v>111</v>
      </c>
      <c r="L63" s="1">
        <v>9</v>
      </c>
      <c r="M63" s="1">
        <f t="shared" si="45"/>
        <v>12.333333333333334</v>
      </c>
      <c r="N63" s="1">
        <v>2</v>
      </c>
      <c r="O63" s="1">
        <f t="shared" si="46"/>
        <v>109</v>
      </c>
      <c r="P63" s="1">
        <f t="shared" si="47"/>
        <v>12.111111111111111</v>
      </c>
    </row>
    <row r="64" spans="2:16" x14ac:dyDescent="0.25">
      <c r="B64" s="3" t="s">
        <v>20</v>
      </c>
      <c r="C64" s="1">
        <v>315</v>
      </c>
      <c r="D64" s="1">
        <v>7</v>
      </c>
      <c r="E64" s="1">
        <f t="shared" si="42"/>
        <v>45</v>
      </c>
      <c r="F64" s="1">
        <v>315</v>
      </c>
      <c r="G64" s="1">
        <f t="shared" si="43"/>
        <v>0</v>
      </c>
      <c r="H64" s="1">
        <f t="shared" si="44"/>
        <v>45</v>
      </c>
      <c r="J64" s="12" t="s">
        <v>43</v>
      </c>
      <c r="K64" s="1">
        <v>135</v>
      </c>
      <c r="L64" s="1">
        <v>9</v>
      </c>
      <c r="M64" s="1">
        <f t="shared" si="45"/>
        <v>15</v>
      </c>
      <c r="N64" s="1">
        <v>1</v>
      </c>
      <c r="O64" s="1">
        <f t="shared" si="46"/>
        <v>134</v>
      </c>
      <c r="P64" s="1">
        <f t="shared" si="47"/>
        <v>14.888888888888889</v>
      </c>
    </row>
    <row r="65" spans="1:17" x14ac:dyDescent="0.25">
      <c r="B65" s="3" t="s">
        <v>21</v>
      </c>
      <c r="C65" s="1">
        <v>553</v>
      </c>
      <c r="D65" s="1">
        <v>9</v>
      </c>
      <c r="E65" s="1">
        <f t="shared" si="42"/>
        <v>61.444444444444443</v>
      </c>
      <c r="F65" s="1">
        <v>553</v>
      </c>
      <c r="G65" s="1">
        <f t="shared" si="43"/>
        <v>0</v>
      </c>
      <c r="H65" s="1">
        <f t="shared" si="44"/>
        <v>61.444444444444443</v>
      </c>
    </row>
    <row r="66" spans="1:17" x14ac:dyDescent="0.25">
      <c r="B66" s="3" t="s">
        <v>22</v>
      </c>
      <c r="C66" s="1">
        <v>422</v>
      </c>
      <c r="D66" s="1">
        <v>7</v>
      </c>
      <c r="E66" s="1">
        <f t="shared" si="42"/>
        <v>60.285714285714285</v>
      </c>
      <c r="F66" s="1">
        <v>421</v>
      </c>
      <c r="G66" s="1">
        <f t="shared" si="43"/>
        <v>1</v>
      </c>
      <c r="H66" s="1">
        <f t="shared" si="44"/>
        <v>60.142857142857146</v>
      </c>
    </row>
    <row r="67" spans="1:17" x14ac:dyDescent="0.25">
      <c r="B67" s="12" t="s">
        <v>29</v>
      </c>
      <c r="C67" s="1">
        <v>427</v>
      </c>
      <c r="D67" s="1">
        <v>8</v>
      </c>
      <c r="E67" s="1">
        <f>C67/D67</f>
        <v>53.375</v>
      </c>
      <c r="F67" s="1">
        <v>427</v>
      </c>
      <c r="G67" s="1">
        <f>C67-F67</f>
        <v>0</v>
      </c>
      <c r="H67" s="1">
        <f>F67/D67</f>
        <v>53.375</v>
      </c>
    </row>
    <row r="68" spans="1:17" x14ac:dyDescent="0.25">
      <c r="B68" s="12" t="s">
        <v>30</v>
      </c>
      <c r="C68" s="1">
        <v>430</v>
      </c>
      <c r="D68" s="1">
        <v>8</v>
      </c>
      <c r="E68" s="1">
        <f>C68/D68</f>
        <v>53.75</v>
      </c>
      <c r="F68" s="1">
        <v>430</v>
      </c>
      <c r="G68" s="1">
        <f>C68-F68</f>
        <v>0</v>
      </c>
      <c r="H68" s="1">
        <f>F68/D68</f>
        <v>53.75</v>
      </c>
    </row>
    <row r="69" spans="1:17" x14ac:dyDescent="0.25">
      <c r="B69" s="12" t="s">
        <v>31</v>
      </c>
      <c r="C69" s="1">
        <v>476</v>
      </c>
      <c r="D69" s="1">
        <v>9</v>
      </c>
      <c r="E69" s="1">
        <f>C69/D69</f>
        <v>52.888888888888886</v>
      </c>
      <c r="F69" s="1">
        <v>476</v>
      </c>
      <c r="G69" s="1">
        <f>C69-F69</f>
        <v>0</v>
      </c>
      <c r="H69" s="1">
        <f>F69/D69</f>
        <v>52.888888888888886</v>
      </c>
    </row>
    <row r="70" spans="1:17" x14ac:dyDescent="0.25">
      <c r="B70" s="12" t="s">
        <v>32</v>
      </c>
      <c r="C70" s="1">
        <v>414</v>
      </c>
      <c r="D70" s="1">
        <v>8</v>
      </c>
      <c r="E70" s="1">
        <f>C70/D70</f>
        <v>51.75</v>
      </c>
      <c r="F70" s="1">
        <v>413</v>
      </c>
      <c r="G70" s="1">
        <f>C70-F70</f>
        <v>1</v>
      </c>
      <c r="H70" s="1">
        <f>F70/D70</f>
        <v>51.625</v>
      </c>
    </row>
    <row r="71" spans="1:17" x14ac:dyDescent="0.25">
      <c r="B71" s="12" t="s">
        <v>33</v>
      </c>
      <c r="C71" s="1">
        <v>438</v>
      </c>
      <c r="D71" s="1">
        <v>8</v>
      </c>
      <c r="E71" s="1">
        <f>C71/D71</f>
        <v>54.75</v>
      </c>
      <c r="F71" s="1">
        <v>438</v>
      </c>
      <c r="G71" s="1">
        <f>C71-F71</f>
        <v>0</v>
      </c>
      <c r="H71" s="1">
        <f>F71/D71</f>
        <v>54.75</v>
      </c>
    </row>
    <row r="72" spans="1:17" ht="15.75" thickBot="1" x14ac:dyDescent="0.3">
      <c r="B72" s="1"/>
    </row>
    <row r="73" spans="1:17" x14ac:dyDescent="0.25">
      <c r="B73" s="16" t="s">
        <v>24</v>
      </c>
      <c r="C73" s="1">
        <f t="shared" ref="C73:H73" si="48">AVERAGE(C60:C71)</f>
        <v>418.91666666666669</v>
      </c>
      <c r="D73" s="1">
        <f t="shared" si="48"/>
        <v>7.583333333333333</v>
      </c>
      <c r="E73" s="1">
        <f t="shared" si="48"/>
        <v>55.357638888888886</v>
      </c>
      <c r="F73" s="1">
        <f t="shared" si="48"/>
        <v>418.66666666666669</v>
      </c>
      <c r="G73" s="1">
        <f t="shared" si="48"/>
        <v>0.25</v>
      </c>
      <c r="H73" s="17">
        <f t="shared" si="48"/>
        <v>55.321428571428577</v>
      </c>
      <c r="J73" s="20" t="s">
        <v>24</v>
      </c>
      <c r="K73" s="1">
        <f t="shared" ref="K73:P73" si="49">AVERAGE(K60:K70)</f>
        <v>129.4</v>
      </c>
      <c r="L73" s="1">
        <f t="shared" si="49"/>
        <v>9.8000000000000007</v>
      </c>
      <c r="M73" s="1">
        <f t="shared" si="49"/>
        <v>13.285555555555556</v>
      </c>
      <c r="N73" s="1">
        <f t="shared" si="49"/>
        <v>7</v>
      </c>
      <c r="O73" s="1">
        <f t="shared" si="49"/>
        <v>122.4</v>
      </c>
      <c r="P73" s="24">
        <f t="shared" si="49"/>
        <v>12.557777777777778</v>
      </c>
    </row>
    <row r="74" spans="1:17" x14ac:dyDescent="0.25">
      <c r="B74" s="16" t="s">
        <v>25</v>
      </c>
      <c r="C74" s="1">
        <f t="shared" ref="C74:H74" si="50">STDEV(C60:C71)</f>
        <v>57.634362119916645</v>
      </c>
      <c r="D74" s="1">
        <f t="shared" si="50"/>
        <v>0.9003366373785181</v>
      </c>
      <c r="E74" s="1">
        <f t="shared" si="50"/>
        <v>5.1843341549790969</v>
      </c>
      <c r="F74" s="1">
        <f t="shared" si="50"/>
        <v>57.68146595875924</v>
      </c>
      <c r="G74" s="1">
        <f t="shared" si="50"/>
        <v>0.45226701686664544</v>
      </c>
      <c r="H74" s="18">
        <f t="shared" si="50"/>
        <v>5.1510569112302136</v>
      </c>
      <c r="J74" s="20" t="s">
        <v>25</v>
      </c>
      <c r="K74" s="1">
        <f t="shared" ref="K74:P74" si="51">STDEV(K60:K70)</f>
        <v>12.441864811996632</v>
      </c>
      <c r="L74" s="1">
        <f t="shared" si="51"/>
        <v>1.3038404810405309</v>
      </c>
      <c r="M74" s="1">
        <f t="shared" si="51"/>
        <v>1.237091371616662</v>
      </c>
      <c r="N74" s="1">
        <f t="shared" si="51"/>
        <v>7.6485292703891776</v>
      </c>
      <c r="O74" s="1">
        <f t="shared" si="51"/>
        <v>14.117365193264616</v>
      </c>
      <c r="P74" s="25">
        <f t="shared" si="51"/>
        <v>1.34394848519733</v>
      </c>
    </row>
    <row r="75" spans="1:17" s="3" customFormat="1" x14ac:dyDescent="0.25">
      <c r="A75" s="7"/>
      <c r="B75" s="16" t="s">
        <v>26</v>
      </c>
      <c r="C75" s="1">
        <f>C74/SQRT(C76)</f>
        <v>16.637607242253125</v>
      </c>
      <c r="D75" s="1">
        <f t="shared" ref="D75:H75" si="52">D74/SQRT(D76)</f>
        <v>0.25990479997588495</v>
      </c>
      <c r="E75" s="1">
        <f t="shared" si="52"/>
        <v>1.4965883599730765</v>
      </c>
      <c r="F75" s="1">
        <f t="shared" si="52"/>
        <v>16.651204949270941</v>
      </c>
      <c r="G75" s="1">
        <f t="shared" si="52"/>
        <v>0.1305582419667734</v>
      </c>
      <c r="H75" s="18">
        <f t="shared" si="52"/>
        <v>1.4869820471549231</v>
      </c>
      <c r="I75" s="7"/>
      <c r="J75" s="20" t="s">
        <v>26</v>
      </c>
      <c r="K75" s="1">
        <f>K74/SQRT(K76)</f>
        <v>5.5641710972974217</v>
      </c>
      <c r="L75" s="1">
        <f t="shared" ref="L75:P75" si="53">L74/SQRT(L76)</f>
        <v>0.58309518948453054</v>
      </c>
      <c r="M75" s="1">
        <f t="shared" si="53"/>
        <v>0.55324408026266203</v>
      </c>
      <c r="N75" s="1">
        <f t="shared" si="53"/>
        <v>3.4205262752974139</v>
      </c>
      <c r="O75" s="1">
        <f t="shared" si="53"/>
        <v>6.3134776470658274</v>
      </c>
      <c r="P75" s="25">
        <f t="shared" si="53"/>
        <v>0.60103203423181994</v>
      </c>
      <c r="Q75" s="10"/>
    </row>
    <row r="76" spans="1:17" ht="15.75" thickBot="1" x14ac:dyDescent="0.3">
      <c r="B76" s="16" t="s">
        <v>27</v>
      </c>
      <c r="C76" s="1">
        <f t="shared" ref="C76:H76" si="54">COUNTA(C60:C71)</f>
        <v>12</v>
      </c>
      <c r="D76" s="1">
        <f t="shared" si="54"/>
        <v>12</v>
      </c>
      <c r="E76" s="1">
        <f t="shared" si="54"/>
        <v>12</v>
      </c>
      <c r="F76" s="1">
        <f t="shared" si="54"/>
        <v>12</v>
      </c>
      <c r="G76" s="1">
        <f t="shared" si="54"/>
        <v>12</v>
      </c>
      <c r="H76" s="19">
        <f t="shared" si="54"/>
        <v>12</v>
      </c>
      <c r="J76" s="20" t="s">
        <v>27</v>
      </c>
      <c r="K76" s="1">
        <f t="shared" ref="K76:P76" si="55">COUNTA(K60:K70)</f>
        <v>5</v>
      </c>
      <c r="L76" s="1">
        <f t="shared" si="55"/>
        <v>5</v>
      </c>
      <c r="M76" s="1">
        <f t="shared" si="55"/>
        <v>5</v>
      </c>
      <c r="N76" s="1">
        <f t="shared" si="55"/>
        <v>5</v>
      </c>
      <c r="O76" s="1">
        <f t="shared" si="55"/>
        <v>5</v>
      </c>
      <c r="P76" s="26">
        <f t="shared" si="55"/>
        <v>5</v>
      </c>
    </row>
    <row r="77" spans="1:17" x14ac:dyDescent="0.25">
      <c r="B77" s="10"/>
      <c r="C77" s="7"/>
      <c r="D77" s="7"/>
      <c r="E77" s="7"/>
      <c r="F77" s="7"/>
      <c r="G77" s="7"/>
      <c r="H77" s="7"/>
      <c r="J77" s="10"/>
      <c r="K77" s="7"/>
      <c r="L77" s="7"/>
      <c r="M77" s="7"/>
      <c r="N77" s="7"/>
      <c r="O77" s="7"/>
      <c r="P77" s="7"/>
    </row>
    <row r="78" spans="1:17" x14ac:dyDescent="0.25">
      <c r="B78" s="8" t="s">
        <v>11</v>
      </c>
      <c r="C78" s="9"/>
      <c r="D78" s="9"/>
      <c r="E78" s="9"/>
      <c r="F78" s="9"/>
      <c r="G78" s="9"/>
      <c r="H78" s="9"/>
      <c r="J78" s="22" t="s">
        <v>38</v>
      </c>
      <c r="K78" s="23"/>
      <c r="L78" s="23"/>
      <c r="M78" s="23"/>
      <c r="N78" s="23"/>
      <c r="O78" s="23"/>
      <c r="P78" s="23"/>
    </row>
    <row r="79" spans="1:17" x14ac:dyDescent="0.25">
      <c r="B79" s="8" t="s">
        <v>8</v>
      </c>
      <c r="C79" s="9"/>
      <c r="D79" s="9"/>
      <c r="E79" s="9"/>
      <c r="F79" s="9"/>
      <c r="G79" s="9"/>
      <c r="H79" s="9"/>
      <c r="J79" s="22" t="s">
        <v>8</v>
      </c>
      <c r="K79" s="23"/>
      <c r="L79" s="23"/>
      <c r="M79" s="23"/>
      <c r="N79" s="23"/>
      <c r="O79" s="23"/>
      <c r="P79" s="23"/>
    </row>
    <row r="80" spans="1:17" x14ac:dyDescent="0.25">
      <c r="A80" s="10"/>
      <c r="C80" s="3" t="s">
        <v>1</v>
      </c>
      <c r="D80" s="3" t="s">
        <v>2</v>
      </c>
      <c r="E80" s="3" t="s">
        <v>3</v>
      </c>
      <c r="F80" s="3" t="s">
        <v>5</v>
      </c>
      <c r="G80" s="3" t="s">
        <v>4</v>
      </c>
      <c r="H80" s="3" t="s">
        <v>23</v>
      </c>
      <c r="I80" s="10"/>
      <c r="K80" s="3" t="s">
        <v>1</v>
      </c>
      <c r="L80" s="3" t="s">
        <v>2</v>
      </c>
      <c r="M80" s="3" t="s">
        <v>3</v>
      </c>
      <c r="N80" s="3" t="s">
        <v>5</v>
      </c>
      <c r="O80" s="3" t="s">
        <v>4</v>
      </c>
      <c r="P80" s="3" t="s">
        <v>23</v>
      </c>
    </row>
    <row r="81" spans="2:16" x14ac:dyDescent="0.25">
      <c r="B81" s="11" t="s">
        <v>0</v>
      </c>
      <c r="J81" s="21" t="s">
        <v>0</v>
      </c>
    </row>
    <row r="82" spans="2:16" x14ac:dyDescent="0.25">
      <c r="B82" s="12" t="s">
        <v>34</v>
      </c>
      <c r="C82" s="1">
        <v>334</v>
      </c>
      <c r="D82" s="1">
        <v>8</v>
      </c>
      <c r="E82" s="1">
        <f t="shared" ref="E82:E85" si="56">C82/D82</f>
        <v>41.75</v>
      </c>
      <c r="F82" s="1">
        <v>332</v>
      </c>
      <c r="G82" s="1">
        <f t="shared" ref="G82:G85" si="57">C82-F82</f>
        <v>2</v>
      </c>
      <c r="H82" s="1">
        <f>F82/D82</f>
        <v>41.5</v>
      </c>
      <c r="J82" s="12" t="s">
        <v>44</v>
      </c>
      <c r="K82" s="1">
        <v>192</v>
      </c>
      <c r="L82" s="1">
        <v>10</v>
      </c>
      <c r="M82" s="1">
        <f>K82/L82</f>
        <v>19.2</v>
      </c>
      <c r="N82" s="1">
        <f>K82-O82</f>
        <v>192</v>
      </c>
      <c r="O82" s="1">
        <v>0</v>
      </c>
      <c r="P82" s="1">
        <f>N82/L82</f>
        <v>19.2</v>
      </c>
    </row>
    <row r="83" spans="2:16" x14ac:dyDescent="0.25">
      <c r="B83" s="12" t="s">
        <v>35</v>
      </c>
      <c r="C83" s="1">
        <v>318</v>
      </c>
      <c r="D83" s="1">
        <v>8</v>
      </c>
      <c r="E83" s="1">
        <f t="shared" si="56"/>
        <v>39.75</v>
      </c>
      <c r="F83" s="1">
        <v>318</v>
      </c>
      <c r="G83" s="1">
        <f t="shared" si="57"/>
        <v>0</v>
      </c>
      <c r="H83" s="1">
        <f t="shared" ref="H83:H85" si="58">F83/D83</f>
        <v>39.75</v>
      </c>
      <c r="J83" s="12" t="s">
        <v>45</v>
      </c>
      <c r="K83" s="1">
        <v>169</v>
      </c>
      <c r="L83" s="1">
        <v>9</v>
      </c>
      <c r="M83" s="1">
        <f t="shared" ref="M83:M85" si="59">K83/L83</f>
        <v>18.777777777777779</v>
      </c>
      <c r="N83" s="1">
        <f t="shared" ref="N83:N85" si="60">K83-O83</f>
        <v>169</v>
      </c>
      <c r="O83" s="1">
        <v>0</v>
      </c>
      <c r="P83" s="1">
        <f t="shared" ref="P83:P85" si="61">N83/L83</f>
        <v>18.777777777777779</v>
      </c>
    </row>
    <row r="84" spans="2:16" x14ac:dyDescent="0.25">
      <c r="B84" s="12" t="s">
        <v>36</v>
      </c>
      <c r="C84" s="1">
        <v>362</v>
      </c>
      <c r="D84" s="1">
        <v>9</v>
      </c>
      <c r="E84" s="1">
        <f t="shared" si="56"/>
        <v>40.222222222222221</v>
      </c>
      <c r="F84" s="1">
        <v>361</v>
      </c>
      <c r="G84" s="1">
        <f t="shared" si="57"/>
        <v>1</v>
      </c>
      <c r="H84" s="1">
        <f t="shared" si="58"/>
        <v>40.111111111111114</v>
      </c>
      <c r="J84" s="12" t="s">
        <v>46</v>
      </c>
      <c r="K84" s="1">
        <v>194</v>
      </c>
      <c r="L84" s="1">
        <v>10</v>
      </c>
      <c r="M84" s="1">
        <f t="shared" si="59"/>
        <v>19.399999999999999</v>
      </c>
      <c r="N84" s="1">
        <f t="shared" si="60"/>
        <v>194</v>
      </c>
      <c r="O84" s="1">
        <v>0</v>
      </c>
      <c r="P84" s="1">
        <f t="shared" si="61"/>
        <v>19.399999999999999</v>
      </c>
    </row>
    <row r="85" spans="2:16" x14ac:dyDescent="0.25">
      <c r="B85" s="12" t="s">
        <v>37</v>
      </c>
      <c r="C85" s="1">
        <v>314</v>
      </c>
      <c r="D85" s="1">
        <v>8</v>
      </c>
      <c r="E85" s="1">
        <f t="shared" si="56"/>
        <v>39.25</v>
      </c>
      <c r="F85" s="1">
        <v>312</v>
      </c>
      <c r="G85" s="1">
        <f t="shared" si="57"/>
        <v>2</v>
      </c>
      <c r="H85" s="1">
        <f t="shared" si="58"/>
        <v>39</v>
      </c>
      <c r="J85" s="12" t="s">
        <v>47</v>
      </c>
      <c r="K85" s="1">
        <v>170</v>
      </c>
      <c r="L85" s="1">
        <v>10</v>
      </c>
      <c r="M85" s="1">
        <f t="shared" si="59"/>
        <v>17</v>
      </c>
      <c r="N85" s="1">
        <f t="shared" si="60"/>
        <v>170</v>
      </c>
      <c r="O85" s="1">
        <v>0</v>
      </c>
      <c r="P85" s="1">
        <f t="shared" si="61"/>
        <v>17</v>
      </c>
    </row>
    <row r="91" spans="2:16" ht="15.75" thickBot="1" x14ac:dyDescent="0.3">
      <c r="C91" s="2"/>
      <c r="J91" s="13"/>
    </row>
    <row r="92" spans="2:16" x14ac:dyDescent="0.25">
      <c r="B92" s="16" t="s">
        <v>24</v>
      </c>
      <c r="C92" s="1">
        <f t="shared" ref="C92:H92" si="62">AVERAGE(C82:C90)</f>
        <v>332</v>
      </c>
      <c r="D92" s="1">
        <f t="shared" si="62"/>
        <v>8.25</v>
      </c>
      <c r="E92" s="1">
        <f t="shared" si="62"/>
        <v>40.243055555555557</v>
      </c>
      <c r="F92" s="1">
        <f t="shared" si="62"/>
        <v>330.75</v>
      </c>
      <c r="G92" s="1">
        <f t="shared" si="62"/>
        <v>1.25</v>
      </c>
      <c r="H92" s="17">
        <f t="shared" si="62"/>
        <v>40.090277777777779</v>
      </c>
      <c r="J92" s="20" t="s">
        <v>24</v>
      </c>
      <c r="K92" s="1">
        <f t="shared" ref="K92:P92" si="63">AVERAGE(K82:K90)</f>
        <v>181.25</v>
      </c>
      <c r="L92" s="1">
        <f t="shared" si="63"/>
        <v>9.75</v>
      </c>
      <c r="M92" s="1">
        <f t="shared" si="63"/>
        <v>18.594444444444441</v>
      </c>
      <c r="N92" s="1">
        <f t="shared" si="63"/>
        <v>181.25</v>
      </c>
      <c r="O92" s="1">
        <f t="shared" si="63"/>
        <v>0</v>
      </c>
      <c r="P92" s="24">
        <f t="shared" si="63"/>
        <v>18.594444444444441</v>
      </c>
    </row>
    <row r="93" spans="2:16" x14ac:dyDescent="0.25">
      <c r="B93" s="16" t="s">
        <v>25</v>
      </c>
      <c r="C93" s="1">
        <f t="shared" ref="C93:H93" si="64">STDEV(C82:C90)</f>
        <v>21.786846184490923</v>
      </c>
      <c r="D93" s="1">
        <f t="shared" si="64"/>
        <v>0.5</v>
      </c>
      <c r="E93" s="1">
        <f t="shared" si="64"/>
        <v>1.0802127419639311</v>
      </c>
      <c r="F93" s="1">
        <f t="shared" si="64"/>
        <v>21.838421798899908</v>
      </c>
      <c r="G93" s="1">
        <f t="shared" si="64"/>
        <v>0.9574271077563381</v>
      </c>
      <c r="H93" s="18">
        <f t="shared" si="64"/>
        <v>1.0475758318407264</v>
      </c>
      <c r="J93" s="20" t="s">
        <v>25</v>
      </c>
      <c r="K93" s="1">
        <f t="shared" ref="K93:P93" si="65">STDEV(K82:K90)</f>
        <v>13.598406769422169</v>
      </c>
      <c r="L93" s="1">
        <f t="shared" si="65"/>
        <v>0.5</v>
      </c>
      <c r="M93" s="1">
        <f t="shared" si="65"/>
        <v>1.094148296085663</v>
      </c>
      <c r="N93" s="1">
        <f t="shared" si="65"/>
        <v>13.598406769422169</v>
      </c>
      <c r="O93" s="1">
        <f t="shared" si="65"/>
        <v>0</v>
      </c>
      <c r="P93" s="25">
        <f t="shared" si="65"/>
        <v>1.094148296085663</v>
      </c>
    </row>
    <row r="94" spans="2:16" x14ac:dyDescent="0.25">
      <c r="B94" s="16" t="s">
        <v>26</v>
      </c>
      <c r="C94" s="1">
        <f>C93/SQRT(C95)</f>
        <v>10.893423092245461</v>
      </c>
      <c r="D94" s="1">
        <f t="shared" ref="D94:H94" si="66">D93/SQRT(D95)</f>
        <v>0.25</v>
      </c>
      <c r="E94" s="1">
        <f t="shared" si="66"/>
        <v>0.54010637098196557</v>
      </c>
      <c r="F94" s="1">
        <f t="shared" si="66"/>
        <v>10.919210899449954</v>
      </c>
      <c r="G94" s="1">
        <f t="shared" si="66"/>
        <v>0.47871355387816905</v>
      </c>
      <c r="H94" s="18">
        <f t="shared" si="66"/>
        <v>0.52378791592036322</v>
      </c>
      <c r="J94" s="20" t="s">
        <v>26</v>
      </c>
      <c r="K94" s="1">
        <f>K93/SQRT(K95)</f>
        <v>6.7992033847110847</v>
      </c>
      <c r="L94" s="1">
        <f t="shared" ref="L94:P94" si="67">L93/SQRT(L95)</f>
        <v>0.25</v>
      </c>
      <c r="M94" s="1">
        <f t="shared" si="67"/>
        <v>0.5470741480428315</v>
      </c>
      <c r="N94" s="1">
        <f t="shared" si="67"/>
        <v>6.7992033847110847</v>
      </c>
      <c r="O94" s="1">
        <f t="shared" si="67"/>
        <v>0</v>
      </c>
      <c r="P94" s="25">
        <f t="shared" si="67"/>
        <v>0.5470741480428315</v>
      </c>
    </row>
    <row r="95" spans="2:16" ht="15.75" thickBot="1" x14ac:dyDescent="0.3">
      <c r="B95" s="16" t="s">
        <v>27</v>
      </c>
      <c r="C95" s="1">
        <f t="shared" ref="C95:H95" si="68">COUNTA(C82:C90)</f>
        <v>4</v>
      </c>
      <c r="D95" s="1">
        <f t="shared" si="68"/>
        <v>4</v>
      </c>
      <c r="E95" s="1">
        <f t="shared" si="68"/>
        <v>4</v>
      </c>
      <c r="F95" s="1">
        <f t="shared" si="68"/>
        <v>4</v>
      </c>
      <c r="G95" s="1">
        <f t="shared" si="68"/>
        <v>4</v>
      </c>
      <c r="H95" s="19">
        <f t="shared" si="68"/>
        <v>4</v>
      </c>
      <c r="J95" s="20" t="s">
        <v>27</v>
      </c>
      <c r="K95" s="1">
        <f t="shared" ref="K95:P95" si="69">COUNTA(K82:K90)</f>
        <v>4</v>
      </c>
      <c r="L95" s="1">
        <f t="shared" si="69"/>
        <v>4</v>
      </c>
      <c r="M95" s="1">
        <f t="shared" si="69"/>
        <v>4</v>
      </c>
      <c r="N95" s="1">
        <f t="shared" si="69"/>
        <v>4</v>
      </c>
      <c r="O95" s="1">
        <f t="shared" si="69"/>
        <v>4</v>
      </c>
      <c r="P95" s="26">
        <f t="shared" si="69"/>
        <v>4</v>
      </c>
    </row>
    <row r="96" spans="2:16" x14ac:dyDescent="0.25">
      <c r="C96" s="2"/>
    </row>
    <row r="97" spans="2:16" ht="17.25" x14ac:dyDescent="0.25">
      <c r="B97" s="11" t="s">
        <v>15</v>
      </c>
      <c r="J97" s="21" t="s">
        <v>15</v>
      </c>
    </row>
    <row r="98" spans="2:16" x14ac:dyDescent="0.25">
      <c r="B98" s="3" t="s">
        <v>16</v>
      </c>
      <c r="C98" s="1">
        <v>406</v>
      </c>
      <c r="D98" s="1">
        <v>7</v>
      </c>
      <c r="E98" s="1">
        <f t="shared" ref="E98:E104" si="70">C98/D98</f>
        <v>58</v>
      </c>
      <c r="F98" s="1">
        <v>405</v>
      </c>
      <c r="G98" s="1">
        <f t="shared" ref="G98:G104" si="71">C98-F98</f>
        <v>1</v>
      </c>
      <c r="H98" s="1">
        <f>F98/D98</f>
        <v>57.857142857142854</v>
      </c>
      <c r="J98" s="12" t="s">
        <v>39</v>
      </c>
      <c r="K98" s="1">
        <v>128</v>
      </c>
      <c r="L98" s="1">
        <v>9</v>
      </c>
      <c r="M98" s="1">
        <f>K98/L98</f>
        <v>14.222222222222221</v>
      </c>
      <c r="N98" s="1">
        <v>18</v>
      </c>
      <c r="O98" s="1">
        <f>K98-N98</f>
        <v>110</v>
      </c>
      <c r="P98" s="1">
        <f>O98/L98</f>
        <v>12.222222222222221</v>
      </c>
    </row>
    <row r="99" spans="2:16" x14ac:dyDescent="0.25">
      <c r="B99" s="3" t="s">
        <v>17</v>
      </c>
      <c r="C99" s="1">
        <v>460</v>
      </c>
      <c r="D99" s="1">
        <v>8</v>
      </c>
      <c r="E99" s="1">
        <f t="shared" si="70"/>
        <v>57.5</v>
      </c>
      <c r="F99" s="1">
        <v>460</v>
      </c>
      <c r="G99" s="1">
        <f t="shared" si="71"/>
        <v>0</v>
      </c>
      <c r="H99" s="1">
        <f t="shared" ref="H99:H104" si="72">F99/D99</f>
        <v>57.5</v>
      </c>
      <c r="J99" s="12" t="s">
        <v>40</v>
      </c>
      <c r="K99" s="1">
        <v>99</v>
      </c>
      <c r="L99" s="1">
        <v>9</v>
      </c>
      <c r="M99" s="1">
        <f t="shared" ref="M99:M102" si="73">K99/L99</f>
        <v>11</v>
      </c>
      <c r="N99" s="1">
        <v>4</v>
      </c>
      <c r="O99" s="1">
        <f t="shared" ref="O99:O102" si="74">K99-N99</f>
        <v>95</v>
      </c>
      <c r="P99" s="1">
        <f t="shared" ref="P99:P102" si="75">O99/L99</f>
        <v>10.555555555555555</v>
      </c>
    </row>
    <row r="100" spans="2:16" x14ac:dyDescent="0.25">
      <c r="B100" s="3" t="s">
        <v>18</v>
      </c>
      <c r="C100" s="1">
        <v>548</v>
      </c>
      <c r="D100" s="1">
        <v>9</v>
      </c>
      <c r="E100" s="1">
        <f t="shared" si="70"/>
        <v>60.888888888888886</v>
      </c>
      <c r="F100" s="1">
        <v>548</v>
      </c>
      <c r="G100" s="1">
        <f t="shared" si="71"/>
        <v>0</v>
      </c>
      <c r="H100" s="1">
        <f t="shared" si="72"/>
        <v>60.888888888888886</v>
      </c>
      <c r="J100" s="12" t="s">
        <v>41</v>
      </c>
      <c r="K100" s="1">
        <v>148</v>
      </c>
      <c r="L100" s="1">
        <v>10</v>
      </c>
      <c r="M100" s="1">
        <f t="shared" si="73"/>
        <v>14.8</v>
      </c>
      <c r="N100" s="1">
        <v>9</v>
      </c>
      <c r="O100" s="1">
        <f t="shared" si="74"/>
        <v>139</v>
      </c>
      <c r="P100" s="1">
        <f t="shared" si="75"/>
        <v>13.9</v>
      </c>
    </row>
    <row r="101" spans="2:16" x14ac:dyDescent="0.25">
      <c r="B101" s="3" t="s">
        <v>19</v>
      </c>
      <c r="C101" s="1">
        <v>356</v>
      </c>
      <c r="D101" s="1">
        <v>7</v>
      </c>
      <c r="E101" s="1">
        <f t="shared" si="70"/>
        <v>50.857142857142854</v>
      </c>
      <c r="F101" s="1">
        <v>354</v>
      </c>
      <c r="G101" s="1">
        <f t="shared" si="71"/>
        <v>2</v>
      </c>
      <c r="H101" s="1">
        <f t="shared" si="72"/>
        <v>50.571428571428569</v>
      </c>
      <c r="J101" s="12" t="s">
        <v>42</v>
      </c>
      <c r="K101" s="1">
        <v>106</v>
      </c>
      <c r="L101" s="1">
        <v>9</v>
      </c>
      <c r="M101" s="1">
        <f t="shared" si="73"/>
        <v>11.777777777777779</v>
      </c>
      <c r="N101" s="1">
        <v>0</v>
      </c>
      <c r="O101" s="1">
        <f t="shared" si="74"/>
        <v>106</v>
      </c>
      <c r="P101" s="1">
        <f t="shared" si="75"/>
        <v>11.777777777777779</v>
      </c>
    </row>
    <row r="102" spans="2:16" x14ac:dyDescent="0.25">
      <c r="B102" s="3" t="s">
        <v>20</v>
      </c>
      <c r="C102" s="1">
        <v>302</v>
      </c>
      <c r="D102" s="1">
        <v>7</v>
      </c>
      <c r="E102" s="1">
        <f t="shared" si="70"/>
        <v>43.142857142857146</v>
      </c>
      <c r="F102" s="1">
        <v>301</v>
      </c>
      <c r="G102" s="1">
        <f t="shared" si="71"/>
        <v>1</v>
      </c>
      <c r="H102" s="1">
        <f t="shared" si="72"/>
        <v>43</v>
      </c>
      <c r="J102" s="12" t="s">
        <v>43</v>
      </c>
      <c r="K102" s="1">
        <v>104</v>
      </c>
      <c r="L102" s="1">
        <v>9</v>
      </c>
      <c r="M102" s="1">
        <f t="shared" si="73"/>
        <v>11.555555555555555</v>
      </c>
      <c r="N102" s="1">
        <v>1</v>
      </c>
      <c r="O102" s="1">
        <f t="shared" si="74"/>
        <v>103</v>
      </c>
      <c r="P102" s="1">
        <f t="shared" si="75"/>
        <v>11.444444444444445</v>
      </c>
    </row>
    <row r="103" spans="2:16" x14ac:dyDescent="0.25">
      <c r="B103" s="3" t="s">
        <v>21</v>
      </c>
      <c r="C103" s="1">
        <v>434</v>
      </c>
      <c r="D103" s="1">
        <v>7</v>
      </c>
      <c r="E103" s="1">
        <f t="shared" si="70"/>
        <v>62</v>
      </c>
      <c r="F103" s="1">
        <v>434</v>
      </c>
      <c r="G103" s="1">
        <f t="shared" si="71"/>
        <v>0</v>
      </c>
      <c r="H103" s="1">
        <f t="shared" si="72"/>
        <v>62</v>
      </c>
    </row>
    <row r="104" spans="2:16" x14ac:dyDescent="0.25">
      <c r="B104" s="3" t="s">
        <v>22</v>
      </c>
      <c r="C104" s="1">
        <v>422</v>
      </c>
      <c r="D104" s="1">
        <v>7</v>
      </c>
      <c r="E104" s="1">
        <f t="shared" si="70"/>
        <v>60.285714285714285</v>
      </c>
      <c r="F104" s="1">
        <v>422</v>
      </c>
      <c r="G104" s="1">
        <f t="shared" si="71"/>
        <v>0</v>
      </c>
      <c r="H104" s="1">
        <f t="shared" si="72"/>
        <v>60.285714285714285</v>
      </c>
    </row>
    <row r="105" spans="2:16" x14ac:dyDescent="0.25">
      <c r="B105" s="12" t="s">
        <v>29</v>
      </c>
      <c r="C105" s="1">
        <v>487</v>
      </c>
      <c r="D105" s="1">
        <v>9</v>
      </c>
      <c r="E105" s="1">
        <f>C105/D105</f>
        <v>54.111111111111114</v>
      </c>
      <c r="F105" s="1">
        <v>487</v>
      </c>
      <c r="G105" s="1">
        <f>C105-F105</f>
        <v>0</v>
      </c>
      <c r="H105" s="1">
        <f>F105/D105</f>
        <v>54.111111111111114</v>
      </c>
    </row>
    <row r="106" spans="2:16" x14ac:dyDescent="0.25">
      <c r="B106" s="12" t="s">
        <v>30</v>
      </c>
    </row>
    <row r="107" spans="2:16" x14ac:dyDescent="0.25">
      <c r="B107" s="12" t="s">
        <v>31</v>
      </c>
      <c r="C107" s="1">
        <v>473</v>
      </c>
      <c r="D107" s="1">
        <v>9</v>
      </c>
      <c r="E107" s="1">
        <f>C107/D107</f>
        <v>52.555555555555557</v>
      </c>
      <c r="F107" s="1">
        <v>469</v>
      </c>
      <c r="G107" s="1">
        <f>C107-F107</f>
        <v>4</v>
      </c>
      <c r="H107" s="1">
        <f>F107/D107</f>
        <v>52.111111111111114</v>
      </c>
    </row>
    <row r="108" spans="2:16" x14ac:dyDescent="0.25">
      <c r="B108" s="12" t="s">
        <v>32</v>
      </c>
      <c r="C108" s="1">
        <v>423</v>
      </c>
      <c r="D108" s="1">
        <v>8</v>
      </c>
      <c r="E108" s="1">
        <f>C108/D108</f>
        <v>52.875</v>
      </c>
      <c r="F108" s="1">
        <v>422</v>
      </c>
      <c r="G108" s="1">
        <f>C108-F108</f>
        <v>1</v>
      </c>
      <c r="H108" s="1">
        <f>F108/D108</f>
        <v>52.75</v>
      </c>
    </row>
    <row r="109" spans="2:16" x14ac:dyDescent="0.25">
      <c r="B109" s="12" t="s">
        <v>33</v>
      </c>
      <c r="C109" s="1">
        <v>451</v>
      </c>
      <c r="D109" s="1">
        <v>8</v>
      </c>
      <c r="E109" s="1">
        <f>C109/D109</f>
        <v>56.375</v>
      </c>
      <c r="F109" s="1">
        <v>451</v>
      </c>
      <c r="G109" s="1">
        <f>C109-F109</f>
        <v>0</v>
      </c>
      <c r="H109" s="1">
        <f>F109/D109</f>
        <v>56.375</v>
      </c>
    </row>
    <row r="110" spans="2:16" ht="15.75" thickBot="1" x14ac:dyDescent="0.3">
      <c r="C110" s="2"/>
      <c r="J110" s="13"/>
    </row>
    <row r="111" spans="2:16" x14ac:dyDescent="0.25">
      <c r="B111" s="16" t="s">
        <v>24</v>
      </c>
      <c r="C111" s="1">
        <f t="shared" ref="C111:H111" si="76">AVERAGE(C98:C109)</f>
        <v>432.90909090909093</v>
      </c>
      <c r="D111" s="1">
        <f t="shared" si="76"/>
        <v>7.8181818181818183</v>
      </c>
      <c r="E111" s="1">
        <f t="shared" si="76"/>
        <v>55.326479076479082</v>
      </c>
      <c r="F111" s="1">
        <f t="shared" si="76"/>
        <v>432.09090909090907</v>
      </c>
      <c r="G111" s="1">
        <f t="shared" si="76"/>
        <v>0.81818181818181823</v>
      </c>
      <c r="H111" s="17">
        <f t="shared" si="76"/>
        <v>55.22276334776334</v>
      </c>
      <c r="J111" s="20" t="s">
        <v>24</v>
      </c>
      <c r="K111" s="1">
        <f t="shared" ref="K111:P111" si="77">AVERAGE(K98:K108)</f>
        <v>117</v>
      </c>
      <c r="L111" s="1">
        <f t="shared" si="77"/>
        <v>9.1999999999999993</v>
      </c>
      <c r="M111" s="1">
        <f t="shared" si="77"/>
        <v>12.671111111111113</v>
      </c>
      <c r="N111" s="1">
        <f t="shared" si="77"/>
        <v>6.4</v>
      </c>
      <c r="O111" s="1">
        <f t="shared" si="77"/>
        <v>110.6</v>
      </c>
      <c r="P111" s="24">
        <f t="shared" si="77"/>
        <v>11.98</v>
      </c>
    </row>
    <row r="112" spans="2:16" x14ac:dyDescent="0.25">
      <c r="B112" s="16" t="s">
        <v>25</v>
      </c>
      <c r="C112" s="1">
        <f t="shared" ref="C112:H112" si="78">STDEV(C98:C109)</f>
        <v>65.448383548342264</v>
      </c>
      <c r="D112" s="1">
        <f t="shared" si="78"/>
        <v>0.87386289750530233</v>
      </c>
      <c r="E112" s="1">
        <f t="shared" si="78"/>
        <v>5.4463023927642853</v>
      </c>
      <c r="F112" s="1">
        <f t="shared" si="78"/>
        <v>65.706094915851736</v>
      </c>
      <c r="G112" s="1">
        <f t="shared" si="78"/>
        <v>1.2504544628399563</v>
      </c>
      <c r="H112" s="18">
        <f t="shared" si="78"/>
        <v>5.5243675378175769</v>
      </c>
      <c r="J112" s="20" t="s">
        <v>25</v>
      </c>
      <c r="K112" s="1">
        <f t="shared" ref="K112:P112" si="79">STDEV(K98:K108)</f>
        <v>20.591260281974002</v>
      </c>
      <c r="L112" s="1">
        <f t="shared" si="79"/>
        <v>0.44721359549995793</v>
      </c>
      <c r="M112" s="1">
        <f t="shared" si="79"/>
        <v>1.7156073682446256</v>
      </c>
      <c r="N112" s="1">
        <f t="shared" si="79"/>
        <v>7.3688533707762156</v>
      </c>
      <c r="O112" s="1">
        <f t="shared" si="79"/>
        <v>16.801785619391747</v>
      </c>
      <c r="P112" s="25">
        <f t="shared" si="79"/>
        <v>1.2350938385901928</v>
      </c>
    </row>
    <row r="113" spans="1:16" x14ac:dyDescent="0.25">
      <c r="B113" s="16" t="s">
        <v>26</v>
      </c>
      <c r="C113" s="1">
        <f>C112/SQRT(C114)</f>
        <v>19.733430124101861</v>
      </c>
      <c r="D113" s="1">
        <f t="shared" ref="D113:H113" si="80">D112/SQRT(D114)</f>
        <v>0.26347957720344417</v>
      </c>
      <c r="E113" s="1">
        <f t="shared" si="80"/>
        <v>1.642121957419451</v>
      </c>
      <c r="F113" s="1">
        <f t="shared" si="80"/>
        <v>19.811133025032614</v>
      </c>
      <c r="G113" s="1">
        <f t="shared" si="80"/>
        <v>0.37702620642414036</v>
      </c>
      <c r="H113" s="18">
        <f t="shared" si="80"/>
        <v>1.665659484269127</v>
      </c>
      <c r="J113" s="20" t="s">
        <v>26</v>
      </c>
      <c r="K113" s="1">
        <f>K112/SQRT(K114)</f>
        <v>9.2086915465770698</v>
      </c>
      <c r="L113" s="1">
        <f t="shared" ref="L113:P113" si="81">L112/SQRT(L114)</f>
        <v>0.19999999999999998</v>
      </c>
      <c r="M113" s="1">
        <f t="shared" si="81"/>
        <v>0.76724293961889933</v>
      </c>
      <c r="N113" s="1">
        <f t="shared" si="81"/>
        <v>3.295451410656816</v>
      </c>
      <c r="O113" s="1">
        <f t="shared" si="81"/>
        <v>7.5139869576676706</v>
      </c>
      <c r="P113" s="25">
        <f t="shared" si="81"/>
        <v>0.5523507563357648</v>
      </c>
    </row>
    <row r="114" spans="1:16" ht="15.75" thickBot="1" x14ac:dyDescent="0.3">
      <c r="B114" s="16" t="s">
        <v>27</v>
      </c>
      <c r="C114" s="1">
        <f t="shared" ref="C114:H114" si="82">COUNTA(C98:C109)</f>
        <v>11</v>
      </c>
      <c r="D114" s="1">
        <f t="shared" si="82"/>
        <v>11</v>
      </c>
      <c r="E114" s="1">
        <f t="shared" si="82"/>
        <v>11</v>
      </c>
      <c r="F114" s="1">
        <f t="shared" si="82"/>
        <v>11</v>
      </c>
      <c r="G114" s="1">
        <f t="shared" si="82"/>
        <v>11</v>
      </c>
      <c r="H114" s="19">
        <f t="shared" si="82"/>
        <v>11</v>
      </c>
      <c r="J114" s="20" t="s">
        <v>27</v>
      </c>
      <c r="K114" s="1">
        <f t="shared" ref="K114:P114" si="83">COUNTA(K98:K108)</f>
        <v>5</v>
      </c>
      <c r="L114" s="1">
        <f t="shared" si="83"/>
        <v>5</v>
      </c>
      <c r="M114" s="1">
        <f t="shared" si="83"/>
        <v>5</v>
      </c>
      <c r="N114" s="1">
        <f t="shared" si="83"/>
        <v>5</v>
      </c>
      <c r="O114" s="1">
        <f t="shared" si="83"/>
        <v>5</v>
      </c>
      <c r="P114" s="26">
        <f t="shared" si="83"/>
        <v>5</v>
      </c>
    </row>
    <row r="115" spans="1:16" x14ac:dyDescent="0.25">
      <c r="B115" s="10"/>
      <c r="C115" s="7"/>
      <c r="D115" s="7"/>
      <c r="E115" s="7"/>
      <c r="F115" s="7"/>
      <c r="G115" s="7"/>
      <c r="H115" s="7"/>
      <c r="J115" s="10"/>
      <c r="K115" s="7"/>
      <c r="L115" s="7"/>
      <c r="M115" s="7"/>
      <c r="N115" s="7"/>
      <c r="O115" s="7"/>
      <c r="P115" s="7"/>
    </row>
    <row r="116" spans="1:16" x14ac:dyDescent="0.25">
      <c r="B116" s="8" t="s">
        <v>11</v>
      </c>
      <c r="C116" s="9"/>
      <c r="D116" s="9"/>
      <c r="E116" s="9"/>
      <c r="F116" s="9"/>
      <c r="G116" s="9"/>
      <c r="H116" s="9"/>
      <c r="J116" s="22" t="s">
        <v>38</v>
      </c>
      <c r="K116" s="23"/>
      <c r="L116" s="23"/>
      <c r="M116" s="23"/>
      <c r="N116" s="23"/>
      <c r="O116" s="23"/>
      <c r="P116" s="23"/>
    </row>
    <row r="117" spans="1:16" x14ac:dyDescent="0.25">
      <c r="B117" s="8" t="s">
        <v>9</v>
      </c>
      <c r="C117" s="9"/>
      <c r="D117" s="9"/>
      <c r="E117" s="9"/>
      <c r="F117" s="9"/>
      <c r="G117" s="9"/>
      <c r="H117" s="9"/>
      <c r="J117" s="22" t="s">
        <v>9</v>
      </c>
      <c r="K117" s="23"/>
      <c r="L117" s="23"/>
      <c r="M117" s="23"/>
      <c r="N117" s="23"/>
      <c r="O117" s="23"/>
      <c r="P117" s="23"/>
    </row>
    <row r="118" spans="1:16" x14ac:dyDescent="0.25">
      <c r="A118" s="10"/>
      <c r="C118" s="3" t="s">
        <v>1</v>
      </c>
      <c r="D118" s="3" t="s">
        <v>2</v>
      </c>
      <c r="E118" s="3" t="s">
        <v>3</v>
      </c>
      <c r="F118" s="3" t="s">
        <v>5</v>
      </c>
      <c r="G118" s="3" t="s">
        <v>4</v>
      </c>
      <c r="H118" s="3" t="s">
        <v>23</v>
      </c>
      <c r="I118" s="10"/>
      <c r="K118" s="3" t="s">
        <v>1</v>
      </c>
      <c r="L118" s="3" t="s">
        <v>2</v>
      </c>
      <c r="M118" s="3" t="s">
        <v>3</v>
      </c>
      <c r="N118" s="3" t="s">
        <v>5</v>
      </c>
      <c r="O118" s="3" t="s">
        <v>4</v>
      </c>
      <c r="P118" s="3" t="s">
        <v>23</v>
      </c>
    </row>
    <row r="119" spans="1:16" x14ac:dyDescent="0.25">
      <c r="B119" s="11" t="s">
        <v>0</v>
      </c>
      <c r="J119" s="21" t="s">
        <v>0</v>
      </c>
    </row>
    <row r="120" spans="1:16" x14ac:dyDescent="0.25">
      <c r="B120" s="12" t="s">
        <v>34</v>
      </c>
      <c r="C120" s="1">
        <v>323</v>
      </c>
      <c r="D120" s="1">
        <v>8</v>
      </c>
      <c r="E120" s="1">
        <f t="shared" ref="E120:E123" si="84">C120/D120</f>
        <v>40.375</v>
      </c>
      <c r="F120" s="1">
        <v>323</v>
      </c>
      <c r="G120" s="1">
        <f t="shared" ref="G120:G123" si="85">C120-F120</f>
        <v>0</v>
      </c>
      <c r="H120" s="1">
        <f>F120/D120</f>
        <v>40.375</v>
      </c>
      <c r="J120" s="12" t="s">
        <v>44</v>
      </c>
      <c r="K120" s="1">
        <v>187</v>
      </c>
      <c r="L120" s="1">
        <v>10</v>
      </c>
      <c r="M120" s="1">
        <f>K120/L120</f>
        <v>18.7</v>
      </c>
      <c r="N120" s="1">
        <f>K120-O120</f>
        <v>187</v>
      </c>
      <c r="O120" s="1">
        <v>0</v>
      </c>
      <c r="P120" s="1">
        <f>N120/L120</f>
        <v>18.7</v>
      </c>
    </row>
    <row r="121" spans="1:16" x14ac:dyDescent="0.25">
      <c r="B121" s="12" t="s">
        <v>35</v>
      </c>
      <c r="C121" s="1">
        <v>333</v>
      </c>
      <c r="D121" s="1">
        <v>8</v>
      </c>
      <c r="E121" s="1">
        <f t="shared" si="84"/>
        <v>41.625</v>
      </c>
      <c r="F121" s="1">
        <v>333</v>
      </c>
      <c r="G121" s="1">
        <f t="shared" si="85"/>
        <v>0</v>
      </c>
      <c r="H121" s="1">
        <f t="shared" ref="H121:H123" si="86">F121/D121</f>
        <v>41.625</v>
      </c>
      <c r="J121" s="12" t="s">
        <v>45</v>
      </c>
      <c r="K121" s="1">
        <v>192</v>
      </c>
      <c r="L121" s="1">
        <v>10</v>
      </c>
      <c r="M121" s="1">
        <f t="shared" ref="M121:M123" si="87">K121/L121</f>
        <v>19.2</v>
      </c>
      <c r="N121" s="1">
        <f t="shared" ref="N121:N123" si="88">K121-O121</f>
        <v>192</v>
      </c>
      <c r="O121" s="1">
        <v>0</v>
      </c>
      <c r="P121" s="1">
        <f t="shared" ref="P121:P123" si="89">N121/L121</f>
        <v>19.2</v>
      </c>
    </row>
    <row r="122" spans="1:16" x14ac:dyDescent="0.25">
      <c r="B122" s="12" t="s">
        <v>36</v>
      </c>
      <c r="C122" s="1">
        <v>289</v>
      </c>
      <c r="D122" s="1">
        <v>8</v>
      </c>
      <c r="E122" s="1">
        <f t="shared" si="84"/>
        <v>36.125</v>
      </c>
      <c r="F122" s="1">
        <v>289</v>
      </c>
      <c r="G122" s="1">
        <f t="shared" si="85"/>
        <v>0</v>
      </c>
      <c r="H122" s="1">
        <f t="shared" si="86"/>
        <v>36.125</v>
      </c>
      <c r="J122" s="12" t="s">
        <v>46</v>
      </c>
      <c r="K122" s="1">
        <v>217</v>
      </c>
      <c r="L122" s="1">
        <v>11</v>
      </c>
      <c r="M122" s="1">
        <f t="shared" si="87"/>
        <v>19.727272727272727</v>
      </c>
      <c r="N122" s="1">
        <f t="shared" si="88"/>
        <v>217</v>
      </c>
      <c r="O122" s="1">
        <v>0</v>
      </c>
      <c r="P122" s="1">
        <f t="shared" si="89"/>
        <v>19.727272727272727</v>
      </c>
    </row>
    <row r="123" spans="1:16" x14ac:dyDescent="0.25">
      <c r="B123" s="12" t="s">
        <v>37</v>
      </c>
      <c r="C123" s="1">
        <v>282</v>
      </c>
      <c r="D123" s="1">
        <v>8</v>
      </c>
      <c r="E123" s="1">
        <f t="shared" si="84"/>
        <v>35.25</v>
      </c>
      <c r="F123" s="1">
        <v>282</v>
      </c>
      <c r="G123" s="1">
        <f t="shared" si="85"/>
        <v>0</v>
      </c>
      <c r="H123" s="1">
        <f t="shared" si="86"/>
        <v>35.25</v>
      </c>
      <c r="J123" s="12" t="s">
        <v>47</v>
      </c>
      <c r="K123" s="1">
        <v>191</v>
      </c>
      <c r="L123" s="1">
        <v>11</v>
      </c>
      <c r="M123" s="1">
        <f t="shared" si="87"/>
        <v>17.363636363636363</v>
      </c>
      <c r="N123" s="1">
        <f t="shared" si="88"/>
        <v>191</v>
      </c>
      <c r="O123" s="1">
        <v>0</v>
      </c>
      <c r="P123" s="1">
        <f t="shared" si="89"/>
        <v>17.363636363636363</v>
      </c>
    </row>
    <row r="129" spans="2:16" ht="15.75" thickBot="1" x14ac:dyDescent="0.3">
      <c r="C129" s="2"/>
      <c r="J129" s="13"/>
    </row>
    <row r="130" spans="2:16" x14ac:dyDescent="0.25">
      <c r="B130" s="16" t="s">
        <v>24</v>
      </c>
      <c r="C130" s="1">
        <f t="shared" ref="C130:H130" si="90">AVERAGE(C120:C128)</f>
        <v>306.75</v>
      </c>
      <c r="D130" s="1">
        <f t="shared" si="90"/>
        <v>8</v>
      </c>
      <c r="E130" s="1">
        <f t="shared" si="90"/>
        <v>38.34375</v>
      </c>
      <c r="F130" s="1">
        <f t="shared" si="90"/>
        <v>306.75</v>
      </c>
      <c r="G130" s="1">
        <f t="shared" si="90"/>
        <v>0</v>
      </c>
      <c r="H130" s="17">
        <f t="shared" si="90"/>
        <v>38.34375</v>
      </c>
      <c r="J130" s="20" t="s">
        <v>24</v>
      </c>
      <c r="K130" s="1">
        <f t="shared" ref="K130:P130" si="91">AVERAGE(K120:K128)</f>
        <v>196.75</v>
      </c>
      <c r="L130" s="1">
        <f t="shared" si="91"/>
        <v>10.5</v>
      </c>
      <c r="M130" s="1">
        <f t="shared" si="91"/>
        <v>18.747727272727271</v>
      </c>
      <c r="N130" s="1">
        <f t="shared" si="91"/>
        <v>196.75</v>
      </c>
      <c r="O130" s="1">
        <f t="shared" si="91"/>
        <v>0</v>
      </c>
      <c r="P130" s="24">
        <f t="shared" si="91"/>
        <v>18.747727272727271</v>
      </c>
    </row>
    <row r="131" spans="2:16" x14ac:dyDescent="0.25">
      <c r="B131" s="16" t="s">
        <v>25</v>
      </c>
      <c r="C131" s="1">
        <f t="shared" ref="C131:H131" si="92">STDEV(C120:C128)</f>
        <v>25.03830398942122</v>
      </c>
      <c r="D131" s="1">
        <f t="shared" si="92"/>
        <v>0</v>
      </c>
      <c r="E131" s="1">
        <f t="shared" si="92"/>
        <v>3.1297879986776524</v>
      </c>
      <c r="F131" s="1">
        <f t="shared" si="92"/>
        <v>25.03830398942122</v>
      </c>
      <c r="G131" s="1">
        <f t="shared" si="92"/>
        <v>0</v>
      </c>
      <c r="H131" s="18">
        <f t="shared" si="92"/>
        <v>3.1297879986776524</v>
      </c>
      <c r="J131" s="20" t="s">
        <v>25</v>
      </c>
      <c r="K131" s="1">
        <f t="shared" ref="K131:P131" si="93">STDEV(K120:K128)</f>
        <v>13.671747023210555</v>
      </c>
      <c r="L131" s="1">
        <f t="shared" si="93"/>
        <v>0.57735026918962573</v>
      </c>
      <c r="M131" s="1">
        <f t="shared" si="93"/>
        <v>1.0135820069676083</v>
      </c>
      <c r="N131" s="1">
        <f t="shared" si="93"/>
        <v>13.671747023210555</v>
      </c>
      <c r="O131" s="1">
        <f t="shared" si="93"/>
        <v>0</v>
      </c>
      <c r="P131" s="25">
        <f t="shared" si="93"/>
        <v>1.0135820069676083</v>
      </c>
    </row>
    <row r="132" spans="2:16" x14ac:dyDescent="0.25">
      <c r="B132" s="16" t="s">
        <v>26</v>
      </c>
      <c r="C132" s="1">
        <f>C131/SQRT(C133)</f>
        <v>12.51915199471061</v>
      </c>
      <c r="D132" s="1">
        <f t="shared" ref="D132:H132" si="94">D131/SQRT(D133)</f>
        <v>0</v>
      </c>
      <c r="E132" s="1">
        <f t="shared" si="94"/>
        <v>1.5648939993388262</v>
      </c>
      <c r="F132" s="1">
        <f t="shared" si="94"/>
        <v>12.51915199471061</v>
      </c>
      <c r="G132" s="1">
        <f t="shared" si="94"/>
        <v>0</v>
      </c>
      <c r="H132" s="18">
        <f t="shared" si="94"/>
        <v>1.5648939993388262</v>
      </c>
      <c r="J132" s="20" t="s">
        <v>26</v>
      </c>
      <c r="K132" s="1">
        <f>K131/SQRT(K133)</f>
        <v>6.8358735116052776</v>
      </c>
      <c r="L132" s="1">
        <f t="shared" ref="L132:P132" si="95">L131/SQRT(L133)</f>
        <v>0.28867513459481287</v>
      </c>
      <c r="M132" s="1">
        <f t="shared" si="95"/>
        <v>0.50679100348380413</v>
      </c>
      <c r="N132" s="1">
        <f t="shared" si="95"/>
        <v>6.8358735116052776</v>
      </c>
      <c r="O132" s="1">
        <f t="shared" si="95"/>
        <v>0</v>
      </c>
      <c r="P132" s="25">
        <f t="shared" si="95"/>
        <v>0.50679100348380413</v>
      </c>
    </row>
    <row r="133" spans="2:16" ht="15.75" thickBot="1" x14ac:dyDescent="0.3">
      <c r="B133" s="16" t="s">
        <v>27</v>
      </c>
      <c r="C133" s="1">
        <f t="shared" ref="C133:H133" si="96">COUNTA(C120:C128)</f>
        <v>4</v>
      </c>
      <c r="D133" s="1">
        <f t="shared" si="96"/>
        <v>4</v>
      </c>
      <c r="E133" s="1">
        <f t="shared" si="96"/>
        <v>4</v>
      </c>
      <c r="F133" s="1">
        <f t="shared" si="96"/>
        <v>4</v>
      </c>
      <c r="G133" s="1">
        <f t="shared" si="96"/>
        <v>4</v>
      </c>
      <c r="H133" s="19">
        <f t="shared" si="96"/>
        <v>4</v>
      </c>
      <c r="J133" s="20" t="s">
        <v>27</v>
      </c>
      <c r="K133" s="1">
        <f t="shared" ref="K133:P133" si="97">COUNTA(K120:K128)</f>
        <v>4</v>
      </c>
      <c r="L133" s="1">
        <f t="shared" si="97"/>
        <v>4</v>
      </c>
      <c r="M133" s="1">
        <f t="shared" si="97"/>
        <v>4</v>
      </c>
      <c r="N133" s="1">
        <f t="shared" si="97"/>
        <v>4</v>
      </c>
      <c r="O133" s="1">
        <f t="shared" si="97"/>
        <v>4</v>
      </c>
      <c r="P133" s="26">
        <f t="shared" si="97"/>
        <v>4</v>
      </c>
    </row>
    <row r="134" spans="2:16" x14ac:dyDescent="0.25">
      <c r="C134" s="2"/>
    </row>
    <row r="135" spans="2:16" ht="17.25" x14ac:dyDescent="0.25">
      <c r="B135" s="11" t="s">
        <v>15</v>
      </c>
      <c r="J135" s="21" t="s">
        <v>15</v>
      </c>
    </row>
    <row r="136" spans="2:16" x14ac:dyDescent="0.25">
      <c r="B136" s="3" t="s">
        <v>16</v>
      </c>
      <c r="C136" s="1">
        <v>407</v>
      </c>
      <c r="D136" s="1">
        <v>7</v>
      </c>
      <c r="E136" s="1">
        <f t="shared" ref="E136:E142" si="98">C136/D136</f>
        <v>58.142857142857146</v>
      </c>
      <c r="F136" s="1">
        <v>407</v>
      </c>
      <c r="G136" s="1">
        <f t="shared" ref="G136:G142" si="99">C136-F136</f>
        <v>0</v>
      </c>
      <c r="H136" s="1">
        <f>F136/D136</f>
        <v>58.142857142857146</v>
      </c>
      <c r="J136" s="12" t="s">
        <v>39</v>
      </c>
      <c r="K136" s="1">
        <v>108</v>
      </c>
      <c r="L136" s="1">
        <v>9</v>
      </c>
      <c r="M136" s="1">
        <f>K136/L136</f>
        <v>12</v>
      </c>
      <c r="N136" s="1">
        <v>9</v>
      </c>
      <c r="O136" s="1">
        <f>K136-N136</f>
        <v>99</v>
      </c>
      <c r="P136" s="1">
        <f>O136/L136</f>
        <v>11</v>
      </c>
    </row>
    <row r="137" spans="2:16" x14ac:dyDescent="0.25">
      <c r="B137" s="3" t="s">
        <v>17</v>
      </c>
      <c r="C137" s="1">
        <v>346</v>
      </c>
      <c r="D137" s="1">
        <v>7</v>
      </c>
      <c r="E137" s="1">
        <f t="shared" si="98"/>
        <v>49.428571428571431</v>
      </c>
      <c r="F137" s="1">
        <v>346</v>
      </c>
      <c r="G137" s="1">
        <f t="shared" si="99"/>
        <v>0</v>
      </c>
      <c r="H137" s="1">
        <f t="shared" ref="H137:H142" si="100">F137/D137</f>
        <v>49.428571428571431</v>
      </c>
      <c r="J137" s="12" t="s">
        <v>40</v>
      </c>
      <c r="K137" s="1">
        <v>96</v>
      </c>
      <c r="L137" s="1">
        <v>10</v>
      </c>
      <c r="M137" s="1">
        <f t="shared" ref="M137:M140" si="101">K137/L137</f>
        <v>9.6</v>
      </c>
      <c r="N137" s="1">
        <v>5</v>
      </c>
      <c r="O137" s="1">
        <f t="shared" ref="O137:O140" si="102">K137-N137</f>
        <v>91</v>
      </c>
      <c r="P137" s="1">
        <f t="shared" ref="P137:P140" si="103">O137/L137</f>
        <v>9.1</v>
      </c>
    </row>
    <row r="138" spans="2:16" x14ac:dyDescent="0.25">
      <c r="B138" s="3" t="s">
        <v>18</v>
      </c>
      <c r="C138" s="1">
        <v>375</v>
      </c>
      <c r="D138" s="1">
        <v>7</v>
      </c>
      <c r="E138" s="1">
        <f t="shared" si="98"/>
        <v>53.571428571428569</v>
      </c>
      <c r="F138" s="1">
        <v>375</v>
      </c>
      <c r="G138" s="1">
        <f t="shared" si="99"/>
        <v>0</v>
      </c>
      <c r="H138" s="1">
        <f t="shared" si="100"/>
        <v>53.571428571428569</v>
      </c>
      <c r="J138" s="12" t="s">
        <v>41</v>
      </c>
      <c r="K138" s="1">
        <v>104</v>
      </c>
      <c r="L138" s="1">
        <v>9</v>
      </c>
      <c r="M138" s="1">
        <f t="shared" si="101"/>
        <v>11.555555555555555</v>
      </c>
      <c r="N138" s="1">
        <v>9</v>
      </c>
      <c r="O138" s="1">
        <f t="shared" si="102"/>
        <v>95</v>
      </c>
      <c r="P138" s="1">
        <f t="shared" si="103"/>
        <v>10.555555555555555</v>
      </c>
    </row>
    <row r="139" spans="2:16" x14ac:dyDescent="0.25">
      <c r="B139" s="3" t="s">
        <v>19</v>
      </c>
      <c r="C139" s="1">
        <v>319</v>
      </c>
      <c r="D139" s="1">
        <v>7</v>
      </c>
      <c r="E139" s="1">
        <f t="shared" si="98"/>
        <v>45.571428571428569</v>
      </c>
      <c r="F139" s="1">
        <v>318</v>
      </c>
      <c r="G139" s="1">
        <f t="shared" si="99"/>
        <v>1</v>
      </c>
      <c r="H139" s="1">
        <f t="shared" si="100"/>
        <v>45.428571428571431</v>
      </c>
      <c r="J139" s="12" t="s">
        <v>42</v>
      </c>
      <c r="K139" s="1">
        <v>78</v>
      </c>
      <c r="L139" s="1">
        <v>9</v>
      </c>
      <c r="M139" s="1">
        <f t="shared" si="101"/>
        <v>8.6666666666666661</v>
      </c>
      <c r="N139" s="1">
        <v>0</v>
      </c>
      <c r="O139" s="1">
        <f t="shared" si="102"/>
        <v>78</v>
      </c>
      <c r="P139" s="1">
        <f t="shared" si="103"/>
        <v>8.6666666666666661</v>
      </c>
    </row>
    <row r="140" spans="2:16" x14ac:dyDescent="0.25">
      <c r="B140" s="3" t="s">
        <v>20</v>
      </c>
      <c r="C140" s="1">
        <v>384</v>
      </c>
      <c r="D140" s="1">
        <v>7</v>
      </c>
      <c r="E140" s="1">
        <f t="shared" si="98"/>
        <v>54.857142857142854</v>
      </c>
      <c r="F140" s="1">
        <v>383</v>
      </c>
      <c r="G140" s="1">
        <f t="shared" si="99"/>
        <v>1</v>
      </c>
      <c r="H140" s="1">
        <f t="shared" si="100"/>
        <v>54.714285714285715</v>
      </c>
      <c r="J140" s="12" t="s">
        <v>43</v>
      </c>
      <c r="K140" s="1">
        <v>102</v>
      </c>
      <c r="L140" s="1">
        <v>9</v>
      </c>
      <c r="M140" s="1">
        <f t="shared" si="101"/>
        <v>11.333333333333334</v>
      </c>
      <c r="N140" s="1">
        <v>2</v>
      </c>
      <c r="O140" s="1">
        <f t="shared" si="102"/>
        <v>100</v>
      </c>
      <c r="P140" s="1">
        <f t="shared" si="103"/>
        <v>11.111111111111111</v>
      </c>
    </row>
    <row r="141" spans="2:16" x14ac:dyDescent="0.25">
      <c r="B141" s="3" t="s">
        <v>21</v>
      </c>
      <c r="C141" s="1">
        <v>438</v>
      </c>
      <c r="D141" s="1">
        <v>7</v>
      </c>
      <c r="E141" s="1">
        <f t="shared" si="98"/>
        <v>62.571428571428569</v>
      </c>
      <c r="F141" s="1">
        <v>438</v>
      </c>
      <c r="G141" s="1">
        <f t="shared" si="99"/>
        <v>0</v>
      </c>
      <c r="H141" s="1">
        <f t="shared" si="100"/>
        <v>62.571428571428569</v>
      </c>
    </row>
    <row r="142" spans="2:16" x14ac:dyDescent="0.25">
      <c r="B142" s="3" t="s">
        <v>22</v>
      </c>
      <c r="C142" s="1">
        <v>439</v>
      </c>
      <c r="D142" s="1">
        <v>7</v>
      </c>
      <c r="E142" s="1">
        <f t="shared" si="98"/>
        <v>62.714285714285715</v>
      </c>
      <c r="F142" s="1">
        <v>439</v>
      </c>
      <c r="G142" s="1">
        <f t="shared" si="99"/>
        <v>0</v>
      </c>
      <c r="H142" s="1">
        <f t="shared" si="100"/>
        <v>62.714285714285715</v>
      </c>
    </row>
    <row r="143" spans="2:16" x14ac:dyDescent="0.25">
      <c r="B143" s="12" t="s">
        <v>29</v>
      </c>
      <c r="C143" s="1">
        <v>510</v>
      </c>
      <c r="D143" s="1">
        <v>10</v>
      </c>
      <c r="E143" s="1">
        <f>C143/D143</f>
        <v>51</v>
      </c>
      <c r="F143" s="1">
        <v>510</v>
      </c>
      <c r="G143" s="1">
        <f>C143-F143</f>
        <v>0</v>
      </c>
      <c r="H143" s="1">
        <f>F143/D143</f>
        <v>51</v>
      </c>
    </row>
    <row r="144" spans="2:16" x14ac:dyDescent="0.25">
      <c r="B144" s="12" t="s">
        <v>30</v>
      </c>
      <c r="C144" s="1">
        <v>398</v>
      </c>
      <c r="D144" s="1">
        <v>8</v>
      </c>
      <c r="E144" s="1">
        <f>C144/D144</f>
        <v>49.75</v>
      </c>
      <c r="F144" s="1">
        <v>398</v>
      </c>
      <c r="G144" s="1">
        <f>C144-F144</f>
        <v>0</v>
      </c>
      <c r="H144" s="1">
        <f>F144/D144</f>
        <v>49.75</v>
      </c>
    </row>
    <row r="145" spans="1:16" x14ac:dyDescent="0.25">
      <c r="B145" s="12" t="s">
        <v>31</v>
      </c>
      <c r="C145" s="1">
        <v>459</v>
      </c>
      <c r="D145" s="1">
        <v>9</v>
      </c>
      <c r="E145" s="1">
        <f>C145/D145</f>
        <v>51</v>
      </c>
      <c r="F145" s="1">
        <v>457</v>
      </c>
      <c r="G145" s="1">
        <f>C145-F145</f>
        <v>2</v>
      </c>
      <c r="H145" s="1">
        <f>F145/D145</f>
        <v>50.777777777777779</v>
      </c>
    </row>
    <row r="146" spans="1:16" x14ac:dyDescent="0.25">
      <c r="B146" s="12" t="s">
        <v>32</v>
      </c>
      <c r="C146" s="1">
        <v>451</v>
      </c>
      <c r="D146" s="1">
        <v>8</v>
      </c>
      <c r="E146" s="1">
        <f>C146/D146</f>
        <v>56.375</v>
      </c>
      <c r="F146" s="1">
        <v>451</v>
      </c>
      <c r="G146" s="1">
        <f>C146-F146</f>
        <v>0</v>
      </c>
      <c r="H146" s="1">
        <f>F146/D146</f>
        <v>56.375</v>
      </c>
    </row>
    <row r="147" spans="1:16" x14ac:dyDescent="0.25">
      <c r="B147" s="12" t="s">
        <v>33</v>
      </c>
      <c r="C147" s="1">
        <v>393</v>
      </c>
      <c r="D147" s="1">
        <v>8</v>
      </c>
      <c r="E147" s="1">
        <f>C147/D147</f>
        <v>49.125</v>
      </c>
      <c r="F147" s="1">
        <v>389</v>
      </c>
      <c r="G147" s="1">
        <f>C147-F147</f>
        <v>4</v>
      </c>
      <c r="H147" s="1">
        <f>F147/D147</f>
        <v>48.625</v>
      </c>
    </row>
    <row r="148" spans="1:16" ht="15.75" thickBot="1" x14ac:dyDescent="0.3">
      <c r="C148" s="2"/>
      <c r="J148" s="13"/>
    </row>
    <row r="149" spans="1:16" x14ac:dyDescent="0.25">
      <c r="B149" s="16" t="s">
        <v>24</v>
      </c>
      <c r="C149" s="1">
        <f t="shared" ref="C149:H149" si="104">AVERAGE(C136:C147)</f>
        <v>409.91666666666669</v>
      </c>
      <c r="D149" s="1">
        <f t="shared" si="104"/>
        <v>7.666666666666667</v>
      </c>
      <c r="E149" s="1">
        <f t="shared" si="104"/>
        <v>53.675595238095241</v>
      </c>
      <c r="F149" s="1">
        <f t="shared" si="104"/>
        <v>409.25</v>
      </c>
      <c r="G149" s="1">
        <f t="shared" si="104"/>
        <v>0.66666666666666663</v>
      </c>
      <c r="H149" s="17">
        <f t="shared" si="104"/>
        <v>53.591600529100532</v>
      </c>
      <c r="J149" s="20" t="s">
        <v>24</v>
      </c>
      <c r="K149" s="1">
        <f t="shared" ref="K149:P149" si="105">AVERAGE(K136:K146)</f>
        <v>97.6</v>
      </c>
      <c r="L149" s="1">
        <f t="shared" si="105"/>
        <v>9.1999999999999993</v>
      </c>
      <c r="M149" s="1">
        <f t="shared" si="105"/>
        <v>10.631111111111112</v>
      </c>
      <c r="N149" s="1">
        <f t="shared" si="105"/>
        <v>5</v>
      </c>
      <c r="O149" s="1">
        <f t="shared" si="105"/>
        <v>92.6</v>
      </c>
      <c r="P149" s="24">
        <f t="shared" si="105"/>
        <v>10.086666666666668</v>
      </c>
    </row>
    <row r="150" spans="1:16" x14ac:dyDescent="0.25">
      <c r="B150" s="16" t="s">
        <v>25</v>
      </c>
      <c r="C150" s="1">
        <f t="shared" ref="C150:H150" si="106">STDEV(C136:C147)</f>
        <v>52.593567414022601</v>
      </c>
      <c r="D150" s="1">
        <f t="shared" si="106"/>
        <v>0.98473192783466013</v>
      </c>
      <c r="E150" s="1">
        <f t="shared" si="106"/>
        <v>5.4241418259985323</v>
      </c>
      <c r="F150" s="1">
        <f t="shared" si="106"/>
        <v>52.756946979004141</v>
      </c>
      <c r="G150" s="1">
        <f t="shared" si="106"/>
        <v>1.2309149097933274</v>
      </c>
      <c r="H150" s="18">
        <f t="shared" si="106"/>
        <v>5.4905508713245919</v>
      </c>
      <c r="J150" s="20" t="s">
        <v>25</v>
      </c>
      <c r="K150" s="1">
        <f t="shared" ref="K150:P150" si="107">STDEV(K136:K146)</f>
        <v>11.781341180018481</v>
      </c>
      <c r="L150" s="1">
        <f t="shared" si="107"/>
        <v>0.44721359549995793</v>
      </c>
      <c r="M150" s="1">
        <f t="shared" si="107"/>
        <v>1.4268674140521713</v>
      </c>
      <c r="N150" s="1">
        <f t="shared" si="107"/>
        <v>4.0620192023179804</v>
      </c>
      <c r="O150" s="1">
        <f t="shared" si="107"/>
        <v>8.9050547443572743</v>
      </c>
      <c r="P150" s="25">
        <f t="shared" si="107"/>
        <v>1.1284316659378884</v>
      </c>
    </row>
    <row r="151" spans="1:16" x14ac:dyDescent="0.25">
      <c r="B151" s="16" t="s">
        <v>26</v>
      </c>
      <c r="C151" s="1">
        <f>C150/SQRT(C152)</f>
        <v>15.182455152064341</v>
      </c>
      <c r="D151" s="1">
        <f t="shared" ref="D151:H151" si="108">D150/SQRT(D152)</f>
        <v>0.28426762180748011</v>
      </c>
      <c r="E151" s="1">
        <f t="shared" si="108"/>
        <v>1.5658148716814806</v>
      </c>
      <c r="F151" s="1">
        <f t="shared" si="108"/>
        <v>15.229618769975428</v>
      </c>
      <c r="G151" s="1">
        <f t="shared" si="108"/>
        <v>0.35533452725935077</v>
      </c>
      <c r="H151" s="18">
        <f t="shared" si="108"/>
        <v>1.5849855117792937</v>
      </c>
      <c r="J151" s="20" t="s">
        <v>26</v>
      </c>
      <c r="K151" s="1">
        <f>K150/SQRT(K152)</f>
        <v>5.2687759489277823</v>
      </c>
      <c r="L151" s="1">
        <f t="shared" ref="L151:P151" si="109">L150/SQRT(L152)</f>
        <v>0.19999999999999998</v>
      </c>
      <c r="M151" s="1">
        <f t="shared" si="109"/>
        <v>0.63811450653999868</v>
      </c>
      <c r="N151" s="1">
        <f t="shared" si="109"/>
        <v>1.8165902124584949</v>
      </c>
      <c r="O151" s="1">
        <f t="shared" si="109"/>
        <v>3.9824615503479754</v>
      </c>
      <c r="P151" s="25">
        <f t="shared" si="109"/>
        <v>0.50464998260009042</v>
      </c>
    </row>
    <row r="152" spans="1:16" ht="15.75" thickBot="1" x14ac:dyDescent="0.3">
      <c r="B152" s="16" t="s">
        <v>27</v>
      </c>
      <c r="C152" s="1">
        <f t="shared" ref="C152:H152" si="110">COUNTA(C136:C147)</f>
        <v>12</v>
      </c>
      <c r="D152" s="1">
        <f t="shared" si="110"/>
        <v>12</v>
      </c>
      <c r="E152" s="1">
        <f t="shared" si="110"/>
        <v>12</v>
      </c>
      <c r="F152" s="1">
        <f t="shared" si="110"/>
        <v>12</v>
      </c>
      <c r="G152" s="1">
        <f t="shared" si="110"/>
        <v>12</v>
      </c>
      <c r="H152" s="19">
        <f t="shared" si="110"/>
        <v>12</v>
      </c>
      <c r="J152" s="20" t="s">
        <v>27</v>
      </c>
      <c r="K152" s="1">
        <f t="shared" ref="K152:P152" si="111">COUNTA(K136:K146)</f>
        <v>5</v>
      </c>
      <c r="L152" s="1">
        <f t="shared" si="111"/>
        <v>5</v>
      </c>
      <c r="M152" s="1">
        <f t="shared" si="111"/>
        <v>5</v>
      </c>
      <c r="N152" s="1">
        <f t="shared" si="111"/>
        <v>5</v>
      </c>
      <c r="O152" s="1">
        <f t="shared" si="111"/>
        <v>5</v>
      </c>
      <c r="P152" s="26">
        <f t="shared" si="111"/>
        <v>5</v>
      </c>
    </row>
    <row r="153" spans="1:16" x14ac:dyDescent="0.25">
      <c r="B153" s="10"/>
      <c r="C153" s="7"/>
      <c r="D153" s="7"/>
      <c r="E153" s="7"/>
      <c r="F153" s="7"/>
      <c r="G153" s="7"/>
      <c r="H153" s="7"/>
      <c r="J153" s="10"/>
      <c r="K153" s="7"/>
      <c r="L153" s="7"/>
      <c r="M153" s="7"/>
      <c r="N153" s="7"/>
      <c r="O153" s="7"/>
      <c r="P153" s="7"/>
    </row>
    <row r="154" spans="1:16" x14ac:dyDescent="0.25">
      <c r="B154" s="8" t="s">
        <v>11</v>
      </c>
      <c r="C154" s="9"/>
      <c r="D154" s="9"/>
      <c r="E154" s="9"/>
      <c r="F154" s="9"/>
      <c r="G154" s="9"/>
      <c r="H154" s="9"/>
      <c r="J154" s="22" t="s">
        <v>38</v>
      </c>
      <c r="K154" s="23"/>
      <c r="L154" s="23"/>
      <c r="M154" s="23"/>
      <c r="N154" s="23"/>
      <c r="O154" s="23"/>
      <c r="P154" s="23"/>
    </row>
    <row r="155" spans="1:16" x14ac:dyDescent="0.25">
      <c r="B155" s="8" t="s">
        <v>10</v>
      </c>
      <c r="C155" s="9"/>
      <c r="D155" s="9"/>
      <c r="E155" s="9"/>
      <c r="F155" s="9"/>
      <c r="G155" s="9"/>
      <c r="H155" s="9"/>
      <c r="J155" s="22" t="s">
        <v>10</v>
      </c>
      <c r="K155" s="23"/>
      <c r="L155" s="23"/>
      <c r="M155" s="23"/>
      <c r="N155" s="23"/>
      <c r="O155" s="23"/>
      <c r="P155" s="23"/>
    </row>
    <row r="156" spans="1:16" x14ac:dyDescent="0.25">
      <c r="A156" s="10"/>
      <c r="C156" s="3" t="s">
        <v>1</v>
      </c>
      <c r="D156" s="3" t="s">
        <v>2</v>
      </c>
      <c r="E156" s="3" t="s">
        <v>3</v>
      </c>
      <c r="F156" s="3" t="s">
        <v>5</v>
      </c>
      <c r="G156" s="3" t="s">
        <v>4</v>
      </c>
      <c r="H156" s="3" t="s">
        <v>23</v>
      </c>
      <c r="I156" s="10"/>
      <c r="K156" s="3" t="s">
        <v>1</v>
      </c>
      <c r="L156" s="3" t="s">
        <v>2</v>
      </c>
      <c r="M156" s="3" t="s">
        <v>3</v>
      </c>
      <c r="N156" s="3" t="s">
        <v>5</v>
      </c>
      <c r="O156" s="3" t="s">
        <v>4</v>
      </c>
      <c r="P156" s="3" t="s">
        <v>23</v>
      </c>
    </row>
    <row r="157" spans="1:16" x14ac:dyDescent="0.25">
      <c r="B157" s="11" t="s">
        <v>0</v>
      </c>
      <c r="J157" s="21" t="s">
        <v>0</v>
      </c>
    </row>
    <row r="158" spans="1:16" x14ac:dyDescent="0.25">
      <c r="B158" s="12" t="s">
        <v>34</v>
      </c>
      <c r="C158" s="1">
        <v>312</v>
      </c>
      <c r="D158" s="1">
        <v>9</v>
      </c>
      <c r="E158" s="1">
        <f t="shared" ref="E158:E161" si="112">C158/D158</f>
        <v>34.666666666666664</v>
      </c>
      <c r="F158" s="1">
        <v>312</v>
      </c>
      <c r="G158" s="1">
        <f t="shared" ref="G158:G161" si="113">C158-F158</f>
        <v>0</v>
      </c>
      <c r="H158" s="1">
        <f>F158/D158</f>
        <v>34.666666666666664</v>
      </c>
      <c r="J158" s="12" t="s">
        <v>44</v>
      </c>
      <c r="K158" s="1">
        <v>168</v>
      </c>
      <c r="L158" s="1">
        <v>9</v>
      </c>
      <c r="M158" s="1">
        <f>K158/L158</f>
        <v>18.666666666666668</v>
      </c>
      <c r="N158" s="1">
        <f>K158-O158</f>
        <v>168</v>
      </c>
      <c r="O158" s="1">
        <v>0</v>
      </c>
      <c r="P158" s="1">
        <f>N158/L158</f>
        <v>18.666666666666668</v>
      </c>
    </row>
    <row r="159" spans="1:16" x14ac:dyDescent="0.25">
      <c r="B159" s="12" t="s">
        <v>35</v>
      </c>
      <c r="C159" s="1">
        <v>299</v>
      </c>
      <c r="D159" s="1">
        <v>8</v>
      </c>
      <c r="E159" s="1">
        <f t="shared" si="112"/>
        <v>37.375</v>
      </c>
      <c r="F159" s="1">
        <v>299</v>
      </c>
      <c r="G159" s="1">
        <f t="shared" si="113"/>
        <v>0</v>
      </c>
      <c r="H159" s="1">
        <f t="shared" ref="H159:H161" si="114">F159/D159</f>
        <v>37.375</v>
      </c>
      <c r="J159" s="12" t="s">
        <v>45</v>
      </c>
      <c r="K159" s="1">
        <v>182</v>
      </c>
      <c r="L159" s="1">
        <v>9</v>
      </c>
      <c r="M159" s="1">
        <f t="shared" ref="M159:M161" si="115">K159/L159</f>
        <v>20.222222222222221</v>
      </c>
      <c r="N159" s="1">
        <f t="shared" ref="N159:N161" si="116">K159-O159</f>
        <v>182</v>
      </c>
      <c r="O159" s="1">
        <v>0</v>
      </c>
      <c r="P159" s="1">
        <f t="shared" ref="P159:P161" si="117">N159/L159</f>
        <v>20.222222222222221</v>
      </c>
    </row>
    <row r="160" spans="1:16" x14ac:dyDescent="0.25">
      <c r="B160" s="12" t="s">
        <v>36</v>
      </c>
      <c r="C160" s="1">
        <v>313</v>
      </c>
      <c r="D160" s="1">
        <v>9</v>
      </c>
      <c r="E160" s="1">
        <f t="shared" si="112"/>
        <v>34.777777777777779</v>
      </c>
      <c r="F160" s="1">
        <v>311</v>
      </c>
      <c r="G160" s="1">
        <f t="shared" si="113"/>
        <v>2</v>
      </c>
      <c r="H160" s="1">
        <f t="shared" si="114"/>
        <v>34.555555555555557</v>
      </c>
      <c r="J160" s="12" t="s">
        <v>46</v>
      </c>
      <c r="K160" s="1">
        <v>180</v>
      </c>
      <c r="L160" s="1">
        <v>10</v>
      </c>
      <c r="M160" s="1">
        <f t="shared" si="115"/>
        <v>18</v>
      </c>
      <c r="N160" s="1">
        <f t="shared" si="116"/>
        <v>180</v>
      </c>
      <c r="O160" s="1">
        <v>0</v>
      </c>
      <c r="P160" s="1">
        <f t="shared" si="117"/>
        <v>18</v>
      </c>
    </row>
    <row r="161" spans="2:16" x14ac:dyDescent="0.25">
      <c r="B161" s="12" t="s">
        <v>37</v>
      </c>
      <c r="C161" s="1">
        <v>241</v>
      </c>
      <c r="D161" s="1">
        <v>8</v>
      </c>
      <c r="E161" s="1">
        <f t="shared" si="112"/>
        <v>30.125</v>
      </c>
      <c r="F161" s="1">
        <v>241</v>
      </c>
      <c r="G161" s="1">
        <f t="shared" si="113"/>
        <v>0</v>
      </c>
      <c r="H161" s="1">
        <f t="shared" si="114"/>
        <v>30.125</v>
      </c>
      <c r="J161" s="12" t="s">
        <v>47</v>
      </c>
      <c r="K161" s="1">
        <v>153</v>
      </c>
      <c r="L161" s="1">
        <v>9</v>
      </c>
      <c r="M161" s="1">
        <f t="shared" si="115"/>
        <v>17</v>
      </c>
      <c r="N161" s="1">
        <f t="shared" si="116"/>
        <v>153</v>
      </c>
      <c r="O161" s="1">
        <v>0</v>
      </c>
      <c r="P161" s="1">
        <f t="shared" si="117"/>
        <v>17</v>
      </c>
    </row>
    <row r="167" spans="2:16" ht="15.75" thickBot="1" x14ac:dyDescent="0.3">
      <c r="C167" s="2"/>
      <c r="J167" s="13"/>
    </row>
    <row r="168" spans="2:16" x14ac:dyDescent="0.25">
      <c r="B168" s="16" t="s">
        <v>24</v>
      </c>
      <c r="C168" s="1">
        <f t="shared" ref="C168:H168" si="118">AVERAGE(C158:C166)</f>
        <v>291.25</v>
      </c>
      <c r="D168" s="1">
        <f t="shared" si="118"/>
        <v>8.5</v>
      </c>
      <c r="E168" s="1">
        <f t="shared" si="118"/>
        <v>34.236111111111107</v>
      </c>
      <c r="F168" s="1">
        <f t="shared" si="118"/>
        <v>290.75</v>
      </c>
      <c r="G168" s="1">
        <f t="shared" si="118"/>
        <v>0.5</v>
      </c>
      <c r="H168" s="17">
        <f t="shared" si="118"/>
        <v>34.180555555555557</v>
      </c>
      <c r="J168" s="20" t="s">
        <v>24</v>
      </c>
      <c r="K168" s="1">
        <f t="shared" ref="K168:P168" si="119">AVERAGE(K158:K166)</f>
        <v>170.75</v>
      </c>
      <c r="L168" s="1">
        <f t="shared" si="119"/>
        <v>9.25</v>
      </c>
      <c r="M168" s="1">
        <f t="shared" si="119"/>
        <v>18.472222222222221</v>
      </c>
      <c r="N168" s="1">
        <f t="shared" si="119"/>
        <v>170.75</v>
      </c>
      <c r="O168" s="1">
        <f t="shared" si="119"/>
        <v>0</v>
      </c>
      <c r="P168" s="24">
        <f t="shared" si="119"/>
        <v>18.472222222222221</v>
      </c>
    </row>
    <row r="169" spans="2:16" x14ac:dyDescent="0.25">
      <c r="B169" s="16" t="s">
        <v>25</v>
      </c>
      <c r="C169" s="1">
        <f t="shared" ref="C169:H169" si="120">STDEV(C158:C166)</f>
        <v>34.101563991504356</v>
      </c>
      <c r="D169" s="1">
        <f t="shared" si="120"/>
        <v>0.57735026918962573</v>
      </c>
      <c r="E169" s="1">
        <f t="shared" si="120"/>
        <v>3.0128966620673028</v>
      </c>
      <c r="F169" s="1">
        <f t="shared" si="120"/>
        <v>33.688524257774588</v>
      </c>
      <c r="G169" s="1">
        <f t="shared" si="120"/>
        <v>1</v>
      </c>
      <c r="H169" s="18">
        <f t="shared" si="120"/>
        <v>3.0016070798371319</v>
      </c>
      <c r="J169" s="20" t="s">
        <v>25</v>
      </c>
      <c r="K169" s="1">
        <f t="shared" ref="K169:P169" si="121">STDEV(K158:K166)</f>
        <v>13.351029922818689</v>
      </c>
      <c r="L169" s="1">
        <f t="shared" si="121"/>
        <v>0.5</v>
      </c>
      <c r="M169" s="1">
        <f t="shared" si="121"/>
        <v>1.3528661846539909</v>
      </c>
      <c r="N169" s="1">
        <f t="shared" si="121"/>
        <v>13.351029922818689</v>
      </c>
      <c r="O169" s="1">
        <f t="shared" si="121"/>
        <v>0</v>
      </c>
      <c r="P169" s="25">
        <f t="shared" si="121"/>
        <v>1.3528661846539909</v>
      </c>
    </row>
    <row r="170" spans="2:16" x14ac:dyDescent="0.25">
      <c r="B170" s="16" t="s">
        <v>26</v>
      </c>
      <c r="C170" s="1">
        <f>C169/SQRT(C171)</f>
        <v>17.050781995752178</v>
      </c>
      <c r="D170" s="1">
        <f t="shared" ref="D170:H170" si="122">D169/SQRT(D171)</f>
        <v>0.28867513459481287</v>
      </c>
      <c r="E170" s="1">
        <f t="shared" si="122"/>
        <v>1.5064483310336514</v>
      </c>
      <c r="F170" s="1">
        <f t="shared" si="122"/>
        <v>16.844262128887294</v>
      </c>
      <c r="G170" s="1">
        <f t="shared" si="122"/>
        <v>0.5</v>
      </c>
      <c r="H170" s="18">
        <f t="shared" si="122"/>
        <v>1.500803539918566</v>
      </c>
      <c r="J170" s="20" t="s">
        <v>26</v>
      </c>
      <c r="K170" s="1">
        <f>K169/SQRT(K171)</f>
        <v>6.6755149614093447</v>
      </c>
      <c r="L170" s="1">
        <f t="shared" ref="L170:P170" si="123">L169/SQRT(L171)</f>
        <v>0.25</v>
      </c>
      <c r="M170" s="1">
        <f t="shared" si="123"/>
        <v>0.67643309232699544</v>
      </c>
      <c r="N170" s="1">
        <f t="shared" si="123"/>
        <v>6.6755149614093447</v>
      </c>
      <c r="O170" s="1">
        <f t="shared" si="123"/>
        <v>0</v>
      </c>
      <c r="P170" s="25">
        <f t="shared" si="123"/>
        <v>0.67643309232699544</v>
      </c>
    </row>
    <row r="171" spans="2:16" ht="15.75" thickBot="1" x14ac:dyDescent="0.3">
      <c r="B171" s="16" t="s">
        <v>27</v>
      </c>
      <c r="C171" s="1">
        <f t="shared" ref="C171:H171" si="124">COUNTA(C158:C166)</f>
        <v>4</v>
      </c>
      <c r="D171" s="1">
        <f t="shared" si="124"/>
        <v>4</v>
      </c>
      <c r="E171" s="1">
        <f t="shared" si="124"/>
        <v>4</v>
      </c>
      <c r="F171" s="1">
        <f t="shared" si="124"/>
        <v>4</v>
      </c>
      <c r="G171" s="1">
        <f t="shared" si="124"/>
        <v>4</v>
      </c>
      <c r="H171" s="19">
        <f t="shared" si="124"/>
        <v>4</v>
      </c>
      <c r="J171" s="20" t="s">
        <v>27</v>
      </c>
      <c r="K171" s="1">
        <f t="shared" ref="K171:P171" si="125">COUNTA(K158:K166)</f>
        <v>4</v>
      </c>
      <c r="L171" s="1">
        <f t="shared" si="125"/>
        <v>4</v>
      </c>
      <c r="M171" s="1">
        <f t="shared" si="125"/>
        <v>4</v>
      </c>
      <c r="N171" s="1">
        <f t="shared" si="125"/>
        <v>4</v>
      </c>
      <c r="O171" s="1">
        <f t="shared" si="125"/>
        <v>4</v>
      </c>
      <c r="P171" s="26">
        <f t="shared" si="125"/>
        <v>4</v>
      </c>
    </row>
    <row r="172" spans="2:16" x14ac:dyDescent="0.25">
      <c r="C172" s="2"/>
    </row>
    <row r="173" spans="2:16" ht="17.25" x14ac:dyDescent="0.25">
      <c r="B173" s="11" t="s">
        <v>15</v>
      </c>
      <c r="J173" s="21" t="s">
        <v>15</v>
      </c>
    </row>
    <row r="174" spans="2:16" x14ac:dyDescent="0.25">
      <c r="B174" s="3" t="s">
        <v>16</v>
      </c>
      <c r="C174" s="1">
        <v>393</v>
      </c>
      <c r="D174" s="1">
        <v>7</v>
      </c>
      <c r="E174" s="1">
        <f>C174/D174</f>
        <v>56.142857142857146</v>
      </c>
      <c r="F174" s="1">
        <v>393</v>
      </c>
      <c r="G174" s="1">
        <f>C174-F174</f>
        <v>0</v>
      </c>
      <c r="H174" s="1">
        <f>F174/D174</f>
        <v>56.142857142857146</v>
      </c>
      <c r="J174" s="12" t="s">
        <v>39</v>
      </c>
      <c r="K174" s="1">
        <v>73</v>
      </c>
      <c r="L174" s="1">
        <v>10</v>
      </c>
      <c r="M174" s="1">
        <f>K174/L174</f>
        <v>7.3</v>
      </c>
      <c r="N174" s="1">
        <v>4</v>
      </c>
      <c r="O174" s="1">
        <f>K174-N174</f>
        <v>69</v>
      </c>
      <c r="P174" s="1">
        <f>O174/L174</f>
        <v>6.9</v>
      </c>
    </row>
    <row r="175" spans="2:16" x14ac:dyDescent="0.25">
      <c r="B175" s="3" t="s">
        <v>17</v>
      </c>
      <c r="C175" s="1">
        <v>310</v>
      </c>
      <c r="D175" s="1">
        <v>7</v>
      </c>
      <c r="E175" s="1">
        <f>C175/D175</f>
        <v>44.285714285714285</v>
      </c>
      <c r="F175" s="1">
        <v>310</v>
      </c>
      <c r="G175" s="1">
        <f>C175-F175</f>
        <v>0</v>
      </c>
      <c r="H175" s="1">
        <f t="shared" ref="H175:H180" si="126">F175/D175</f>
        <v>44.285714285714285</v>
      </c>
      <c r="J175" s="12" t="s">
        <v>40</v>
      </c>
      <c r="K175" s="1">
        <v>90</v>
      </c>
      <c r="L175" s="1">
        <v>9</v>
      </c>
      <c r="M175" s="1">
        <f t="shared" ref="M175:M178" si="127">K175/L175</f>
        <v>10</v>
      </c>
      <c r="N175" s="1">
        <v>9</v>
      </c>
      <c r="O175" s="1">
        <f t="shared" ref="O175:O178" si="128">K175-N175</f>
        <v>81</v>
      </c>
      <c r="P175" s="1">
        <f t="shared" ref="P175:P178" si="129">O175/L175</f>
        <v>9</v>
      </c>
    </row>
    <row r="176" spans="2:16" x14ac:dyDescent="0.25">
      <c r="B176" s="3" t="s">
        <v>18</v>
      </c>
      <c r="C176" s="1">
        <v>378</v>
      </c>
      <c r="D176" s="1">
        <v>7</v>
      </c>
      <c r="E176" s="1">
        <f>C176/D176</f>
        <v>54</v>
      </c>
      <c r="F176" s="1">
        <v>378</v>
      </c>
      <c r="G176" s="1">
        <f>C176-F176</f>
        <v>0</v>
      </c>
      <c r="H176" s="1">
        <f t="shared" si="126"/>
        <v>54</v>
      </c>
      <c r="J176" s="12" t="s">
        <v>41</v>
      </c>
      <c r="K176" s="1">
        <v>91</v>
      </c>
      <c r="L176" s="1">
        <v>10</v>
      </c>
      <c r="M176" s="1">
        <f t="shared" si="127"/>
        <v>9.1</v>
      </c>
      <c r="N176" s="1">
        <v>10</v>
      </c>
      <c r="O176" s="1">
        <f t="shared" si="128"/>
        <v>81</v>
      </c>
      <c r="P176" s="1">
        <f t="shared" si="129"/>
        <v>8.1</v>
      </c>
    </row>
    <row r="177" spans="1:17" x14ac:dyDescent="0.25">
      <c r="B177" s="3" t="s">
        <v>19</v>
      </c>
      <c r="J177" s="12" t="s">
        <v>42</v>
      </c>
      <c r="K177" s="1">
        <v>85</v>
      </c>
      <c r="L177" s="1">
        <v>10</v>
      </c>
      <c r="M177" s="1">
        <f t="shared" si="127"/>
        <v>8.5</v>
      </c>
      <c r="N177" s="1">
        <v>1</v>
      </c>
      <c r="O177" s="1">
        <f t="shared" si="128"/>
        <v>84</v>
      </c>
      <c r="P177" s="1">
        <f t="shared" si="129"/>
        <v>8.4</v>
      </c>
    </row>
    <row r="178" spans="1:17" x14ac:dyDescent="0.25">
      <c r="B178" s="3" t="s">
        <v>20</v>
      </c>
      <c r="C178" s="1">
        <v>385</v>
      </c>
      <c r="D178" s="1">
        <v>7</v>
      </c>
      <c r="E178" s="1">
        <f t="shared" ref="E178:E180" si="130">C178/D178</f>
        <v>55</v>
      </c>
      <c r="F178" s="1">
        <v>385</v>
      </c>
      <c r="G178" s="1">
        <f t="shared" ref="G178:G180" si="131">C178-F178</f>
        <v>0</v>
      </c>
      <c r="H178" s="1">
        <f t="shared" si="126"/>
        <v>55</v>
      </c>
      <c r="J178" s="12" t="s">
        <v>43</v>
      </c>
      <c r="K178" s="1">
        <v>88</v>
      </c>
      <c r="L178" s="1">
        <v>10</v>
      </c>
      <c r="M178" s="1">
        <f t="shared" si="127"/>
        <v>8.8000000000000007</v>
      </c>
      <c r="N178" s="1">
        <v>1</v>
      </c>
      <c r="O178" s="1">
        <f t="shared" si="128"/>
        <v>87</v>
      </c>
      <c r="P178" s="1">
        <f t="shared" si="129"/>
        <v>8.6999999999999993</v>
      </c>
    </row>
    <row r="179" spans="1:17" x14ac:dyDescent="0.25">
      <c r="B179" s="3" t="s">
        <v>21</v>
      </c>
      <c r="C179" s="1">
        <v>365</v>
      </c>
      <c r="D179" s="1">
        <v>7</v>
      </c>
      <c r="E179" s="1">
        <f t="shared" si="130"/>
        <v>52.142857142857146</v>
      </c>
      <c r="F179" s="1">
        <v>365</v>
      </c>
      <c r="G179" s="1">
        <f t="shared" si="131"/>
        <v>0</v>
      </c>
      <c r="H179" s="1">
        <f t="shared" si="126"/>
        <v>52.142857142857146</v>
      </c>
    </row>
    <row r="180" spans="1:17" x14ac:dyDescent="0.25">
      <c r="B180" s="3" t="s">
        <v>22</v>
      </c>
      <c r="C180" s="1">
        <v>366</v>
      </c>
      <c r="D180" s="1">
        <v>7</v>
      </c>
      <c r="E180" s="1">
        <f t="shared" si="130"/>
        <v>52.285714285714285</v>
      </c>
      <c r="F180" s="1">
        <v>366</v>
      </c>
      <c r="G180" s="1">
        <f t="shared" si="131"/>
        <v>0</v>
      </c>
      <c r="H180" s="1">
        <f t="shared" si="126"/>
        <v>52.285714285714285</v>
      </c>
    </row>
    <row r="181" spans="1:17" x14ac:dyDescent="0.25">
      <c r="B181" s="12" t="s">
        <v>29</v>
      </c>
      <c r="C181" s="1">
        <v>343</v>
      </c>
      <c r="D181" s="1">
        <v>8</v>
      </c>
      <c r="E181" s="1">
        <f>C181/D181</f>
        <v>42.875</v>
      </c>
      <c r="F181" s="1">
        <v>343</v>
      </c>
      <c r="G181" s="1">
        <f>C181-F181</f>
        <v>0</v>
      </c>
      <c r="H181" s="1">
        <f>F181/D181</f>
        <v>42.875</v>
      </c>
    </row>
    <row r="182" spans="1:17" x14ac:dyDescent="0.25">
      <c r="B182" s="12" t="s">
        <v>30</v>
      </c>
      <c r="C182" s="1">
        <v>395</v>
      </c>
      <c r="D182" s="1">
        <v>8</v>
      </c>
      <c r="E182" s="1">
        <f>C182/D182</f>
        <v>49.375</v>
      </c>
      <c r="F182" s="1">
        <v>394</v>
      </c>
      <c r="G182" s="1">
        <f>C182-F182</f>
        <v>1</v>
      </c>
      <c r="H182" s="1">
        <f>F182/D182</f>
        <v>49.25</v>
      </c>
    </row>
    <row r="183" spans="1:17" x14ac:dyDescent="0.25">
      <c r="B183" s="12" t="s">
        <v>31</v>
      </c>
      <c r="C183" s="1">
        <v>345</v>
      </c>
      <c r="D183" s="1">
        <v>8</v>
      </c>
      <c r="E183" s="1">
        <f>C183/D183</f>
        <v>43.125</v>
      </c>
      <c r="F183" s="1">
        <v>345</v>
      </c>
      <c r="G183" s="1">
        <f>C183-F183</f>
        <v>0</v>
      </c>
      <c r="H183" s="1">
        <f>F183/D183</f>
        <v>43.125</v>
      </c>
    </row>
    <row r="184" spans="1:17" x14ac:dyDescent="0.25">
      <c r="B184" s="12" t="s">
        <v>32</v>
      </c>
      <c r="C184" s="1">
        <v>438</v>
      </c>
      <c r="D184" s="1">
        <v>9</v>
      </c>
      <c r="E184" s="1">
        <f>C184/D184</f>
        <v>48.666666666666664</v>
      </c>
      <c r="F184" s="1">
        <v>438</v>
      </c>
      <c r="G184" s="1">
        <f>C184-F184</f>
        <v>0</v>
      </c>
      <c r="H184" s="1">
        <f>F184/D184</f>
        <v>48.666666666666664</v>
      </c>
    </row>
    <row r="185" spans="1:17" x14ac:dyDescent="0.25">
      <c r="B185" s="12" t="s">
        <v>33</v>
      </c>
      <c r="C185" s="1">
        <v>364</v>
      </c>
      <c r="D185" s="1">
        <v>8</v>
      </c>
      <c r="E185" s="1">
        <f>C185/D185</f>
        <v>45.5</v>
      </c>
      <c r="F185" s="1">
        <v>358</v>
      </c>
      <c r="G185" s="1">
        <f>C185-F185</f>
        <v>6</v>
      </c>
      <c r="H185" s="1">
        <f>F185/D185</f>
        <v>44.75</v>
      </c>
    </row>
    <row r="186" spans="1:17" ht="15.75" thickBot="1" x14ac:dyDescent="0.3">
      <c r="C186" s="2"/>
      <c r="J186" s="13"/>
    </row>
    <row r="187" spans="1:17" x14ac:dyDescent="0.25">
      <c r="B187" s="16" t="s">
        <v>24</v>
      </c>
      <c r="C187" s="1">
        <f t="shared" ref="C187:H187" si="132">AVERAGE(C174:C185)</f>
        <v>371.09090909090907</v>
      </c>
      <c r="D187" s="1">
        <f t="shared" si="132"/>
        <v>7.5454545454545459</v>
      </c>
      <c r="E187" s="1">
        <f t="shared" si="132"/>
        <v>49.399891774891785</v>
      </c>
      <c r="F187" s="1">
        <f t="shared" si="132"/>
        <v>370.45454545454544</v>
      </c>
      <c r="G187" s="1">
        <f t="shared" si="132"/>
        <v>0.63636363636363635</v>
      </c>
      <c r="H187" s="17">
        <f t="shared" si="132"/>
        <v>49.320346320346331</v>
      </c>
      <c r="J187" s="20" t="s">
        <v>24</v>
      </c>
      <c r="K187" s="1">
        <f t="shared" ref="K187:P187" si="133">AVERAGE(K174:K184)</f>
        <v>85.4</v>
      </c>
      <c r="L187" s="1">
        <f t="shared" si="133"/>
        <v>9.8000000000000007</v>
      </c>
      <c r="M187" s="1">
        <f t="shared" si="133"/>
        <v>8.74</v>
      </c>
      <c r="N187" s="1">
        <f t="shared" si="133"/>
        <v>5</v>
      </c>
      <c r="O187" s="1">
        <f t="shared" si="133"/>
        <v>80.400000000000006</v>
      </c>
      <c r="P187" s="24">
        <f t="shared" si="133"/>
        <v>8.2199999999999989</v>
      </c>
    </row>
    <row r="188" spans="1:17" x14ac:dyDescent="0.25">
      <c r="B188" s="16" t="s">
        <v>25</v>
      </c>
      <c r="C188" s="1">
        <f t="shared" ref="C188:H188" si="134">STDEV(C174:C185)</f>
        <v>33.294007104746477</v>
      </c>
      <c r="D188" s="1">
        <f t="shared" si="134"/>
        <v>0.68755165095232862</v>
      </c>
      <c r="E188" s="1">
        <f t="shared" si="134"/>
        <v>4.8753697881305671</v>
      </c>
      <c r="F188" s="1">
        <f t="shared" si="134"/>
        <v>33.398693496493657</v>
      </c>
      <c r="G188" s="1">
        <f t="shared" si="134"/>
        <v>1.8040358795061298</v>
      </c>
      <c r="H188" s="18">
        <f t="shared" si="134"/>
        <v>4.9402114230414904</v>
      </c>
      <c r="J188" s="20" t="s">
        <v>25</v>
      </c>
      <c r="K188" s="1">
        <f t="shared" ref="K188:P188" si="135">STDEV(K174:K184)</f>
        <v>7.3006848993775915</v>
      </c>
      <c r="L188" s="1">
        <f t="shared" si="135"/>
        <v>0.44721359549995793</v>
      </c>
      <c r="M188" s="1">
        <f t="shared" si="135"/>
        <v>0.98132563402776762</v>
      </c>
      <c r="N188" s="1">
        <f t="shared" si="135"/>
        <v>4.3011626335213133</v>
      </c>
      <c r="O188" s="1">
        <f t="shared" si="135"/>
        <v>6.841052550594827</v>
      </c>
      <c r="P188" s="25">
        <f t="shared" si="135"/>
        <v>0.8105553651663775</v>
      </c>
    </row>
    <row r="189" spans="1:17" x14ac:dyDescent="0.25">
      <c r="B189" s="16" t="s">
        <v>26</v>
      </c>
      <c r="C189" s="1">
        <f>C188/SQRT(C190)</f>
        <v>10.038520848533725</v>
      </c>
      <c r="D189" s="1">
        <f t="shared" ref="D189:H189" si="136">D188/SQRT(D190)</f>
        <v>0.20730462274529782</v>
      </c>
      <c r="E189" s="1">
        <f t="shared" si="136"/>
        <v>1.4699793001330539</v>
      </c>
      <c r="F189" s="1">
        <f t="shared" si="136"/>
        <v>10.070084983268412</v>
      </c>
      <c r="G189" s="1">
        <f t="shared" si="136"/>
        <v>0.54393728369642158</v>
      </c>
      <c r="H189" s="18">
        <f t="shared" si="136"/>
        <v>1.4895297886596668</v>
      </c>
      <c r="J189" s="20" t="s">
        <v>26</v>
      </c>
      <c r="K189" s="1">
        <f>K188/SQRT(K190)</f>
        <v>3.264965543462901</v>
      </c>
      <c r="L189" s="1">
        <f t="shared" ref="L189:P189" si="137">L188/SQRT(L190)</f>
        <v>0.19999999999999998</v>
      </c>
      <c r="M189" s="1">
        <f t="shared" si="137"/>
        <v>0.43886216514983378</v>
      </c>
      <c r="N189" s="1">
        <f t="shared" si="137"/>
        <v>1.9235384061671343</v>
      </c>
      <c r="O189" s="1">
        <f t="shared" si="137"/>
        <v>3.0594117081556704</v>
      </c>
      <c r="P189" s="25">
        <f t="shared" si="137"/>
        <v>0.36249137920783703</v>
      </c>
    </row>
    <row r="190" spans="1:17" ht="15.75" thickBot="1" x14ac:dyDescent="0.3">
      <c r="B190" s="16" t="s">
        <v>27</v>
      </c>
      <c r="C190" s="1">
        <f t="shared" ref="C190:H190" si="138">COUNTA(C174:C185)</f>
        <v>11</v>
      </c>
      <c r="D190" s="1">
        <f t="shared" si="138"/>
        <v>11</v>
      </c>
      <c r="E190" s="1">
        <f t="shared" si="138"/>
        <v>11</v>
      </c>
      <c r="F190" s="1">
        <f t="shared" si="138"/>
        <v>11</v>
      </c>
      <c r="G190" s="1">
        <f t="shared" si="138"/>
        <v>11</v>
      </c>
      <c r="H190" s="19">
        <f t="shared" si="138"/>
        <v>11</v>
      </c>
      <c r="J190" s="20" t="s">
        <v>27</v>
      </c>
      <c r="K190" s="1">
        <f t="shared" ref="K190:P190" si="139">COUNTA(K174:K184)</f>
        <v>5</v>
      </c>
      <c r="L190" s="1">
        <f t="shared" si="139"/>
        <v>5</v>
      </c>
      <c r="M190" s="1">
        <f t="shared" si="139"/>
        <v>5</v>
      </c>
      <c r="N190" s="1">
        <f t="shared" si="139"/>
        <v>5</v>
      </c>
      <c r="O190" s="1">
        <f t="shared" si="139"/>
        <v>5</v>
      </c>
      <c r="P190" s="26">
        <f t="shared" si="139"/>
        <v>5</v>
      </c>
    </row>
    <row r="191" spans="1:17" s="6" customFormat="1" x14ac:dyDescent="0.25">
      <c r="A191" s="4"/>
      <c r="B191" s="5"/>
      <c r="C191" s="4"/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CA30-3FE7-4DE6-BB07-494A63235F30}">
  <dimension ref="A1:R146"/>
  <sheetViews>
    <sheetView topLeftCell="J1" zoomScale="70" zoomScaleNormal="70" workbookViewId="0">
      <selection activeCell="R1" sqref="R1:R1048576"/>
    </sheetView>
  </sheetViews>
  <sheetFormatPr defaultRowHeight="15" x14ac:dyDescent="0.25"/>
  <cols>
    <col min="1" max="1" width="3.7109375" style="7" customWidth="1"/>
    <col min="2" max="2" width="24.5703125" style="3" bestFit="1" customWidth="1"/>
    <col min="3" max="3" width="18.28515625" style="1" bestFit="1" customWidth="1"/>
    <col min="4" max="4" width="17.28515625" style="1" bestFit="1" customWidth="1"/>
    <col min="5" max="5" width="20.5703125" style="1" bestFit="1" customWidth="1"/>
    <col min="6" max="6" width="25.140625" style="1" bestFit="1" customWidth="1"/>
    <col min="7" max="7" width="26.7109375" style="1" bestFit="1" customWidth="1"/>
    <col min="8" max="8" width="28.42578125" style="1" bestFit="1" customWidth="1"/>
    <col min="9" max="9" width="15.42578125" style="1" bestFit="1" customWidth="1"/>
    <col min="10" max="10" width="3.7109375" style="7" customWidth="1"/>
    <col min="11" max="11" width="24.5703125" style="3" bestFit="1" customWidth="1"/>
    <col min="12" max="12" width="18.28515625" style="1" bestFit="1" customWidth="1"/>
    <col min="13" max="13" width="17.28515625" style="1" bestFit="1" customWidth="1"/>
    <col min="14" max="14" width="20.5703125" style="1" bestFit="1" customWidth="1"/>
    <col min="15" max="15" width="25.140625" style="1" bestFit="1" customWidth="1"/>
    <col min="16" max="16" width="26.7109375" style="1" bestFit="1" customWidth="1"/>
    <col min="17" max="17" width="28.42578125" style="1" bestFit="1" customWidth="1"/>
    <col min="18" max="18" width="3.7109375" style="7" customWidth="1"/>
  </cols>
  <sheetData>
    <row r="1" spans="1:18" x14ac:dyDescent="0.25">
      <c r="A1" s="4"/>
      <c r="B1" s="5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</row>
    <row r="2" spans="1:18" x14ac:dyDescent="0.25">
      <c r="B2" s="22" t="s">
        <v>11</v>
      </c>
      <c r="C2" s="23"/>
      <c r="D2" s="23"/>
      <c r="E2" s="23"/>
      <c r="F2" s="23"/>
      <c r="G2" s="23"/>
      <c r="H2" s="23"/>
      <c r="I2" s="23"/>
      <c r="K2" s="22" t="s">
        <v>38</v>
      </c>
      <c r="L2" s="23"/>
      <c r="M2" s="23"/>
      <c r="N2" s="23"/>
      <c r="O2" s="23"/>
      <c r="P2" s="23"/>
      <c r="Q2" s="23"/>
    </row>
    <row r="3" spans="1:18" x14ac:dyDescent="0.25">
      <c r="B3" s="22" t="s">
        <v>6</v>
      </c>
      <c r="C3" s="22"/>
      <c r="D3" s="23"/>
      <c r="E3" s="22"/>
      <c r="F3" s="23"/>
      <c r="G3" s="23"/>
      <c r="H3" s="23"/>
      <c r="I3" s="23"/>
      <c r="K3" s="22" t="s">
        <v>6</v>
      </c>
      <c r="L3" s="22"/>
      <c r="M3" s="23"/>
      <c r="N3" s="22"/>
      <c r="O3" s="23"/>
      <c r="P3" s="23"/>
      <c r="Q3" s="23"/>
    </row>
    <row r="4" spans="1:18" x14ac:dyDescent="0.25">
      <c r="A4" s="10"/>
      <c r="C4" s="3" t="s">
        <v>1</v>
      </c>
      <c r="D4" s="3" t="s">
        <v>2</v>
      </c>
      <c r="E4" s="3" t="s">
        <v>3</v>
      </c>
      <c r="F4" s="3" t="s">
        <v>5</v>
      </c>
      <c r="G4" s="3" t="s">
        <v>4</v>
      </c>
      <c r="H4" s="3" t="s">
        <v>23</v>
      </c>
      <c r="I4" s="3"/>
      <c r="J4" s="10"/>
      <c r="L4" s="3" t="s">
        <v>1</v>
      </c>
      <c r="M4" s="3" t="s">
        <v>2</v>
      </c>
      <c r="N4" s="3" t="s">
        <v>3</v>
      </c>
      <c r="O4" s="3" t="s">
        <v>5</v>
      </c>
      <c r="P4" s="3" t="s">
        <v>4</v>
      </c>
      <c r="Q4" s="3" t="s">
        <v>23</v>
      </c>
      <c r="R4" s="10"/>
    </row>
    <row r="5" spans="1:18" x14ac:dyDescent="0.25">
      <c r="B5" s="21" t="s">
        <v>0</v>
      </c>
      <c r="C5" s="3"/>
      <c r="D5" s="3"/>
      <c r="E5" s="3"/>
      <c r="F5" s="3"/>
      <c r="G5" s="3"/>
      <c r="H5" s="3"/>
      <c r="I5" s="3"/>
      <c r="K5" s="21" t="s">
        <v>0</v>
      </c>
      <c r="L5" s="3"/>
      <c r="M5" s="3"/>
      <c r="N5" s="3"/>
      <c r="O5" s="3"/>
      <c r="P5" s="3"/>
      <c r="Q5" s="3"/>
    </row>
    <row r="6" spans="1:18" x14ac:dyDescent="0.25">
      <c r="B6" s="12" t="s">
        <v>34</v>
      </c>
      <c r="C6" s="1">
        <v>312</v>
      </c>
      <c r="D6" s="1">
        <v>8</v>
      </c>
      <c r="E6" s="1">
        <f t="shared" ref="E6:E9" si="0">C6/D6</f>
        <v>39</v>
      </c>
      <c r="F6" s="1">
        <v>312</v>
      </c>
      <c r="G6" s="1">
        <f t="shared" ref="G6:G9" si="1">C6-F6</f>
        <v>0</v>
      </c>
      <c r="H6" s="1">
        <f>F6/D6</f>
        <v>39</v>
      </c>
      <c r="I6"/>
      <c r="K6" s="12" t="s">
        <v>44</v>
      </c>
      <c r="L6" s="1">
        <v>152</v>
      </c>
      <c r="M6" s="1">
        <v>10</v>
      </c>
      <c r="N6" s="1">
        <f>L6/M6</f>
        <v>15.2</v>
      </c>
      <c r="O6" s="1">
        <f>L6-P6</f>
        <v>152</v>
      </c>
      <c r="P6" s="1">
        <v>0</v>
      </c>
      <c r="Q6" s="1">
        <f>O6/M6</f>
        <v>15.2</v>
      </c>
    </row>
    <row r="7" spans="1:18" x14ac:dyDescent="0.25">
      <c r="B7" s="12" t="s">
        <v>35</v>
      </c>
      <c r="C7" s="1">
        <v>282</v>
      </c>
      <c r="D7" s="1">
        <v>8</v>
      </c>
      <c r="E7" s="1">
        <f t="shared" si="0"/>
        <v>35.25</v>
      </c>
      <c r="F7" s="1">
        <v>282</v>
      </c>
      <c r="G7" s="1">
        <f t="shared" si="1"/>
        <v>0</v>
      </c>
      <c r="H7" s="1">
        <f t="shared" ref="H7:H9" si="2">F7/D7</f>
        <v>35.25</v>
      </c>
      <c r="K7" s="12" t="s">
        <v>45</v>
      </c>
      <c r="L7" s="1">
        <v>141</v>
      </c>
      <c r="M7" s="1">
        <v>9</v>
      </c>
      <c r="N7" s="1">
        <f t="shared" ref="N7:N9" si="3">L7/M7</f>
        <v>15.666666666666666</v>
      </c>
      <c r="O7" s="1">
        <f t="shared" ref="O7:O9" si="4">L7-P7</f>
        <v>141</v>
      </c>
      <c r="P7" s="1">
        <v>0</v>
      </c>
      <c r="Q7" s="1">
        <f t="shared" ref="Q7:Q9" si="5">O7/M7</f>
        <v>15.666666666666666</v>
      </c>
    </row>
    <row r="8" spans="1:18" x14ac:dyDescent="0.25">
      <c r="B8" s="12" t="s">
        <v>36</v>
      </c>
      <c r="C8" s="1">
        <v>309</v>
      </c>
      <c r="D8" s="1">
        <v>8</v>
      </c>
      <c r="E8" s="1">
        <f t="shared" si="0"/>
        <v>38.625</v>
      </c>
      <c r="F8" s="1">
        <v>309</v>
      </c>
      <c r="G8" s="1">
        <f t="shared" si="1"/>
        <v>0</v>
      </c>
      <c r="H8" s="1">
        <f t="shared" si="2"/>
        <v>38.625</v>
      </c>
      <c r="I8" s="3"/>
      <c r="K8" s="12" t="s">
        <v>46</v>
      </c>
      <c r="L8" s="1">
        <v>150</v>
      </c>
      <c r="M8" s="1">
        <v>9</v>
      </c>
      <c r="N8" s="1">
        <f t="shared" si="3"/>
        <v>16.666666666666668</v>
      </c>
      <c r="O8" s="1">
        <f t="shared" si="4"/>
        <v>150</v>
      </c>
      <c r="P8" s="1">
        <v>0</v>
      </c>
      <c r="Q8" s="1">
        <f t="shared" si="5"/>
        <v>16.666666666666668</v>
      </c>
    </row>
    <row r="9" spans="1:18" x14ac:dyDescent="0.25">
      <c r="B9" s="12" t="s">
        <v>37</v>
      </c>
      <c r="C9" s="1">
        <v>303</v>
      </c>
      <c r="D9" s="1">
        <v>8</v>
      </c>
      <c r="E9" s="1">
        <f t="shared" si="0"/>
        <v>37.875</v>
      </c>
      <c r="F9" s="1">
        <v>303</v>
      </c>
      <c r="G9" s="1">
        <f t="shared" si="1"/>
        <v>0</v>
      </c>
      <c r="H9" s="1">
        <f t="shared" si="2"/>
        <v>37.875</v>
      </c>
      <c r="I9" s="3"/>
      <c r="K9" s="12" t="s">
        <v>47</v>
      </c>
      <c r="L9" s="1">
        <v>140</v>
      </c>
      <c r="M9" s="1">
        <v>9</v>
      </c>
      <c r="N9" s="1">
        <f t="shared" si="3"/>
        <v>15.555555555555555</v>
      </c>
      <c r="O9" s="1">
        <f t="shared" si="4"/>
        <v>140</v>
      </c>
      <c r="P9" s="1">
        <v>0</v>
      </c>
      <c r="Q9" s="1">
        <f t="shared" si="5"/>
        <v>15.555555555555555</v>
      </c>
    </row>
    <row r="10" spans="1:18" x14ac:dyDescent="0.25">
      <c r="B10" s="12"/>
      <c r="I10" s="3"/>
      <c r="K10" s="12"/>
    </row>
    <row r="11" spans="1:18" ht="15.75" thickBot="1" x14ac:dyDescent="0.3">
      <c r="C11" s="3"/>
      <c r="L11" s="3"/>
    </row>
    <row r="12" spans="1:18" x14ac:dyDescent="0.25">
      <c r="B12" s="15" t="s">
        <v>24</v>
      </c>
      <c r="C12" s="1">
        <f>AVERAGE(C6:C10)</f>
        <v>301.5</v>
      </c>
      <c r="D12" s="1">
        <f t="shared" ref="D12:H12" si="6">AVERAGE(D6:D10)</f>
        <v>8</v>
      </c>
      <c r="E12" s="1">
        <f t="shared" si="6"/>
        <v>37.6875</v>
      </c>
      <c r="F12" s="1">
        <f t="shared" si="6"/>
        <v>301.5</v>
      </c>
      <c r="G12" s="1">
        <f t="shared" si="6"/>
        <v>0</v>
      </c>
      <c r="H12" s="24">
        <f t="shared" si="6"/>
        <v>37.6875</v>
      </c>
      <c r="I12"/>
      <c r="K12" s="15" t="s">
        <v>24</v>
      </c>
      <c r="L12" s="1">
        <f>AVERAGE(L6:L10)</f>
        <v>145.75</v>
      </c>
      <c r="M12" s="1">
        <f t="shared" ref="M12:Q12" si="7">AVERAGE(M6:M10)</f>
        <v>9.25</v>
      </c>
      <c r="N12" s="1">
        <f t="shared" si="7"/>
        <v>15.772222222222222</v>
      </c>
      <c r="O12" s="1">
        <f t="shared" si="7"/>
        <v>145.75</v>
      </c>
      <c r="P12" s="1">
        <f t="shared" si="7"/>
        <v>0</v>
      </c>
      <c r="Q12" s="24">
        <f t="shared" si="7"/>
        <v>15.772222222222222</v>
      </c>
    </row>
    <row r="13" spans="1:18" x14ac:dyDescent="0.25">
      <c r="B13" s="15" t="s">
        <v>25</v>
      </c>
      <c r="C13" s="1">
        <f>STDEV(C6:C10)</f>
        <v>13.527749258468683</v>
      </c>
      <c r="D13" s="1">
        <f t="shared" ref="D13:H13" si="8">STDEV(D6:D10)</f>
        <v>0</v>
      </c>
      <c r="E13" s="1">
        <f t="shared" si="8"/>
        <v>1.6909686573085854</v>
      </c>
      <c r="F13" s="1">
        <f t="shared" si="8"/>
        <v>13.527749258468683</v>
      </c>
      <c r="G13" s="1">
        <f t="shared" si="8"/>
        <v>0</v>
      </c>
      <c r="H13" s="25">
        <f t="shared" si="8"/>
        <v>1.6909686573085854</v>
      </c>
      <c r="K13" s="15" t="s">
        <v>25</v>
      </c>
      <c r="L13" s="1">
        <f>STDEV(L6:L10)</f>
        <v>6.1305247192498404</v>
      </c>
      <c r="M13" s="1">
        <f t="shared" ref="M13:Q13" si="9">STDEV(M6:M10)</f>
        <v>0.5</v>
      </c>
      <c r="N13" s="1">
        <f t="shared" si="9"/>
        <v>0.62863756265847348</v>
      </c>
      <c r="O13" s="1">
        <f t="shared" si="9"/>
        <v>6.1305247192498404</v>
      </c>
      <c r="P13" s="1">
        <f t="shared" si="9"/>
        <v>0</v>
      </c>
      <c r="Q13" s="25">
        <f t="shared" si="9"/>
        <v>0.62863756265847348</v>
      </c>
    </row>
    <row r="14" spans="1:18" x14ac:dyDescent="0.25">
      <c r="B14" s="15" t="s">
        <v>26</v>
      </c>
      <c r="C14" s="1">
        <f>C13/SQRT(C15)</f>
        <v>6.7638746292343415</v>
      </c>
      <c r="D14" s="1">
        <f t="shared" ref="D14:H14" si="10">D13/SQRT(D15)</f>
        <v>0</v>
      </c>
      <c r="E14" s="1">
        <f t="shared" si="10"/>
        <v>0.84548432865429268</v>
      </c>
      <c r="F14" s="1">
        <f t="shared" si="10"/>
        <v>6.7638746292343415</v>
      </c>
      <c r="G14" s="1">
        <f t="shared" si="10"/>
        <v>0</v>
      </c>
      <c r="H14" s="25">
        <f t="shared" si="10"/>
        <v>0.84548432865429268</v>
      </c>
      <c r="K14" s="15" t="s">
        <v>26</v>
      </c>
      <c r="L14" s="1">
        <f>L13/SQRT(L15)</f>
        <v>3.0652623596249202</v>
      </c>
      <c r="M14" s="1">
        <f t="shared" ref="M14:Q14" si="11">M13/SQRT(M15)</f>
        <v>0.25</v>
      </c>
      <c r="N14" s="1">
        <f t="shared" si="11"/>
        <v>0.31431878132923674</v>
      </c>
      <c r="O14" s="1">
        <f t="shared" si="11"/>
        <v>3.0652623596249202</v>
      </c>
      <c r="P14" s="1">
        <f t="shared" si="11"/>
        <v>0</v>
      </c>
      <c r="Q14" s="25">
        <f t="shared" si="11"/>
        <v>0.31431878132923674</v>
      </c>
    </row>
    <row r="15" spans="1:18" ht="15.75" thickBot="1" x14ac:dyDescent="0.3">
      <c r="B15" s="15" t="s">
        <v>27</v>
      </c>
      <c r="C15" s="1">
        <f>COUNTA(C6:C10)</f>
        <v>4</v>
      </c>
      <c r="D15" s="1">
        <f t="shared" ref="D15:H15" si="12">COUNTA(D6:D10)</f>
        <v>4</v>
      </c>
      <c r="E15" s="1">
        <f t="shared" si="12"/>
        <v>4</v>
      </c>
      <c r="F15" s="1">
        <f t="shared" si="12"/>
        <v>4</v>
      </c>
      <c r="G15" s="1">
        <f t="shared" si="12"/>
        <v>4</v>
      </c>
      <c r="H15" s="26">
        <f t="shared" si="12"/>
        <v>4</v>
      </c>
      <c r="K15" s="15" t="s">
        <v>27</v>
      </c>
      <c r="L15" s="1">
        <f>COUNTA(L6:L10)</f>
        <v>4</v>
      </c>
      <c r="M15" s="1">
        <f t="shared" ref="M15:Q15" si="13">COUNTA(M6:M10)</f>
        <v>4</v>
      </c>
      <c r="N15" s="1">
        <f t="shared" si="13"/>
        <v>4</v>
      </c>
      <c r="O15" s="1">
        <f t="shared" si="13"/>
        <v>4</v>
      </c>
      <c r="P15" s="1">
        <f t="shared" si="13"/>
        <v>4</v>
      </c>
      <c r="Q15" s="26">
        <f t="shared" si="13"/>
        <v>4</v>
      </c>
    </row>
    <row r="16" spans="1:18" x14ac:dyDescent="0.25">
      <c r="C16" s="3"/>
      <c r="D16" s="3"/>
      <c r="E16" s="3"/>
      <c r="F16" s="3"/>
      <c r="G16" s="3"/>
      <c r="H16" s="3"/>
      <c r="L16" s="3"/>
      <c r="M16" s="3"/>
      <c r="N16" s="3"/>
      <c r="O16" s="3"/>
      <c r="P16" s="3"/>
      <c r="Q16" s="3"/>
    </row>
    <row r="17" spans="1:17" x14ac:dyDescent="0.25">
      <c r="B17" s="21" t="s">
        <v>49</v>
      </c>
      <c r="C17" s="3"/>
      <c r="I17"/>
      <c r="K17" s="21" t="s">
        <v>49</v>
      </c>
      <c r="L17" s="3"/>
    </row>
    <row r="18" spans="1:17" x14ac:dyDescent="0.25">
      <c r="A18" s="7" t="s">
        <v>48</v>
      </c>
      <c r="B18" s="12" t="s">
        <v>56</v>
      </c>
      <c r="C18" s="1">
        <v>473</v>
      </c>
      <c r="D18" s="1">
        <v>10</v>
      </c>
      <c r="E18" s="1">
        <f>C18/D18</f>
        <v>47.3</v>
      </c>
      <c r="F18" s="1">
        <f>C18-G18</f>
        <v>473</v>
      </c>
      <c r="G18" s="1">
        <v>0</v>
      </c>
      <c r="H18" s="1">
        <f>F18/D18</f>
        <v>47.3</v>
      </c>
      <c r="I18"/>
      <c r="J18" s="7" t="s">
        <v>48</v>
      </c>
      <c r="K18" s="12" t="s">
        <v>50</v>
      </c>
      <c r="L18" s="1">
        <v>161</v>
      </c>
      <c r="M18" s="1">
        <v>11</v>
      </c>
      <c r="N18" s="1">
        <f>L18/M18</f>
        <v>14.636363636363637</v>
      </c>
      <c r="O18" s="1">
        <f>L18-P18</f>
        <v>158</v>
      </c>
      <c r="P18" s="1">
        <v>3</v>
      </c>
      <c r="Q18" s="1">
        <f>O18/M18</f>
        <v>14.363636363636363</v>
      </c>
    </row>
    <row r="19" spans="1:17" x14ac:dyDescent="0.25">
      <c r="B19" s="12" t="s">
        <v>57</v>
      </c>
      <c r="C19" s="1">
        <v>576</v>
      </c>
      <c r="D19" s="1">
        <v>11</v>
      </c>
      <c r="E19" s="1">
        <f>C19/D19</f>
        <v>52.363636363636367</v>
      </c>
      <c r="F19" s="1">
        <f>C19-G19</f>
        <v>576</v>
      </c>
      <c r="G19" s="1">
        <v>0</v>
      </c>
      <c r="H19" s="1">
        <f>F19/D19</f>
        <v>52.363636363636367</v>
      </c>
      <c r="K19" s="12" t="s">
        <v>51</v>
      </c>
      <c r="L19" s="1">
        <v>178</v>
      </c>
      <c r="M19" s="1">
        <v>11</v>
      </c>
      <c r="N19" s="1">
        <f>L19/M19</f>
        <v>16.181818181818183</v>
      </c>
      <c r="O19" s="1">
        <f>L19-P19</f>
        <v>163</v>
      </c>
      <c r="P19" s="1">
        <v>15</v>
      </c>
      <c r="Q19" s="1">
        <f>O19/M19</f>
        <v>14.818181818181818</v>
      </c>
    </row>
    <row r="20" spans="1:17" x14ac:dyDescent="0.25">
      <c r="B20" s="12" t="s">
        <v>58</v>
      </c>
      <c r="C20" s="1">
        <v>590</v>
      </c>
      <c r="D20" s="1">
        <v>11</v>
      </c>
      <c r="E20" s="1">
        <f t="shared" ref="E20:E22" si="14">C20/D20</f>
        <v>53.636363636363633</v>
      </c>
      <c r="F20" s="1">
        <f t="shared" ref="F20:F22" si="15">C20-G20</f>
        <v>587</v>
      </c>
      <c r="G20" s="1">
        <v>3</v>
      </c>
      <c r="H20" s="1">
        <f t="shared" ref="H20:H22" si="16">F20/D20</f>
        <v>53.363636363636367</v>
      </c>
      <c r="K20" s="12" t="s">
        <v>52</v>
      </c>
      <c r="L20" s="1">
        <v>156</v>
      </c>
      <c r="M20" s="1">
        <v>10</v>
      </c>
      <c r="N20" s="1">
        <f t="shared" ref="N20:N23" si="17">L20/M20</f>
        <v>15.6</v>
      </c>
      <c r="O20" s="1">
        <f t="shared" ref="O20:O23" si="18">L20-P20</f>
        <v>154</v>
      </c>
      <c r="P20" s="1">
        <v>2</v>
      </c>
      <c r="Q20" s="1">
        <f t="shared" ref="Q20:Q23" si="19">O20/M20</f>
        <v>15.4</v>
      </c>
    </row>
    <row r="21" spans="1:17" x14ac:dyDescent="0.25">
      <c r="B21" s="12" t="s">
        <v>59</v>
      </c>
      <c r="C21" s="1">
        <v>522</v>
      </c>
      <c r="D21" s="1">
        <v>10</v>
      </c>
      <c r="E21" s="1">
        <f t="shared" si="14"/>
        <v>52.2</v>
      </c>
      <c r="F21" s="1">
        <f t="shared" si="15"/>
        <v>521</v>
      </c>
      <c r="G21" s="1">
        <v>1</v>
      </c>
      <c r="H21" s="1">
        <f t="shared" si="16"/>
        <v>52.1</v>
      </c>
      <c r="K21" s="12" t="s">
        <v>53</v>
      </c>
      <c r="L21" s="1">
        <v>111</v>
      </c>
      <c r="M21" s="1">
        <v>10</v>
      </c>
      <c r="N21" s="1">
        <f t="shared" si="17"/>
        <v>11.1</v>
      </c>
      <c r="O21" s="1">
        <f t="shared" si="18"/>
        <v>110</v>
      </c>
      <c r="P21" s="1">
        <v>1</v>
      </c>
      <c r="Q21" s="1">
        <f t="shared" si="19"/>
        <v>11</v>
      </c>
    </row>
    <row r="22" spans="1:17" x14ac:dyDescent="0.25">
      <c r="B22" s="12" t="s">
        <v>60</v>
      </c>
      <c r="C22" s="1">
        <v>501</v>
      </c>
      <c r="D22" s="1">
        <v>10</v>
      </c>
      <c r="E22" s="1">
        <f t="shared" si="14"/>
        <v>50.1</v>
      </c>
      <c r="F22" s="1">
        <f t="shared" si="15"/>
        <v>501</v>
      </c>
      <c r="G22" s="1">
        <v>0</v>
      </c>
      <c r="H22" s="1">
        <f t="shared" si="16"/>
        <v>50.1</v>
      </c>
      <c r="K22" s="12" t="s">
        <v>54</v>
      </c>
      <c r="L22" s="1">
        <v>130</v>
      </c>
      <c r="M22" s="1">
        <v>9</v>
      </c>
      <c r="N22" s="1">
        <f t="shared" si="17"/>
        <v>14.444444444444445</v>
      </c>
      <c r="O22" s="1">
        <f t="shared" si="18"/>
        <v>127</v>
      </c>
      <c r="P22" s="1">
        <v>3</v>
      </c>
      <c r="Q22" s="1">
        <f t="shared" si="19"/>
        <v>14.111111111111111</v>
      </c>
    </row>
    <row r="23" spans="1:17" x14ac:dyDescent="0.25">
      <c r="B23" s="12"/>
      <c r="K23" s="12" t="s">
        <v>55</v>
      </c>
      <c r="L23" s="1">
        <v>158</v>
      </c>
      <c r="M23" s="1">
        <v>11</v>
      </c>
      <c r="N23" s="1">
        <f t="shared" si="17"/>
        <v>14.363636363636363</v>
      </c>
      <c r="O23" s="1">
        <f t="shared" si="18"/>
        <v>152</v>
      </c>
      <c r="P23" s="1">
        <v>6</v>
      </c>
      <c r="Q23" s="1">
        <f t="shared" si="19"/>
        <v>13.818181818181818</v>
      </c>
    </row>
    <row r="24" spans="1:17" x14ac:dyDescent="0.25">
      <c r="B24" s="12"/>
      <c r="I24" s="3"/>
      <c r="K24" s="12"/>
    </row>
    <row r="25" spans="1:17" ht="15.75" thickBot="1" x14ac:dyDescent="0.3">
      <c r="C25" s="3"/>
      <c r="D25" s="3"/>
      <c r="E25" s="3"/>
      <c r="F25" s="3"/>
      <c r="G25" s="3"/>
      <c r="H25" s="3"/>
      <c r="I25" s="3"/>
      <c r="L25" s="3"/>
      <c r="M25" s="3"/>
      <c r="N25" s="3"/>
      <c r="O25" s="3"/>
      <c r="P25" s="3"/>
      <c r="Q25" s="3"/>
    </row>
    <row r="26" spans="1:17" x14ac:dyDescent="0.25">
      <c r="B26" s="15" t="s">
        <v>12</v>
      </c>
      <c r="C26" s="1">
        <f t="shared" ref="C26:H26" si="20">AVERAGE(C18:C24)</f>
        <v>532.4</v>
      </c>
      <c r="D26" s="1">
        <f t="shared" si="20"/>
        <v>10.4</v>
      </c>
      <c r="E26" s="1">
        <f t="shared" si="20"/>
        <v>51.12</v>
      </c>
      <c r="F26" s="1">
        <f t="shared" si="20"/>
        <v>531.6</v>
      </c>
      <c r="G26" s="1">
        <f t="shared" si="20"/>
        <v>0.8</v>
      </c>
      <c r="H26" s="24">
        <f t="shared" si="20"/>
        <v>51.045454545454547</v>
      </c>
      <c r="I26"/>
      <c r="K26" s="15" t="s">
        <v>12</v>
      </c>
      <c r="L26" s="1">
        <f t="shared" ref="L26:Q26" si="21">AVERAGE(L18:L24)</f>
        <v>149</v>
      </c>
      <c r="M26" s="1">
        <f t="shared" si="21"/>
        <v>10.333333333333334</v>
      </c>
      <c r="N26" s="1">
        <f t="shared" si="21"/>
        <v>14.387710437710439</v>
      </c>
      <c r="O26" s="1">
        <f t="shared" si="21"/>
        <v>144</v>
      </c>
      <c r="P26" s="1">
        <f t="shared" si="21"/>
        <v>5</v>
      </c>
      <c r="Q26" s="24">
        <f t="shared" si="21"/>
        <v>13.918518518518518</v>
      </c>
    </row>
    <row r="27" spans="1:17" x14ac:dyDescent="0.25">
      <c r="B27" s="15" t="s">
        <v>28</v>
      </c>
      <c r="C27" s="1">
        <f t="shared" ref="C27:H27" si="22">STDEV(C18:C24)</f>
        <v>49.601411270245123</v>
      </c>
      <c r="D27" s="1">
        <f t="shared" si="22"/>
        <v>0.54772255750516619</v>
      </c>
      <c r="E27" s="1">
        <f t="shared" si="22"/>
        <v>2.4838436623191442</v>
      </c>
      <c r="F27" s="1">
        <f t="shared" si="22"/>
        <v>48.793442182326096</v>
      </c>
      <c r="G27" s="1">
        <f t="shared" si="22"/>
        <v>1.3038404810405297</v>
      </c>
      <c r="H27" s="25">
        <f t="shared" si="22"/>
        <v>2.4055119212562208</v>
      </c>
      <c r="I27"/>
      <c r="K27" s="15" t="s">
        <v>28</v>
      </c>
      <c r="L27" s="1">
        <f t="shared" ref="L27:Q27" si="23">STDEV(L18:L24)</f>
        <v>24.166091947189145</v>
      </c>
      <c r="M27" s="1">
        <f t="shared" si="23"/>
        <v>0.81649658092772603</v>
      </c>
      <c r="N27" s="1">
        <f t="shared" si="23"/>
        <v>1.7642638818666967</v>
      </c>
      <c r="O27" s="1">
        <f t="shared" si="23"/>
        <v>20.813457185196313</v>
      </c>
      <c r="P27" s="1">
        <f t="shared" si="23"/>
        <v>5.1768716422179137</v>
      </c>
      <c r="Q27" s="25">
        <f t="shared" si="23"/>
        <v>1.5340939366197639</v>
      </c>
    </row>
    <row r="28" spans="1:17" x14ac:dyDescent="0.25">
      <c r="B28" s="15" t="s">
        <v>13</v>
      </c>
      <c r="C28" s="1">
        <f>C27/SQRT(C29)</f>
        <v>22.182425476038457</v>
      </c>
      <c r="D28" s="1">
        <f t="shared" ref="D28:H28" si="24">D27/SQRT(D29)</f>
        <v>0.24494897427831783</v>
      </c>
      <c r="E28" s="1">
        <f t="shared" si="24"/>
        <v>1.1108086548855278</v>
      </c>
      <c r="F28" s="1">
        <f t="shared" si="24"/>
        <v>21.821090715177366</v>
      </c>
      <c r="G28" s="1">
        <f t="shared" si="24"/>
        <v>0.58309518948452999</v>
      </c>
      <c r="H28" s="25">
        <f t="shared" si="24"/>
        <v>1.0757776353230062</v>
      </c>
      <c r="I28"/>
      <c r="K28" s="15" t="s">
        <v>13</v>
      </c>
      <c r="L28" s="1">
        <f>L27/SQRT(L29)</f>
        <v>9.8657657246324959</v>
      </c>
      <c r="M28" s="1">
        <f t="shared" ref="M28:Q28" si="25">M27/SQRT(M29)</f>
        <v>0.33333333333333337</v>
      </c>
      <c r="N28" s="1">
        <f t="shared" si="25"/>
        <v>0.72025771369921776</v>
      </c>
      <c r="O28" s="1">
        <f t="shared" si="25"/>
        <v>8.4970583144992027</v>
      </c>
      <c r="P28" s="1">
        <f t="shared" si="25"/>
        <v>2.1134489978863145</v>
      </c>
      <c r="Q28" s="25">
        <f t="shared" si="25"/>
        <v>0.62629122703599649</v>
      </c>
    </row>
    <row r="29" spans="1:17" ht="15.75" thickBot="1" x14ac:dyDescent="0.3">
      <c r="B29" s="15" t="s">
        <v>14</v>
      </c>
      <c r="C29" s="1">
        <f t="shared" ref="C29:H29" si="26">COUNTA(C18:C24)</f>
        <v>5</v>
      </c>
      <c r="D29" s="1">
        <f t="shared" si="26"/>
        <v>5</v>
      </c>
      <c r="E29" s="1">
        <f t="shared" si="26"/>
        <v>5</v>
      </c>
      <c r="F29" s="1">
        <f t="shared" si="26"/>
        <v>5</v>
      </c>
      <c r="G29" s="1">
        <f t="shared" si="26"/>
        <v>5</v>
      </c>
      <c r="H29" s="26">
        <f t="shared" si="26"/>
        <v>5</v>
      </c>
      <c r="I29" s="3"/>
      <c r="K29" s="15" t="s">
        <v>14</v>
      </c>
      <c r="L29" s="1">
        <f t="shared" ref="L29:Q29" si="27">COUNTA(L18:L24)</f>
        <v>6</v>
      </c>
      <c r="M29" s="1">
        <f t="shared" si="27"/>
        <v>6</v>
      </c>
      <c r="N29" s="1">
        <f t="shared" si="27"/>
        <v>6</v>
      </c>
      <c r="O29" s="1">
        <f t="shared" si="27"/>
        <v>6</v>
      </c>
      <c r="P29" s="1">
        <f t="shared" si="27"/>
        <v>6</v>
      </c>
      <c r="Q29" s="26">
        <f t="shared" si="27"/>
        <v>6</v>
      </c>
    </row>
    <row r="30" spans="1:17" x14ac:dyDescent="0.25">
      <c r="B30" s="10"/>
      <c r="C30" s="7"/>
      <c r="D30" s="7"/>
      <c r="E30" s="7"/>
      <c r="F30" s="7"/>
      <c r="G30" s="7"/>
      <c r="H30" s="7"/>
      <c r="I30" s="7"/>
      <c r="K30" s="10"/>
      <c r="L30" s="7"/>
      <c r="M30" s="7"/>
      <c r="N30" s="7"/>
      <c r="O30" s="7"/>
      <c r="P30" s="7"/>
      <c r="Q30" s="7"/>
    </row>
    <row r="31" spans="1:17" x14ac:dyDescent="0.25">
      <c r="B31" s="22" t="s">
        <v>11</v>
      </c>
      <c r="C31" s="23"/>
      <c r="D31" s="23"/>
      <c r="E31" s="23"/>
      <c r="F31" s="23"/>
      <c r="G31" s="23"/>
      <c r="H31" s="23"/>
      <c r="I31" s="23"/>
      <c r="K31" s="22" t="s">
        <v>38</v>
      </c>
      <c r="L31" s="23"/>
      <c r="M31" s="23"/>
      <c r="N31" s="23"/>
      <c r="O31" s="23"/>
      <c r="P31" s="23"/>
      <c r="Q31" s="23"/>
    </row>
    <row r="32" spans="1:17" x14ac:dyDescent="0.25">
      <c r="B32" s="22" t="s">
        <v>7</v>
      </c>
      <c r="C32" s="23"/>
      <c r="D32" s="23"/>
      <c r="E32" s="23"/>
      <c r="F32" s="23"/>
      <c r="G32" s="23"/>
      <c r="H32" s="23"/>
      <c r="I32" s="23"/>
      <c r="K32" s="22" t="s">
        <v>7</v>
      </c>
      <c r="L32" s="23"/>
      <c r="M32" s="23"/>
      <c r="N32" s="23"/>
      <c r="O32" s="23"/>
      <c r="P32" s="23"/>
      <c r="Q32" s="23"/>
    </row>
    <row r="33" spans="1:18" x14ac:dyDescent="0.25">
      <c r="A33" s="10"/>
      <c r="C33" s="3" t="s">
        <v>1</v>
      </c>
      <c r="D33" s="3" t="s">
        <v>2</v>
      </c>
      <c r="E33" s="3" t="s">
        <v>3</v>
      </c>
      <c r="F33" s="3" t="s">
        <v>5</v>
      </c>
      <c r="G33" s="3" t="s">
        <v>4</v>
      </c>
      <c r="H33" s="3" t="s">
        <v>23</v>
      </c>
      <c r="I33" s="3"/>
      <c r="J33" s="10"/>
      <c r="L33" s="3" t="s">
        <v>1</v>
      </c>
      <c r="M33" s="3" t="s">
        <v>2</v>
      </c>
      <c r="N33" s="3" t="s">
        <v>3</v>
      </c>
      <c r="O33" s="3" t="s">
        <v>5</v>
      </c>
      <c r="P33" s="3" t="s">
        <v>4</v>
      </c>
      <c r="Q33" s="3" t="s">
        <v>23</v>
      </c>
      <c r="R33" s="10"/>
    </row>
    <row r="34" spans="1:18" x14ac:dyDescent="0.25">
      <c r="B34" s="21" t="s">
        <v>0</v>
      </c>
      <c r="K34" s="21" t="s">
        <v>0</v>
      </c>
    </row>
    <row r="35" spans="1:18" x14ac:dyDescent="0.25">
      <c r="B35" s="12" t="s">
        <v>34</v>
      </c>
      <c r="C35" s="1">
        <v>277</v>
      </c>
      <c r="D35" s="1">
        <v>8</v>
      </c>
      <c r="E35" s="1">
        <f t="shared" ref="E35:E38" si="28">C35/D35</f>
        <v>34.625</v>
      </c>
      <c r="F35" s="1">
        <v>276</v>
      </c>
      <c r="G35" s="1">
        <f t="shared" ref="G35:G38" si="29">C35-F35</f>
        <v>1</v>
      </c>
      <c r="H35" s="1">
        <f>F35/D35</f>
        <v>34.5</v>
      </c>
      <c r="K35" s="12" t="s">
        <v>44</v>
      </c>
      <c r="L35" s="1">
        <v>152</v>
      </c>
      <c r="M35" s="1">
        <v>10</v>
      </c>
      <c r="N35" s="1">
        <f>L35/M35</f>
        <v>15.2</v>
      </c>
      <c r="O35" s="1">
        <f>L35-P35</f>
        <v>152</v>
      </c>
      <c r="P35" s="1">
        <v>0</v>
      </c>
      <c r="Q35" s="1">
        <f>O35/M35</f>
        <v>15.2</v>
      </c>
    </row>
    <row r="36" spans="1:18" x14ac:dyDescent="0.25">
      <c r="B36" s="12" t="s">
        <v>35</v>
      </c>
      <c r="C36" s="1">
        <v>311</v>
      </c>
      <c r="D36" s="1">
        <v>8</v>
      </c>
      <c r="E36" s="1">
        <f t="shared" si="28"/>
        <v>38.875</v>
      </c>
      <c r="F36" s="1">
        <v>310</v>
      </c>
      <c r="G36" s="1">
        <f t="shared" si="29"/>
        <v>1</v>
      </c>
      <c r="H36" s="1">
        <f t="shared" ref="H36:H38" si="30">F36/D36</f>
        <v>38.75</v>
      </c>
      <c r="K36" s="12" t="s">
        <v>45</v>
      </c>
      <c r="L36" s="1">
        <v>149</v>
      </c>
      <c r="M36" s="1">
        <v>9</v>
      </c>
      <c r="N36" s="1">
        <f t="shared" ref="N36:N38" si="31">L36/M36</f>
        <v>16.555555555555557</v>
      </c>
      <c r="O36" s="1">
        <f t="shared" ref="O36:O38" si="32">L36-P36</f>
        <v>148</v>
      </c>
      <c r="P36" s="1">
        <v>1</v>
      </c>
      <c r="Q36" s="1">
        <f t="shared" ref="Q36:Q38" si="33">O36/M36</f>
        <v>16.444444444444443</v>
      </c>
    </row>
    <row r="37" spans="1:18" x14ac:dyDescent="0.25">
      <c r="B37" s="12" t="s">
        <v>36</v>
      </c>
      <c r="C37" s="1">
        <v>411</v>
      </c>
      <c r="D37" s="1">
        <v>10</v>
      </c>
      <c r="E37" s="1">
        <f t="shared" si="28"/>
        <v>41.1</v>
      </c>
      <c r="F37" s="1">
        <v>409</v>
      </c>
      <c r="G37" s="1">
        <f t="shared" si="29"/>
        <v>2</v>
      </c>
      <c r="H37" s="1">
        <f t="shared" si="30"/>
        <v>40.9</v>
      </c>
      <c r="K37" s="12" t="s">
        <v>46</v>
      </c>
      <c r="L37" s="1">
        <v>168</v>
      </c>
      <c r="M37" s="1">
        <v>9</v>
      </c>
      <c r="N37" s="1">
        <f t="shared" si="31"/>
        <v>18.666666666666668</v>
      </c>
      <c r="O37" s="1">
        <f t="shared" si="32"/>
        <v>168</v>
      </c>
      <c r="P37" s="1">
        <v>0</v>
      </c>
      <c r="Q37" s="1">
        <f t="shared" si="33"/>
        <v>18.666666666666668</v>
      </c>
    </row>
    <row r="38" spans="1:18" x14ac:dyDescent="0.25">
      <c r="B38" s="12" t="s">
        <v>37</v>
      </c>
      <c r="C38" s="1">
        <v>304</v>
      </c>
      <c r="D38" s="1">
        <v>8</v>
      </c>
      <c r="E38" s="1">
        <f t="shared" si="28"/>
        <v>38</v>
      </c>
      <c r="F38" s="1">
        <v>303</v>
      </c>
      <c r="G38" s="1">
        <f t="shared" si="29"/>
        <v>1</v>
      </c>
      <c r="H38" s="1">
        <f t="shared" si="30"/>
        <v>37.875</v>
      </c>
      <c r="K38" s="12" t="s">
        <v>47</v>
      </c>
      <c r="L38" s="1">
        <v>164</v>
      </c>
      <c r="M38" s="1">
        <v>10</v>
      </c>
      <c r="N38" s="1">
        <f t="shared" si="31"/>
        <v>16.399999999999999</v>
      </c>
      <c r="O38" s="1">
        <f t="shared" si="32"/>
        <v>164</v>
      </c>
      <c r="Q38" s="1">
        <f t="shared" si="33"/>
        <v>16.399999999999999</v>
      </c>
    </row>
    <row r="39" spans="1:18" x14ac:dyDescent="0.25">
      <c r="B39" s="12"/>
      <c r="K39" s="12"/>
    </row>
    <row r="40" spans="1:18" ht="15.75" thickBot="1" x14ac:dyDescent="0.3"/>
    <row r="41" spans="1:18" x14ac:dyDescent="0.25">
      <c r="B41" s="15" t="s">
        <v>12</v>
      </c>
      <c r="C41" s="1">
        <f>AVERAGE(C35:C39)</f>
        <v>325.75</v>
      </c>
      <c r="D41" s="1">
        <f t="shared" ref="D41:H41" si="34">AVERAGE(D35:D39)</f>
        <v>8.5</v>
      </c>
      <c r="E41" s="1">
        <f t="shared" si="34"/>
        <v>38.15</v>
      </c>
      <c r="F41" s="1">
        <f t="shared" si="34"/>
        <v>324.5</v>
      </c>
      <c r="G41" s="1">
        <f t="shared" si="34"/>
        <v>1.25</v>
      </c>
      <c r="H41" s="24">
        <f t="shared" si="34"/>
        <v>38.006250000000001</v>
      </c>
      <c r="K41" s="15" t="s">
        <v>12</v>
      </c>
      <c r="L41" s="1">
        <f>AVERAGE(L35:L39)</f>
        <v>158.25</v>
      </c>
      <c r="M41" s="1">
        <f t="shared" ref="M41:Q41" si="35">AVERAGE(M35:M39)</f>
        <v>9.5</v>
      </c>
      <c r="N41" s="1">
        <f t="shared" si="35"/>
        <v>16.705555555555556</v>
      </c>
      <c r="O41" s="1">
        <f t="shared" si="35"/>
        <v>158</v>
      </c>
      <c r="P41" s="1">
        <f t="shared" si="35"/>
        <v>0.33333333333333331</v>
      </c>
      <c r="Q41" s="24">
        <f t="shared" si="35"/>
        <v>16.677777777777777</v>
      </c>
    </row>
    <row r="42" spans="1:18" x14ac:dyDescent="0.25">
      <c r="B42" s="15" t="s">
        <v>28</v>
      </c>
      <c r="C42" s="1">
        <f>STDEV(C35:C39)</f>
        <v>58.693412463978156</v>
      </c>
      <c r="D42" s="1">
        <f t="shared" ref="D42:H42" si="36">STDEV(D35:D39)</f>
        <v>1</v>
      </c>
      <c r="E42" s="1">
        <f t="shared" si="36"/>
        <v>2.688013516831095</v>
      </c>
      <c r="F42" s="1">
        <f t="shared" si="36"/>
        <v>58.20939214021508</v>
      </c>
      <c r="G42" s="1">
        <f t="shared" si="36"/>
        <v>0.5</v>
      </c>
      <c r="H42" s="25">
        <f t="shared" si="36"/>
        <v>2.6606997043384406</v>
      </c>
      <c r="K42" s="15" t="s">
        <v>28</v>
      </c>
      <c r="L42" s="1">
        <f>STDEV(L35:L39)</f>
        <v>9.1787798753429097</v>
      </c>
      <c r="M42" s="1">
        <f t="shared" ref="M42:Q42" si="37">STDEV(M35:M39)</f>
        <v>0.57735026918962573</v>
      </c>
      <c r="N42" s="1">
        <f t="shared" si="37"/>
        <v>1.4408930701152585</v>
      </c>
      <c r="O42" s="1">
        <f t="shared" si="37"/>
        <v>9.5219045713904666</v>
      </c>
      <c r="P42" s="1">
        <f t="shared" si="37"/>
        <v>0.57735026918962584</v>
      </c>
      <c r="Q42" s="25">
        <f t="shared" si="37"/>
        <v>1.4458113190767228</v>
      </c>
    </row>
    <row r="43" spans="1:18" x14ac:dyDescent="0.25">
      <c r="B43" s="15" t="s">
        <v>13</v>
      </c>
      <c r="C43" s="1">
        <f>C42/SQRT(C44)</f>
        <v>29.346706231989078</v>
      </c>
      <c r="D43" s="1">
        <f t="shared" ref="D43:H43" si="38">D42/SQRT(D44)</f>
        <v>0.5</v>
      </c>
      <c r="E43" s="1">
        <f t="shared" si="38"/>
        <v>1.3440067584155475</v>
      </c>
      <c r="F43" s="1">
        <f t="shared" si="38"/>
        <v>29.10469607010754</v>
      </c>
      <c r="G43" s="1">
        <f t="shared" si="38"/>
        <v>0.25</v>
      </c>
      <c r="H43" s="25">
        <f t="shared" si="38"/>
        <v>1.3303498521692203</v>
      </c>
      <c r="K43" s="15" t="s">
        <v>13</v>
      </c>
      <c r="L43" s="1">
        <f>L42/SQRT(L44)</f>
        <v>4.5893899376714549</v>
      </c>
      <c r="M43" s="1">
        <f t="shared" ref="M43:Q43" si="39">M42/SQRT(M44)</f>
        <v>0.28867513459481287</v>
      </c>
      <c r="N43" s="1">
        <f t="shared" si="39"/>
        <v>0.72044653505762923</v>
      </c>
      <c r="O43" s="1">
        <f t="shared" si="39"/>
        <v>4.7609522856952333</v>
      </c>
      <c r="P43" s="1">
        <f t="shared" si="39"/>
        <v>0.33333333333333337</v>
      </c>
      <c r="Q43" s="25">
        <f t="shared" si="39"/>
        <v>0.72290565953836139</v>
      </c>
    </row>
    <row r="44" spans="1:18" ht="15.75" thickBot="1" x14ac:dyDescent="0.3">
      <c r="B44" s="15" t="s">
        <v>14</v>
      </c>
      <c r="C44" s="1">
        <f>COUNTA(C35:C39)</f>
        <v>4</v>
      </c>
      <c r="D44" s="1">
        <f t="shared" ref="D44:H44" si="40">COUNTA(D35:D39)</f>
        <v>4</v>
      </c>
      <c r="E44" s="1">
        <f t="shared" si="40"/>
        <v>4</v>
      </c>
      <c r="F44" s="1">
        <f t="shared" si="40"/>
        <v>4</v>
      </c>
      <c r="G44" s="1">
        <f t="shared" si="40"/>
        <v>4</v>
      </c>
      <c r="H44" s="26">
        <f t="shared" si="40"/>
        <v>4</v>
      </c>
      <c r="K44" s="15" t="s">
        <v>14</v>
      </c>
      <c r="L44" s="1">
        <f>COUNTA(L35:L39)</f>
        <v>4</v>
      </c>
      <c r="M44" s="1">
        <f t="shared" ref="M44:Q44" si="41">COUNTA(M35:M39)</f>
        <v>4</v>
      </c>
      <c r="N44" s="1">
        <f t="shared" si="41"/>
        <v>4</v>
      </c>
      <c r="O44" s="1">
        <f t="shared" si="41"/>
        <v>4</v>
      </c>
      <c r="P44" s="1">
        <f t="shared" si="41"/>
        <v>3</v>
      </c>
      <c r="Q44" s="26">
        <f t="shared" si="41"/>
        <v>4</v>
      </c>
    </row>
    <row r="46" spans="1:18" x14ac:dyDescent="0.25">
      <c r="B46" s="21" t="s">
        <v>49</v>
      </c>
      <c r="C46" s="3"/>
      <c r="I46"/>
      <c r="K46" s="21" t="s">
        <v>49</v>
      </c>
      <c r="L46" s="3"/>
    </row>
    <row r="47" spans="1:18" x14ac:dyDescent="0.25">
      <c r="B47" s="12" t="s">
        <v>56</v>
      </c>
      <c r="C47" s="1">
        <v>630</v>
      </c>
      <c r="D47" s="1">
        <v>11</v>
      </c>
      <c r="E47" s="1">
        <f>C47/D47</f>
        <v>57.272727272727273</v>
      </c>
      <c r="F47" s="1">
        <f>C47-G47</f>
        <v>630</v>
      </c>
      <c r="G47" s="1">
        <v>0</v>
      </c>
      <c r="H47" s="1">
        <f>F47/D47</f>
        <v>57.272727272727273</v>
      </c>
      <c r="I47"/>
      <c r="K47" s="12" t="s">
        <v>50</v>
      </c>
      <c r="L47" s="1">
        <v>170</v>
      </c>
      <c r="M47" s="1">
        <v>12</v>
      </c>
      <c r="N47" s="1">
        <f>L47/M47</f>
        <v>14.166666666666666</v>
      </c>
      <c r="O47" s="1">
        <f>L47-P47</f>
        <v>168</v>
      </c>
      <c r="P47" s="1">
        <v>2</v>
      </c>
      <c r="Q47" s="1">
        <f>O47/M47</f>
        <v>14</v>
      </c>
    </row>
    <row r="48" spans="1:18" x14ac:dyDescent="0.25">
      <c r="B48" s="12" t="s">
        <v>57</v>
      </c>
      <c r="C48" s="1">
        <v>481</v>
      </c>
      <c r="D48" s="1">
        <v>9</v>
      </c>
      <c r="E48" s="1">
        <f>C48/D48</f>
        <v>53.444444444444443</v>
      </c>
      <c r="F48" s="1">
        <f>C48-G48</f>
        <v>479</v>
      </c>
      <c r="G48" s="1">
        <v>2</v>
      </c>
      <c r="H48" s="1">
        <f>F48/D48</f>
        <v>53.222222222222221</v>
      </c>
      <c r="K48" s="12" t="s">
        <v>51</v>
      </c>
      <c r="L48" s="1">
        <v>191</v>
      </c>
      <c r="M48" s="1">
        <v>11</v>
      </c>
      <c r="N48" s="1">
        <f>L48/M48</f>
        <v>17.363636363636363</v>
      </c>
      <c r="O48" s="1">
        <f>L48-P48</f>
        <v>184</v>
      </c>
      <c r="P48" s="1">
        <v>7</v>
      </c>
      <c r="Q48" s="1">
        <f>O48/M48</f>
        <v>16.727272727272727</v>
      </c>
    </row>
    <row r="49" spans="1:18" x14ac:dyDescent="0.25">
      <c r="B49" s="12" t="s">
        <v>58</v>
      </c>
      <c r="C49" s="1">
        <v>516</v>
      </c>
      <c r="D49" s="1">
        <v>10</v>
      </c>
      <c r="E49" s="1">
        <f t="shared" ref="E49:E51" si="42">C49/D49</f>
        <v>51.6</v>
      </c>
      <c r="F49" s="1">
        <f t="shared" ref="F49:F51" si="43">C49-G49</f>
        <v>515</v>
      </c>
      <c r="G49" s="1">
        <v>1</v>
      </c>
      <c r="H49" s="1">
        <f t="shared" ref="H49:H51" si="44">F49/D49</f>
        <v>51.5</v>
      </c>
      <c r="K49" s="12" t="s">
        <v>52</v>
      </c>
      <c r="L49" s="1">
        <v>152</v>
      </c>
      <c r="M49" s="1">
        <v>10</v>
      </c>
      <c r="N49" s="1">
        <f t="shared" ref="N49:N52" si="45">L49/M49</f>
        <v>15.2</v>
      </c>
      <c r="O49" s="1">
        <f t="shared" ref="O49:O52" si="46">L49-P49</f>
        <v>147</v>
      </c>
      <c r="P49" s="1">
        <v>5</v>
      </c>
      <c r="Q49" s="1">
        <f t="shared" ref="Q49:Q52" si="47">O49/M49</f>
        <v>14.7</v>
      </c>
    </row>
    <row r="50" spans="1:18" x14ac:dyDescent="0.25">
      <c r="B50" s="12" t="s">
        <v>59</v>
      </c>
      <c r="C50" s="1">
        <v>500</v>
      </c>
      <c r="D50" s="1">
        <v>10</v>
      </c>
      <c r="E50" s="1">
        <f t="shared" si="42"/>
        <v>50</v>
      </c>
      <c r="F50" s="1">
        <f t="shared" si="43"/>
        <v>500</v>
      </c>
      <c r="G50" s="1">
        <v>0</v>
      </c>
      <c r="H50" s="1">
        <f t="shared" si="44"/>
        <v>50</v>
      </c>
      <c r="K50" s="12" t="s">
        <v>53</v>
      </c>
      <c r="L50" s="1">
        <v>176</v>
      </c>
      <c r="M50" s="1">
        <v>13</v>
      </c>
      <c r="N50" s="1">
        <f t="shared" si="45"/>
        <v>13.538461538461538</v>
      </c>
      <c r="O50" s="1">
        <f t="shared" si="46"/>
        <v>173</v>
      </c>
      <c r="P50" s="1">
        <v>3</v>
      </c>
      <c r="Q50" s="1">
        <f t="shared" si="47"/>
        <v>13.307692307692308</v>
      </c>
    </row>
    <row r="51" spans="1:18" x14ac:dyDescent="0.25">
      <c r="B51" s="12" t="s">
        <v>60</v>
      </c>
      <c r="C51" s="1">
        <v>555</v>
      </c>
      <c r="D51" s="1">
        <v>11</v>
      </c>
      <c r="E51" s="1">
        <f t="shared" si="42"/>
        <v>50.454545454545453</v>
      </c>
      <c r="F51" s="1">
        <f t="shared" si="43"/>
        <v>555</v>
      </c>
      <c r="G51" s="1">
        <v>0</v>
      </c>
      <c r="H51" s="1">
        <f t="shared" si="44"/>
        <v>50.454545454545453</v>
      </c>
      <c r="K51" s="12" t="s">
        <v>54</v>
      </c>
      <c r="L51" s="1">
        <v>150</v>
      </c>
      <c r="M51" s="1">
        <v>10</v>
      </c>
      <c r="N51" s="1">
        <f t="shared" si="45"/>
        <v>15</v>
      </c>
      <c r="O51" s="1">
        <f t="shared" si="46"/>
        <v>144</v>
      </c>
      <c r="P51" s="1">
        <v>6</v>
      </c>
      <c r="Q51" s="1">
        <f t="shared" si="47"/>
        <v>14.4</v>
      </c>
    </row>
    <row r="52" spans="1:18" x14ac:dyDescent="0.25">
      <c r="B52" s="12"/>
      <c r="K52" s="12" t="s">
        <v>55</v>
      </c>
      <c r="L52" s="1">
        <v>157</v>
      </c>
      <c r="M52" s="1">
        <v>11</v>
      </c>
      <c r="N52" s="1">
        <f t="shared" si="45"/>
        <v>14.272727272727273</v>
      </c>
      <c r="O52" s="1">
        <f t="shared" si="46"/>
        <v>152</v>
      </c>
      <c r="P52" s="1">
        <v>5</v>
      </c>
      <c r="Q52" s="1">
        <f t="shared" si="47"/>
        <v>13.818181818181818</v>
      </c>
    </row>
    <row r="53" spans="1:18" x14ac:dyDescent="0.25">
      <c r="B53" s="12"/>
      <c r="I53" s="3"/>
      <c r="K53" s="12"/>
    </row>
    <row r="54" spans="1:18" ht="15.75" thickBot="1" x14ac:dyDescent="0.3">
      <c r="C54" s="3"/>
      <c r="D54" s="3"/>
      <c r="E54" s="3"/>
      <c r="F54" s="3"/>
      <c r="G54" s="3"/>
      <c r="H54" s="3"/>
      <c r="I54" s="3"/>
      <c r="L54" s="3"/>
      <c r="M54" s="3"/>
      <c r="N54" s="3"/>
      <c r="O54" s="3"/>
      <c r="P54" s="3"/>
      <c r="Q54" s="3"/>
    </row>
    <row r="55" spans="1:18" x14ac:dyDescent="0.25">
      <c r="B55" s="15" t="s">
        <v>12</v>
      </c>
      <c r="C55" s="1">
        <f t="shared" ref="C55:H55" si="48">AVERAGE(C47:C53)</f>
        <v>536.4</v>
      </c>
      <c r="D55" s="1">
        <f t="shared" si="48"/>
        <v>10.199999999999999</v>
      </c>
      <c r="E55" s="1">
        <f t="shared" si="48"/>
        <v>52.554343434343437</v>
      </c>
      <c r="F55" s="1">
        <f t="shared" si="48"/>
        <v>535.79999999999995</v>
      </c>
      <c r="G55" s="1">
        <f t="shared" si="48"/>
        <v>0.6</v>
      </c>
      <c r="H55" s="24">
        <f t="shared" si="48"/>
        <v>52.489898989898983</v>
      </c>
      <c r="I55"/>
      <c r="K55" s="15" t="s">
        <v>12</v>
      </c>
      <c r="L55" s="1">
        <f t="shared" ref="L55:Q55" si="49">AVERAGE(L47:L53)</f>
        <v>166</v>
      </c>
      <c r="M55" s="1">
        <f t="shared" si="49"/>
        <v>11.166666666666666</v>
      </c>
      <c r="N55" s="1">
        <f t="shared" si="49"/>
        <v>14.923581973581975</v>
      </c>
      <c r="O55" s="1">
        <f t="shared" si="49"/>
        <v>161.33333333333334</v>
      </c>
      <c r="P55" s="1">
        <f t="shared" si="49"/>
        <v>4.666666666666667</v>
      </c>
      <c r="Q55" s="24">
        <f t="shared" si="49"/>
        <v>14.492191142191141</v>
      </c>
    </row>
    <row r="56" spans="1:18" x14ac:dyDescent="0.25">
      <c r="B56" s="15" t="s">
        <v>28</v>
      </c>
      <c r="C56" s="1">
        <f t="shared" ref="C56:H56" si="50">STDEV(C47:C53)</f>
        <v>58.985591460966134</v>
      </c>
      <c r="D56" s="1">
        <f t="shared" si="50"/>
        <v>0.83666002653407556</v>
      </c>
      <c r="E56" s="1">
        <f t="shared" si="50"/>
        <v>2.9538119092841777</v>
      </c>
      <c r="F56" s="1">
        <f t="shared" si="50"/>
        <v>59.545780706948491</v>
      </c>
      <c r="G56" s="1">
        <f t="shared" si="50"/>
        <v>0.89442719099991586</v>
      </c>
      <c r="H56" s="25">
        <f t="shared" si="50"/>
        <v>2.9467738589685535</v>
      </c>
      <c r="I56"/>
      <c r="K56" s="15" t="s">
        <v>28</v>
      </c>
      <c r="L56" s="1">
        <f t="shared" ref="L56:Q56" si="51">STDEV(L47:L53)</f>
        <v>15.962455951387932</v>
      </c>
      <c r="M56" s="1">
        <f t="shared" si="51"/>
        <v>1.1690451944500122</v>
      </c>
      <c r="N56" s="1">
        <f t="shared" si="51"/>
        <v>1.3379987525980539</v>
      </c>
      <c r="O56" s="1">
        <f t="shared" si="51"/>
        <v>16.045767874011723</v>
      </c>
      <c r="P56" s="1">
        <f t="shared" si="51"/>
        <v>1.8618986725025259</v>
      </c>
      <c r="Q56" s="25">
        <f t="shared" si="51"/>
        <v>1.1955627627427312</v>
      </c>
    </row>
    <row r="57" spans="1:18" x14ac:dyDescent="0.25">
      <c r="B57" s="15" t="s">
        <v>13</v>
      </c>
      <c r="C57" s="1">
        <f>C56/SQRT(C58)</f>
        <v>26.379158439950281</v>
      </c>
      <c r="D57" s="1">
        <f t="shared" ref="D57:H57" si="52">D56/SQRT(D58)</f>
        <v>0.37416573867739411</v>
      </c>
      <c r="E57" s="1">
        <f t="shared" si="52"/>
        <v>1.3209848443815726</v>
      </c>
      <c r="F57" s="1">
        <f t="shared" si="52"/>
        <v>26.629682686806461</v>
      </c>
      <c r="G57" s="1">
        <f t="shared" si="52"/>
        <v>0.39999999999999997</v>
      </c>
      <c r="H57" s="25">
        <f t="shared" si="52"/>
        <v>1.3178373325946127</v>
      </c>
      <c r="I57"/>
      <c r="K57" s="15" t="s">
        <v>13</v>
      </c>
      <c r="L57" s="1">
        <f>L56/SQRT(L58)</f>
        <v>6.5166453537588405</v>
      </c>
      <c r="M57" s="1">
        <f t="shared" ref="M57:Q57" si="53">M56/SQRT(M58)</f>
        <v>0.47726070210921184</v>
      </c>
      <c r="N57" s="1">
        <f t="shared" si="53"/>
        <v>0.54623570339093674</v>
      </c>
      <c r="O57" s="1">
        <f t="shared" si="53"/>
        <v>6.5506573037452602</v>
      </c>
      <c r="P57" s="1">
        <f t="shared" si="53"/>
        <v>0.76011695006609226</v>
      </c>
      <c r="Q57" s="25">
        <f t="shared" si="53"/>
        <v>0.48808645403197309</v>
      </c>
    </row>
    <row r="58" spans="1:18" ht="15.75" thickBot="1" x14ac:dyDescent="0.3">
      <c r="B58" s="15" t="s">
        <v>14</v>
      </c>
      <c r="C58" s="1">
        <f t="shared" ref="C58:H58" si="54">COUNTA(C47:C53)</f>
        <v>5</v>
      </c>
      <c r="D58" s="1">
        <f t="shared" si="54"/>
        <v>5</v>
      </c>
      <c r="E58" s="1">
        <f t="shared" si="54"/>
        <v>5</v>
      </c>
      <c r="F58" s="1">
        <f t="shared" si="54"/>
        <v>5</v>
      </c>
      <c r="G58" s="1">
        <f t="shared" si="54"/>
        <v>5</v>
      </c>
      <c r="H58" s="26">
        <f t="shared" si="54"/>
        <v>5</v>
      </c>
      <c r="I58" s="3"/>
      <c r="K58" s="15" t="s">
        <v>14</v>
      </c>
      <c r="L58" s="1">
        <f t="shared" ref="L58:Q58" si="55">COUNTA(L47:L53)</f>
        <v>6</v>
      </c>
      <c r="M58" s="1">
        <f t="shared" si="55"/>
        <v>6</v>
      </c>
      <c r="N58" s="1">
        <f t="shared" si="55"/>
        <v>6</v>
      </c>
      <c r="O58" s="1">
        <f t="shared" si="55"/>
        <v>6</v>
      </c>
      <c r="P58" s="1">
        <f t="shared" si="55"/>
        <v>6</v>
      </c>
      <c r="Q58" s="26">
        <f t="shared" si="55"/>
        <v>6</v>
      </c>
    </row>
    <row r="59" spans="1:18" x14ac:dyDescent="0.25">
      <c r="B59" s="10"/>
      <c r="C59" s="7"/>
      <c r="D59" s="7"/>
      <c r="E59" s="7"/>
      <c r="F59" s="7"/>
      <c r="G59" s="7"/>
      <c r="H59" s="7"/>
      <c r="I59" s="7"/>
      <c r="K59" s="10"/>
      <c r="L59" s="7"/>
      <c r="M59" s="7"/>
      <c r="N59" s="7"/>
      <c r="O59" s="7"/>
      <c r="P59" s="7"/>
      <c r="Q59" s="7"/>
    </row>
    <row r="60" spans="1:18" x14ac:dyDescent="0.25">
      <c r="B60" s="22" t="s">
        <v>11</v>
      </c>
      <c r="C60" s="23"/>
      <c r="D60" s="23"/>
      <c r="E60" s="23"/>
      <c r="F60" s="23"/>
      <c r="G60" s="23"/>
      <c r="H60" s="23"/>
      <c r="I60" s="23"/>
      <c r="K60" s="22" t="s">
        <v>38</v>
      </c>
      <c r="L60" s="23"/>
      <c r="M60" s="23"/>
      <c r="N60" s="23"/>
      <c r="O60" s="23"/>
      <c r="P60" s="23"/>
      <c r="Q60" s="23"/>
    </row>
    <row r="61" spans="1:18" x14ac:dyDescent="0.25">
      <c r="B61" s="22" t="s">
        <v>8</v>
      </c>
      <c r="C61" s="23"/>
      <c r="D61" s="23"/>
      <c r="E61" s="23"/>
      <c r="F61" s="23"/>
      <c r="G61" s="23"/>
      <c r="H61" s="23"/>
      <c r="I61" s="23"/>
      <c r="K61" s="22" t="s">
        <v>8</v>
      </c>
      <c r="L61" s="23"/>
      <c r="M61" s="23"/>
      <c r="N61" s="23"/>
      <c r="O61" s="23"/>
      <c r="P61" s="23"/>
      <c r="Q61" s="23"/>
    </row>
    <row r="62" spans="1:18" x14ac:dyDescent="0.25">
      <c r="A62" s="10"/>
      <c r="C62" s="3" t="s">
        <v>1</v>
      </c>
      <c r="D62" s="3" t="s">
        <v>2</v>
      </c>
      <c r="E62" s="3" t="s">
        <v>3</v>
      </c>
      <c r="F62" s="3" t="s">
        <v>5</v>
      </c>
      <c r="G62" s="3" t="s">
        <v>4</v>
      </c>
      <c r="H62" s="3" t="s">
        <v>23</v>
      </c>
      <c r="I62" s="3"/>
      <c r="J62" s="10"/>
      <c r="L62" s="3" t="s">
        <v>1</v>
      </c>
      <c r="M62" s="3" t="s">
        <v>2</v>
      </c>
      <c r="N62" s="3" t="s">
        <v>3</v>
      </c>
      <c r="O62" s="3" t="s">
        <v>5</v>
      </c>
      <c r="P62" s="3" t="s">
        <v>4</v>
      </c>
      <c r="Q62" s="3" t="s">
        <v>23</v>
      </c>
      <c r="R62" s="10"/>
    </row>
    <row r="63" spans="1:18" x14ac:dyDescent="0.25">
      <c r="B63" s="21" t="s">
        <v>0</v>
      </c>
      <c r="K63" s="21" t="s">
        <v>0</v>
      </c>
    </row>
    <row r="64" spans="1:18" x14ac:dyDescent="0.25">
      <c r="B64" s="12" t="s">
        <v>34</v>
      </c>
      <c r="C64" s="1">
        <v>334</v>
      </c>
      <c r="D64" s="1">
        <v>8</v>
      </c>
      <c r="E64" s="1">
        <f t="shared" ref="E64:E67" si="56">C64/D64</f>
        <v>41.75</v>
      </c>
      <c r="F64" s="1">
        <v>332</v>
      </c>
      <c r="G64" s="1">
        <f t="shared" ref="G64:G67" si="57">C64-F64</f>
        <v>2</v>
      </c>
      <c r="H64" s="1">
        <f>F64/D64</f>
        <v>41.5</v>
      </c>
      <c r="K64" s="12" t="s">
        <v>44</v>
      </c>
      <c r="L64" s="1">
        <v>192</v>
      </c>
      <c r="M64" s="1">
        <v>10</v>
      </c>
      <c r="N64" s="1">
        <f>L64/M64</f>
        <v>19.2</v>
      </c>
      <c r="O64" s="1">
        <f>L64-P64</f>
        <v>192</v>
      </c>
      <c r="P64" s="1">
        <v>0</v>
      </c>
      <c r="Q64" s="1">
        <f>O64/M64</f>
        <v>19.2</v>
      </c>
    </row>
    <row r="65" spans="2:17" x14ac:dyDescent="0.25">
      <c r="B65" s="12" t="s">
        <v>35</v>
      </c>
      <c r="C65" s="1">
        <v>318</v>
      </c>
      <c r="D65" s="1">
        <v>8</v>
      </c>
      <c r="E65" s="1">
        <f t="shared" si="56"/>
        <v>39.75</v>
      </c>
      <c r="F65" s="1">
        <v>318</v>
      </c>
      <c r="G65" s="1">
        <f t="shared" si="57"/>
        <v>0</v>
      </c>
      <c r="H65" s="1">
        <f t="shared" ref="H65:H67" si="58">F65/D65</f>
        <v>39.75</v>
      </c>
      <c r="K65" s="12" t="s">
        <v>45</v>
      </c>
      <c r="L65" s="1">
        <v>169</v>
      </c>
      <c r="M65" s="1">
        <v>9</v>
      </c>
      <c r="N65" s="1">
        <f t="shared" ref="N65:N67" si="59">L65/M65</f>
        <v>18.777777777777779</v>
      </c>
      <c r="O65" s="1">
        <f t="shared" ref="O65:O67" si="60">L65-P65</f>
        <v>169</v>
      </c>
      <c r="P65" s="1">
        <v>0</v>
      </c>
      <c r="Q65" s="1">
        <f t="shared" ref="Q65:Q67" si="61">O65/M65</f>
        <v>18.777777777777779</v>
      </c>
    </row>
    <row r="66" spans="2:17" x14ac:dyDescent="0.25">
      <c r="B66" s="12" t="s">
        <v>36</v>
      </c>
      <c r="C66" s="1">
        <v>362</v>
      </c>
      <c r="D66" s="1">
        <v>9</v>
      </c>
      <c r="E66" s="1">
        <f t="shared" si="56"/>
        <v>40.222222222222221</v>
      </c>
      <c r="F66" s="1">
        <v>361</v>
      </c>
      <c r="G66" s="1">
        <f t="shared" si="57"/>
        <v>1</v>
      </c>
      <c r="H66" s="1">
        <f t="shared" si="58"/>
        <v>40.111111111111114</v>
      </c>
      <c r="K66" s="12" t="s">
        <v>46</v>
      </c>
      <c r="L66" s="1">
        <v>194</v>
      </c>
      <c r="M66" s="1">
        <v>10</v>
      </c>
      <c r="N66" s="1">
        <f t="shared" si="59"/>
        <v>19.399999999999999</v>
      </c>
      <c r="O66" s="1">
        <f t="shared" si="60"/>
        <v>194</v>
      </c>
      <c r="P66" s="1">
        <v>0</v>
      </c>
      <c r="Q66" s="1">
        <f t="shared" si="61"/>
        <v>19.399999999999999</v>
      </c>
    </row>
    <row r="67" spans="2:17" x14ac:dyDescent="0.25">
      <c r="B67" s="12" t="s">
        <v>37</v>
      </c>
      <c r="C67" s="1">
        <v>314</v>
      </c>
      <c r="D67" s="1">
        <v>8</v>
      </c>
      <c r="E67" s="1">
        <f t="shared" si="56"/>
        <v>39.25</v>
      </c>
      <c r="F67" s="1">
        <v>312</v>
      </c>
      <c r="G67" s="1">
        <f t="shared" si="57"/>
        <v>2</v>
      </c>
      <c r="H67" s="1">
        <f t="shared" si="58"/>
        <v>39</v>
      </c>
      <c r="K67" s="12" t="s">
        <v>47</v>
      </c>
      <c r="L67" s="1">
        <v>170</v>
      </c>
      <c r="M67" s="1">
        <v>10</v>
      </c>
      <c r="N67" s="1">
        <f t="shared" si="59"/>
        <v>17</v>
      </c>
      <c r="O67" s="1">
        <f t="shared" si="60"/>
        <v>170</v>
      </c>
      <c r="P67" s="1">
        <v>0</v>
      </c>
      <c r="Q67" s="1">
        <f t="shared" si="61"/>
        <v>17</v>
      </c>
    </row>
    <row r="68" spans="2:17" x14ac:dyDescent="0.25">
      <c r="B68" s="12"/>
      <c r="K68" s="12"/>
    </row>
    <row r="69" spans="2:17" ht="15.75" thickBot="1" x14ac:dyDescent="0.3">
      <c r="B69" s="13"/>
      <c r="K69" s="13"/>
    </row>
    <row r="70" spans="2:17" x14ac:dyDescent="0.25">
      <c r="B70" s="15" t="s">
        <v>24</v>
      </c>
      <c r="C70" s="1">
        <f t="shared" ref="C70:H70" si="62">AVERAGE(C64:C68)</f>
        <v>332</v>
      </c>
      <c r="D70" s="1">
        <f t="shared" si="62"/>
        <v>8.25</v>
      </c>
      <c r="E70" s="1">
        <f t="shared" si="62"/>
        <v>40.243055555555557</v>
      </c>
      <c r="F70" s="1">
        <f t="shared" si="62"/>
        <v>330.75</v>
      </c>
      <c r="G70" s="1">
        <f t="shared" si="62"/>
        <v>1.25</v>
      </c>
      <c r="H70" s="24">
        <f t="shared" si="62"/>
        <v>40.090277777777779</v>
      </c>
      <c r="K70" s="15" t="s">
        <v>24</v>
      </c>
      <c r="L70" s="1">
        <f t="shared" ref="L70:Q70" si="63">AVERAGE(L64:L68)</f>
        <v>181.25</v>
      </c>
      <c r="M70" s="1">
        <f t="shared" si="63"/>
        <v>9.75</v>
      </c>
      <c r="N70" s="1">
        <f t="shared" si="63"/>
        <v>18.594444444444441</v>
      </c>
      <c r="O70" s="1">
        <f t="shared" si="63"/>
        <v>181.25</v>
      </c>
      <c r="P70" s="1">
        <f t="shared" si="63"/>
        <v>0</v>
      </c>
      <c r="Q70" s="24">
        <f t="shared" si="63"/>
        <v>18.594444444444441</v>
      </c>
    </row>
    <row r="71" spans="2:17" x14ac:dyDescent="0.25">
      <c r="B71" s="15" t="s">
        <v>25</v>
      </c>
      <c r="C71" s="1">
        <f t="shared" ref="C71:H71" si="64">STDEV(C64:C68)</f>
        <v>21.786846184490923</v>
      </c>
      <c r="D71" s="1">
        <f t="shared" si="64"/>
        <v>0.5</v>
      </c>
      <c r="E71" s="1">
        <f t="shared" si="64"/>
        <v>1.0802127419639311</v>
      </c>
      <c r="F71" s="1">
        <f t="shared" si="64"/>
        <v>21.838421798899908</v>
      </c>
      <c r="G71" s="1">
        <f t="shared" si="64"/>
        <v>0.9574271077563381</v>
      </c>
      <c r="H71" s="25">
        <f t="shared" si="64"/>
        <v>1.0475758318407264</v>
      </c>
      <c r="K71" s="15" t="s">
        <v>25</v>
      </c>
      <c r="L71" s="1">
        <f t="shared" ref="L71:Q71" si="65">STDEV(L64:L68)</f>
        <v>13.598406769422169</v>
      </c>
      <c r="M71" s="1">
        <f t="shared" si="65"/>
        <v>0.5</v>
      </c>
      <c r="N71" s="1">
        <f t="shared" si="65"/>
        <v>1.094148296085663</v>
      </c>
      <c r="O71" s="1">
        <f t="shared" si="65"/>
        <v>13.598406769422169</v>
      </c>
      <c r="P71" s="1">
        <f t="shared" si="65"/>
        <v>0</v>
      </c>
      <c r="Q71" s="25">
        <f t="shared" si="65"/>
        <v>1.094148296085663</v>
      </c>
    </row>
    <row r="72" spans="2:17" x14ac:dyDescent="0.25">
      <c r="B72" s="15" t="s">
        <v>26</v>
      </c>
      <c r="C72" s="1">
        <f>C71/SQRT(C73)</f>
        <v>10.893423092245461</v>
      </c>
      <c r="D72" s="1">
        <f t="shared" ref="D72:H72" si="66">D71/SQRT(D73)</f>
        <v>0.25</v>
      </c>
      <c r="E72" s="1">
        <f t="shared" si="66"/>
        <v>0.54010637098196557</v>
      </c>
      <c r="F72" s="1">
        <f t="shared" si="66"/>
        <v>10.919210899449954</v>
      </c>
      <c r="G72" s="1">
        <f t="shared" si="66"/>
        <v>0.47871355387816905</v>
      </c>
      <c r="H72" s="25">
        <f t="shared" si="66"/>
        <v>0.52378791592036322</v>
      </c>
      <c r="K72" s="15" t="s">
        <v>26</v>
      </c>
      <c r="L72" s="1">
        <f>L71/SQRT(L73)</f>
        <v>6.7992033847110847</v>
      </c>
      <c r="M72" s="1">
        <f t="shared" ref="M72:Q72" si="67">M71/SQRT(M73)</f>
        <v>0.25</v>
      </c>
      <c r="N72" s="1">
        <f t="shared" si="67"/>
        <v>0.5470741480428315</v>
      </c>
      <c r="O72" s="1">
        <f t="shared" si="67"/>
        <v>6.7992033847110847</v>
      </c>
      <c r="P72" s="1">
        <f t="shared" si="67"/>
        <v>0</v>
      </c>
      <c r="Q72" s="25">
        <f t="shared" si="67"/>
        <v>0.5470741480428315</v>
      </c>
    </row>
    <row r="73" spans="2:17" ht="15.75" thickBot="1" x14ac:dyDescent="0.3">
      <c r="B73" s="15" t="s">
        <v>27</v>
      </c>
      <c r="C73" s="1">
        <f t="shared" ref="C73:H73" si="68">COUNTA(C64:C68)</f>
        <v>4</v>
      </c>
      <c r="D73" s="1">
        <f t="shared" si="68"/>
        <v>4</v>
      </c>
      <c r="E73" s="1">
        <f t="shared" si="68"/>
        <v>4</v>
      </c>
      <c r="F73" s="1">
        <f t="shared" si="68"/>
        <v>4</v>
      </c>
      <c r="G73" s="1">
        <f t="shared" si="68"/>
        <v>4</v>
      </c>
      <c r="H73" s="26">
        <f t="shared" si="68"/>
        <v>4</v>
      </c>
      <c r="K73" s="15" t="s">
        <v>27</v>
      </c>
      <c r="L73" s="1">
        <f t="shared" ref="L73:Q73" si="69">COUNTA(L64:L68)</f>
        <v>4</v>
      </c>
      <c r="M73" s="1">
        <f t="shared" si="69"/>
        <v>4</v>
      </c>
      <c r="N73" s="1">
        <f t="shared" si="69"/>
        <v>4</v>
      </c>
      <c r="O73" s="1">
        <f t="shared" si="69"/>
        <v>4</v>
      </c>
      <c r="P73" s="1">
        <f t="shared" si="69"/>
        <v>4</v>
      </c>
      <c r="Q73" s="26">
        <f t="shared" si="69"/>
        <v>4</v>
      </c>
    </row>
    <row r="75" spans="2:17" x14ac:dyDescent="0.25">
      <c r="B75" s="21" t="s">
        <v>49</v>
      </c>
      <c r="C75" s="3"/>
      <c r="I75"/>
      <c r="K75" s="21" t="s">
        <v>49</v>
      </c>
      <c r="L75" s="3"/>
    </row>
    <row r="76" spans="2:17" x14ac:dyDescent="0.25">
      <c r="B76" s="12" t="s">
        <v>56</v>
      </c>
      <c r="C76" s="1">
        <v>527</v>
      </c>
      <c r="D76" s="1">
        <v>10</v>
      </c>
      <c r="E76" s="1">
        <f>C76/D76</f>
        <v>52.7</v>
      </c>
      <c r="F76" s="1">
        <f>C76-G76</f>
        <v>527</v>
      </c>
      <c r="G76" s="1">
        <v>0</v>
      </c>
      <c r="H76" s="1">
        <f>F76/D76</f>
        <v>52.7</v>
      </c>
      <c r="I76"/>
      <c r="K76" s="12" t="s">
        <v>50</v>
      </c>
      <c r="L76" s="1">
        <v>149</v>
      </c>
      <c r="M76" s="1">
        <v>11</v>
      </c>
      <c r="N76" s="1">
        <f>L76/M76</f>
        <v>13.545454545454545</v>
      </c>
      <c r="O76" s="1">
        <f>L76-P76</f>
        <v>147</v>
      </c>
      <c r="P76" s="1">
        <v>2</v>
      </c>
      <c r="Q76" s="1">
        <f>O76/M76</f>
        <v>13.363636363636363</v>
      </c>
    </row>
    <row r="77" spans="2:17" x14ac:dyDescent="0.25">
      <c r="B77" s="12" t="s">
        <v>57</v>
      </c>
      <c r="C77" s="1">
        <v>557</v>
      </c>
      <c r="D77" s="1">
        <v>10</v>
      </c>
      <c r="E77" s="1">
        <f>C77/D77</f>
        <v>55.7</v>
      </c>
      <c r="F77" s="1">
        <f>C77-G77</f>
        <v>557</v>
      </c>
      <c r="G77" s="1">
        <v>0</v>
      </c>
      <c r="H77" s="1">
        <f>F77/D77</f>
        <v>55.7</v>
      </c>
      <c r="K77" s="12" t="s">
        <v>51</v>
      </c>
      <c r="L77" s="1">
        <v>164</v>
      </c>
      <c r="M77" s="1">
        <v>11</v>
      </c>
      <c r="N77" s="1">
        <f>L77/M77</f>
        <v>14.909090909090908</v>
      </c>
      <c r="O77" s="1">
        <f>L77-P77</f>
        <v>163</v>
      </c>
      <c r="P77" s="1">
        <v>1</v>
      </c>
      <c r="Q77" s="1">
        <f>O77/M77</f>
        <v>14.818181818181818</v>
      </c>
    </row>
    <row r="78" spans="2:17" x14ac:dyDescent="0.25">
      <c r="B78" s="12" t="s">
        <v>58</v>
      </c>
      <c r="C78" s="1">
        <v>501</v>
      </c>
      <c r="D78" s="1">
        <v>10</v>
      </c>
      <c r="E78" s="1">
        <f t="shared" ref="E78:E80" si="70">C78/D78</f>
        <v>50.1</v>
      </c>
      <c r="F78" s="1">
        <f t="shared" ref="F78:F80" si="71">C78-G78</f>
        <v>501</v>
      </c>
      <c r="G78" s="1">
        <v>0</v>
      </c>
      <c r="H78" s="1">
        <f t="shared" ref="H78:H80" si="72">F78/D78</f>
        <v>50.1</v>
      </c>
      <c r="K78" s="12" t="s">
        <v>52</v>
      </c>
      <c r="L78" s="1">
        <v>190</v>
      </c>
      <c r="M78" s="1">
        <v>10</v>
      </c>
      <c r="N78" s="1">
        <f t="shared" ref="N78:N81" si="73">L78/M78</f>
        <v>19</v>
      </c>
      <c r="O78" s="1">
        <f t="shared" ref="O78:O81" si="74">L78-P78</f>
        <v>186</v>
      </c>
      <c r="P78" s="1">
        <v>4</v>
      </c>
      <c r="Q78" s="1">
        <f t="shared" ref="Q78:Q81" si="75">O78/M78</f>
        <v>18.600000000000001</v>
      </c>
    </row>
    <row r="79" spans="2:17" x14ac:dyDescent="0.25">
      <c r="B79" s="12" t="s">
        <v>59</v>
      </c>
      <c r="C79" s="1">
        <v>488</v>
      </c>
      <c r="D79" s="1">
        <v>10</v>
      </c>
      <c r="E79" s="1">
        <f t="shared" si="70"/>
        <v>48.8</v>
      </c>
      <c r="F79" s="1">
        <f t="shared" si="71"/>
        <v>488</v>
      </c>
      <c r="G79" s="1">
        <v>0</v>
      </c>
      <c r="H79" s="1">
        <f t="shared" si="72"/>
        <v>48.8</v>
      </c>
      <c r="K79" s="12" t="s">
        <v>53</v>
      </c>
      <c r="L79" s="1">
        <v>164</v>
      </c>
      <c r="M79" s="1">
        <v>13</v>
      </c>
      <c r="N79" s="1">
        <f t="shared" si="73"/>
        <v>12.615384615384615</v>
      </c>
      <c r="O79" s="1">
        <f t="shared" si="74"/>
        <v>160</v>
      </c>
      <c r="P79" s="1">
        <v>4</v>
      </c>
      <c r="Q79" s="1">
        <f t="shared" si="75"/>
        <v>12.307692307692308</v>
      </c>
    </row>
    <row r="80" spans="2:17" x14ac:dyDescent="0.25">
      <c r="B80" s="12" t="s">
        <v>60</v>
      </c>
      <c r="C80" s="1">
        <v>484</v>
      </c>
      <c r="D80" s="1">
        <v>10</v>
      </c>
      <c r="E80" s="1">
        <f t="shared" si="70"/>
        <v>48.4</v>
      </c>
      <c r="F80" s="1">
        <f t="shared" si="71"/>
        <v>484</v>
      </c>
      <c r="G80" s="1">
        <v>0</v>
      </c>
      <c r="H80" s="1">
        <f t="shared" si="72"/>
        <v>48.4</v>
      </c>
      <c r="K80" s="12" t="s">
        <v>54</v>
      </c>
      <c r="L80" s="1">
        <v>162</v>
      </c>
      <c r="M80" s="1">
        <v>12</v>
      </c>
      <c r="N80" s="1">
        <f t="shared" si="73"/>
        <v>13.5</v>
      </c>
      <c r="O80" s="1">
        <f t="shared" si="74"/>
        <v>155</v>
      </c>
      <c r="P80" s="1">
        <v>7</v>
      </c>
      <c r="Q80" s="1">
        <f t="shared" si="75"/>
        <v>12.916666666666666</v>
      </c>
    </row>
    <row r="81" spans="1:18" x14ac:dyDescent="0.25">
      <c r="B81" s="12"/>
      <c r="K81" s="12" t="s">
        <v>55</v>
      </c>
      <c r="L81" s="1">
        <v>134</v>
      </c>
      <c r="M81" s="1">
        <v>11</v>
      </c>
      <c r="N81" s="1">
        <f t="shared" si="73"/>
        <v>12.181818181818182</v>
      </c>
      <c r="O81" s="1">
        <f t="shared" si="74"/>
        <v>132</v>
      </c>
      <c r="P81" s="1">
        <v>2</v>
      </c>
      <c r="Q81" s="1">
        <f t="shared" si="75"/>
        <v>12</v>
      </c>
    </row>
    <row r="82" spans="1:18" x14ac:dyDescent="0.25">
      <c r="B82" s="12"/>
      <c r="I82" s="3"/>
      <c r="K82" s="12"/>
    </row>
    <row r="83" spans="1:18" ht="15.75" thickBot="1" x14ac:dyDescent="0.3">
      <c r="C83" s="3"/>
      <c r="D83" s="3"/>
      <c r="E83" s="3"/>
      <c r="F83" s="3"/>
      <c r="G83" s="3"/>
      <c r="H83" s="3"/>
      <c r="I83" s="3"/>
      <c r="L83" s="3"/>
      <c r="M83" s="3"/>
      <c r="N83" s="3"/>
      <c r="O83" s="3"/>
      <c r="P83" s="3"/>
      <c r="Q83" s="3"/>
    </row>
    <row r="84" spans="1:18" x14ac:dyDescent="0.25">
      <c r="B84" s="15" t="s">
        <v>12</v>
      </c>
      <c r="C84" s="1">
        <f t="shared" ref="C84:H84" si="76">AVERAGE(C76:C82)</f>
        <v>511.4</v>
      </c>
      <c r="D84" s="1">
        <f t="shared" si="76"/>
        <v>10</v>
      </c>
      <c r="E84" s="1">
        <f t="shared" si="76"/>
        <v>51.14</v>
      </c>
      <c r="F84" s="1">
        <f t="shared" si="76"/>
        <v>511.4</v>
      </c>
      <c r="G84" s="1">
        <f t="shared" si="76"/>
        <v>0</v>
      </c>
      <c r="H84" s="24">
        <f t="shared" si="76"/>
        <v>51.14</v>
      </c>
      <c r="I84"/>
      <c r="K84" s="15" t="s">
        <v>12</v>
      </c>
      <c r="L84" s="1">
        <f t="shared" ref="L84:Q84" si="77">AVERAGE(L76:L82)</f>
        <v>160.5</v>
      </c>
      <c r="M84" s="1">
        <f t="shared" si="77"/>
        <v>11.333333333333334</v>
      </c>
      <c r="N84" s="1">
        <f t="shared" si="77"/>
        <v>14.291958041958042</v>
      </c>
      <c r="O84" s="1">
        <f t="shared" si="77"/>
        <v>157.16666666666666</v>
      </c>
      <c r="P84" s="1">
        <f t="shared" si="77"/>
        <v>3.3333333333333335</v>
      </c>
      <c r="Q84" s="24">
        <f t="shared" si="77"/>
        <v>14.001029526029527</v>
      </c>
    </row>
    <row r="85" spans="1:18" x14ac:dyDescent="0.25">
      <c r="B85" s="15" t="s">
        <v>28</v>
      </c>
      <c r="C85" s="1">
        <f t="shared" ref="C85:H85" si="78">STDEV(C76:C82)</f>
        <v>30.533588062984016</v>
      </c>
      <c r="D85" s="1">
        <f t="shared" si="78"/>
        <v>0</v>
      </c>
      <c r="E85" s="1">
        <f t="shared" si="78"/>
        <v>3.0533588062984038</v>
      </c>
      <c r="F85" s="1">
        <f t="shared" si="78"/>
        <v>30.533588062984016</v>
      </c>
      <c r="G85" s="1">
        <f t="shared" si="78"/>
        <v>0</v>
      </c>
      <c r="H85" s="25">
        <f t="shared" si="78"/>
        <v>3.0533588062984038</v>
      </c>
      <c r="I85"/>
      <c r="K85" s="15" t="s">
        <v>28</v>
      </c>
      <c r="L85" s="1">
        <f t="shared" ref="L85:Q85" si="79">STDEV(L76:L82)</f>
        <v>18.609137540466513</v>
      </c>
      <c r="M85" s="1">
        <f t="shared" si="79"/>
        <v>1.0327955589886446</v>
      </c>
      <c r="N85" s="1">
        <f t="shared" si="79"/>
        <v>2.4897616652577947</v>
      </c>
      <c r="O85" s="1">
        <f t="shared" si="79"/>
        <v>17.971273373544474</v>
      </c>
      <c r="P85" s="1">
        <f t="shared" si="79"/>
        <v>2.1602468994692865</v>
      </c>
      <c r="Q85" s="25">
        <f t="shared" si="79"/>
        <v>2.4605645792094535</v>
      </c>
    </row>
    <row r="86" spans="1:18" x14ac:dyDescent="0.25">
      <c r="B86" s="15" t="s">
        <v>13</v>
      </c>
      <c r="C86" s="1">
        <f>C85/SQRT(C87)</f>
        <v>13.655035701161678</v>
      </c>
      <c r="D86" s="1">
        <f t="shared" ref="D86:H86" si="80">D85/SQRT(D87)</f>
        <v>0</v>
      </c>
      <c r="E86" s="1">
        <f t="shared" si="80"/>
        <v>1.3655035701161686</v>
      </c>
      <c r="F86" s="1">
        <f t="shared" si="80"/>
        <v>13.655035701161678</v>
      </c>
      <c r="G86" s="1">
        <f t="shared" si="80"/>
        <v>0</v>
      </c>
      <c r="H86" s="25">
        <f t="shared" si="80"/>
        <v>1.3655035701161686</v>
      </c>
      <c r="I86"/>
      <c r="K86" s="15" t="s">
        <v>13</v>
      </c>
      <c r="L86" s="1">
        <f>L85/SQRT(L87)</f>
        <v>7.5971485879023515</v>
      </c>
      <c r="M86" s="1">
        <f t="shared" ref="M86:Q86" si="81">M85/SQRT(M87)</f>
        <v>0.42163702135578401</v>
      </c>
      <c r="N86" s="1">
        <f t="shared" si="81"/>
        <v>1.0164409435039556</v>
      </c>
      <c r="O86" s="1">
        <f t="shared" si="81"/>
        <v>7.3367416322082724</v>
      </c>
      <c r="P86" s="1">
        <f t="shared" si="81"/>
        <v>0.88191710368819687</v>
      </c>
      <c r="Q86" s="25">
        <f t="shared" si="81"/>
        <v>1.004521283038194</v>
      </c>
    </row>
    <row r="87" spans="1:18" ht="15.75" thickBot="1" x14ac:dyDescent="0.3">
      <c r="B87" s="15" t="s">
        <v>14</v>
      </c>
      <c r="C87" s="1">
        <f t="shared" ref="C87:H87" si="82">COUNTA(C76:C82)</f>
        <v>5</v>
      </c>
      <c r="D87" s="1">
        <f t="shared" si="82"/>
        <v>5</v>
      </c>
      <c r="E87" s="1">
        <f t="shared" si="82"/>
        <v>5</v>
      </c>
      <c r="F87" s="1">
        <f t="shared" si="82"/>
        <v>5</v>
      </c>
      <c r="G87" s="1">
        <f t="shared" si="82"/>
        <v>5</v>
      </c>
      <c r="H87" s="26">
        <f t="shared" si="82"/>
        <v>5</v>
      </c>
      <c r="I87" s="3"/>
      <c r="K87" s="15" t="s">
        <v>14</v>
      </c>
      <c r="L87" s="1">
        <f t="shared" ref="L87:Q87" si="83">COUNTA(L76:L82)</f>
        <v>6</v>
      </c>
      <c r="M87" s="1">
        <f t="shared" si="83"/>
        <v>6</v>
      </c>
      <c r="N87" s="1">
        <f t="shared" si="83"/>
        <v>6</v>
      </c>
      <c r="O87" s="1">
        <f t="shared" si="83"/>
        <v>6</v>
      </c>
      <c r="P87" s="1">
        <f t="shared" si="83"/>
        <v>6</v>
      </c>
      <c r="Q87" s="26">
        <f t="shared" si="83"/>
        <v>6</v>
      </c>
    </row>
    <row r="88" spans="1:18" x14ac:dyDescent="0.25">
      <c r="B88" s="10"/>
      <c r="C88" s="7"/>
      <c r="D88" s="7"/>
      <c r="E88" s="7"/>
      <c r="F88" s="7"/>
      <c r="G88" s="7"/>
      <c r="H88" s="7"/>
      <c r="I88" s="7"/>
      <c r="K88" s="10"/>
      <c r="L88" s="7"/>
      <c r="M88" s="7"/>
      <c r="N88" s="7"/>
      <c r="O88" s="7"/>
      <c r="P88" s="7"/>
      <c r="Q88" s="7"/>
    </row>
    <row r="89" spans="1:18" x14ac:dyDescent="0.25">
      <c r="B89" s="22" t="s">
        <v>11</v>
      </c>
      <c r="C89" s="23"/>
      <c r="D89" s="23"/>
      <c r="E89" s="23"/>
      <c r="F89" s="23"/>
      <c r="G89" s="23"/>
      <c r="H89" s="23"/>
      <c r="I89" s="23"/>
      <c r="K89" s="22" t="s">
        <v>38</v>
      </c>
      <c r="L89" s="23"/>
      <c r="M89" s="23"/>
      <c r="N89" s="23"/>
      <c r="O89" s="23"/>
      <c r="P89" s="23"/>
      <c r="Q89" s="23"/>
    </row>
    <row r="90" spans="1:18" x14ac:dyDescent="0.25">
      <c r="B90" s="22" t="s">
        <v>9</v>
      </c>
      <c r="C90" s="23"/>
      <c r="D90" s="23"/>
      <c r="E90" s="23"/>
      <c r="F90" s="23"/>
      <c r="G90" s="23"/>
      <c r="H90" s="23"/>
      <c r="I90" s="23"/>
      <c r="K90" s="22" t="s">
        <v>9</v>
      </c>
      <c r="L90" s="23"/>
      <c r="M90" s="23"/>
      <c r="N90" s="23"/>
      <c r="O90" s="23"/>
      <c r="P90" s="23"/>
      <c r="Q90" s="23"/>
    </row>
    <row r="91" spans="1:18" x14ac:dyDescent="0.25">
      <c r="A91" s="10"/>
      <c r="C91" s="3" t="s">
        <v>1</v>
      </c>
      <c r="D91" s="3" t="s">
        <v>2</v>
      </c>
      <c r="E91" s="3" t="s">
        <v>3</v>
      </c>
      <c r="F91" s="3" t="s">
        <v>5</v>
      </c>
      <c r="G91" s="3" t="s">
        <v>4</v>
      </c>
      <c r="H91" s="3" t="s">
        <v>23</v>
      </c>
      <c r="I91" s="3"/>
      <c r="J91" s="10"/>
      <c r="L91" s="3" t="s">
        <v>1</v>
      </c>
      <c r="M91" s="3" t="s">
        <v>2</v>
      </c>
      <c r="N91" s="3" t="s">
        <v>3</v>
      </c>
      <c r="O91" s="3" t="s">
        <v>5</v>
      </c>
      <c r="P91" s="3" t="s">
        <v>4</v>
      </c>
      <c r="Q91" s="3" t="s">
        <v>23</v>
      </c>
      <c r="R91" s="10"/>
    </row>
    <row r="92" spans="1:18" x14ac:dyDescent="0.25">
      <c r="B92" s="21" t="s">
        <v>0</v>
      </c>
      <c r="K92" s="21" t="s">
        <v>0</v>
      </c>
    </row>
    <row r="93" spans="1:18" x14ac:dyDescent="0.25">
      <c r="B93" s="12" t="s">
        <v>34</v>
      </c>
      <c r="C93" s="1">
        <v>323</v>
      </c>
      <c r="D93" s="1">
        <v>8</v>
      </c>
      <c r="E93" s="1">
        <f t="shared" ref="E93:E96" si="84">C93/D93</f>
        <v>40.375</v>
      </c>
      <c r="F93" s="1">
        <v>323</v>
      </c>
      <c r="G93" s="1">
        <f t="shared" ref="G93:G96" si="85">C93-F93</f>
        <v>0</v>
      </c>
      <c r="H93" s="1">
        <f>F93/D93</f>
        <v>40.375</v>
      </c>
      <c r="K93" s="12" t="s">
        <v>44</v>
      </c>
      <c r="L93" s="1">
        <v>187</v>
      </c>
      <c r="M93" s="1">
        <v>10</v>
      </c>
      <c r="N93" s="1">
        <f>L93/M93</f>
        <v>18.7</v>
      </c>
      <c r="O93" s="1">
        <f>L93-P93</f>
        <v>187</v>
      </c>
      <c r="P93" s="1">
        <v>0</v>
      </c>
      <c r="Q93" s="1">
        <f>O93/M93</f>
        <v>18.7</v>
      </c>
    </row>
    <row r="94" spans="1:18" x14ac:dyDescent="0.25">
      <c r="B94" s="12" t="s">
        <v>35</v>
      </c>
      <c r="C94" s="1">
        <v>333</v>
      </c>
      <c r="D94" s="1">
        <v>8</v>
      </c>
      <c r="E94" s="1">
        <f t="shared" si="84"/>
        <v>41.625</v>
      </c>
      <c r="F94" s="1">
        <v>333</v>
      </c>
      <c r="G94" s="1">
        <f t="shared" si="85"/>
        <v>0</v>
      </c>
      <c r="H94" s="1">
        <f t="shared" ref="H94:H96" si="86">F94/D94</f>
        <v>41.625</v>
      </c>
      <c r="K94" s="12" t="s">
        <v>45</v>
      </c>
      <c r="L94" s="1">
        <v>192</v>
      </c>
      <c r="M94" s="1">
        <v>10</v>
      </c>
      <c r="N94" s="1">
        <f t="shared" ref="N94:N96" si="87">L94/M94</f>
        <v>19.2</v>
      </c>
      <c r="O94" s="1">
        <f t="shared" ref="O94:O96" si="88">L94-P94</f>
        <v>192</v>
      </c>
      <c r="P94" s="1">
        <v>0</v>
      </c>
      <c r="Q94" s="1">
        <f t="shared" ref="Q94:Q96" si="89">O94/M94</f>
        <v>19.2</v>
      </c>
    </row>
    <row r="95" spans="1:18" x14ac:dyDescent="0.25">
      <c r="B95" s="12" t="s">
        <v>36</v>
      </c>
      <c r="C95" s="1">
        <v>289</v>
      </c>
      <c r="D95" s="1">
        <v>8</v>
      </c>
      <c r="E95" s="1">
        <f t="shared" si="84"/>
        <v>36.125</v>
      </c>
      <c r="F95" s="1">
        <v>289</v>
      </c>
      <c r="G95" s="1">
        <f t="shared" si="85"/>
        <v>0</v>
      </c>
      <c r="H95" s="1">
        <f t="shared" si="86"/>
        <v>36.125</v>
      </c>
      <c r="K95" s="12" t="s">
        <v>46</v>
      </c>
      <c r="L95" s="1">
        <v>217</v>
      </c>
      <c r="M95" s="1">
        <v>11</v>
      </c>
      <c r="N95" s="1">
        <f t="shared" si="87"/>
        <v>19.727272727272727</v>
      </c>
      <c r="O95" s="1">
        <f t="shared" si="88"/>
        <v>217</v>
      </c>
      <c r="P95" s="1">
        <v>0</v>
      </c>
      <c r="Q95" s="1">
        <f t="shared" si="89"/>
        <v>19.727272727272727</v>
      </c>
    </row>
    <row r="96" spans="1:18" x14ac:dyDescent="0.25">
      <c r="B96" s="12" t="s">
        <v>37</v>
      </c>
      <c r="C96" s="1">
        <v>282</v>
      </c>
      <c r="D96" s="1">
        <v>8</v>
      </c>
      <c r="E96" s="1">
        <f t="shared" si="84"/>
        <v>35.25</v>
      </c>
      <c r="F96" s="1">
        <v>282</v>
      </c>
      <c r="G96" s="1">
        <f t="shared" si="85"/>
        <v>0</v>
      </c>
      <c r="H96" s="1">
        <f t="shared" si="86"/>
        <v>35.25</v>
      </c>
      <c r="K96" s="12" t="s">
        <v>47</v>
      </c>
      <c r="L96" s="1">
        <v>191</v>
      </c>
      <c r="M96" s="1">
        <v>11</v>
      </c>
      <c r="N96" s="1">
        <f t="shared" si="87"/>
        <v>17.363636363636363</v>
      </c>
      <c r="O96" s="1">
        <f t="shared" si="88"/>
        <v>191</v>
      </c>
      <c r="P96" s="1">
        <v>0</v>
      </c>
      <c r="Q96" s="1">
        <f t="shared" si="89"/>
        <v>17.363636363636363</v>
      </c>
    </row>
    <row r="97" spans="2:17" x14ac:dyDescent="0.25">
      <c r="B97" s="12"/>
      <c r="K97" s="12"/>
    </row>
    <row r="98" spans="2:17" ht="15.75" thickBot="1" x14ac:dyDescent="0.3">
      <c r="B98" s="13"/>
      <c r="K98" s="13"/>
    </row>
    <row r="99" spans="2:17" x14ac:dyDescent="0.25">
      <c r="B99" s="15" t="s">
        <v>24</v>
      </c>
      <c r="C99" s="1">
        <f t="shared" ref="C99:H99" si="90">AVERAGE(C93:C97)</f>
        <v>306.75</v>
      </c>
      <c r="D99" s="1">
        <f t="shared" si="90"/>
        <v>8</v>
      </c>
      <c r="E99" s="1">
        <f t="shared" si="90"/>
        <v>38.34375</v>
      </c>
      <c r="F99" s="1">
        <f t="shared" si="90"/>
        <v>306.75</v>
      </c>
      <c r="G99" s="1">
        <f t="shared" si="90"/>
        <v>0</v>
      </c>
      <c r="H99" s="24">
        <f t="shared" si="90"/>
        <v>38.34375</v>
      </c>
      <c r="K99" s="15" t="s">
        <v>24</v>
      </c>
      <c r="L99" s="1">
        <f t="shared" ref="L99:Q99" si="91">AVERAGE(L93:L97)</f>
        <v>196.75</v>
      </c>
      <c r="M99" s="1">
        <f t="shared" si="91"/>
        <v>10.5</v>
      </c>
      <c r="N99" s="1">
        <f t="shared" si="91"/>
        <v>18.747727272727271</v>
      </c>
      <c r="O99" s="1">
        <f t="shared" si="91"/>
        <v>196.75</v>
      </c>
      <c r="P99" s="1">
        <f t="shared" si="91"/>
        <v>0</v>
      </c>
      <c r="Q99" s="24">
        <f t="shared" si="91"/>
        <v>18.747727272727271</v>
      </c>
    </row>
    <row r="100" spans="2:17" x14ac:dyDescent="0.25">
      <c r="B100" s="15" t="s">
        <v>25</v>
      </c>
      <c r="C100" s="1">
        <f t="shared" ref="C100:H100" si="92">STDEV(C93:C97)</f>
        <v>25.03830398942122</v>
      </c>
      <c r="D100" s="1">
        <f t="shared" si="92"/>
        <v>0</v>
      </c>
      <c r="E100" s="1">
        <f t="shared" si="92"/>
        <v>3.1297879986776524</v>
      </c>
      <c r="F100" s="1">
        <f t="shared" si="92"/>
        <v>25.03830398942122</v>
      </c>
      <c r="G100" s="1">
        <f t="shared" si="92"/>
        <v>0</v>
      </c>
      <c r="H100" s="25">
        <f t="shared" si="92"/>
        <v>3.1297879986776524</v>
      </c>
      <c r="K100" s="15" t="s">
        <v>25</v>
      </c>
      <c r="L100" s="1">
        <f t="shared" ref="L100:Q100" si="93">STDEV(L93:L97)</f>
        <v>13.671747023210555</v>
      </c>
      <c r="M100" s="1">
        <f t="shared" si="93"/>
        <v>0.57735026918962573</v>
      </c>
      <c r="N100" s="1">
        <f t="shared" si="93"/>
        <v>1.0135820069676083</v>
      </c>
      <c r="O100" s="1">
        <f t="shared" si="93"/>
        <v>13.671747023210555</v>
      </c>
      <c r="P100" s="1">
        <f t="shared" si="93"/>
        <v>0</v>
      </c>
      <c r="Q100" s="25">
        <f t="shared" si="93"/>
        <v>1.0135820069676083</v>
      </c>
    </row>
    <row r="101" spans="2:17" x14ac:dyDescent="0.25">
      <c r="B101" s="15" t="s">
        <v>26</v>
      </c>
      <c r="C101" s="1">
        <f>C100/SQRT(C102)</f>
        <v>12.51915199471061</v>
      </c>
      <c r="D101" s="1">
        <f t="shared" ref="D101:H101" si="94">D100/SQRT(D102)</f>
        <v>0</v>
      </c>
      <c r="E101" s="1">
        <f t="shared" si="94"/>
        <v>1.5648939993388262</v>
      </c>
      <c r="F101" s="1">
        <f t="shared" si="94"/>
        <v>12.51915199471061</v>
      </c>
      <c r="G101" s="1">
        <f t="shared" si="94"/>
        <v>0</v>
      </c>
      <c r="H101" s="25">
        <f t="shared" si="94"/>
        <v>1.5648939993388262</v>
      </c>
      <c r="K101" s="15" t="s">
        <v>26</v>
      </c>
      <c r="L101" s="1">
        <f>L100/SQRT(L102)</f>
        <v>6.8358735116052776</v>
      </c>
      <c r="M101" s="1">
        <f t="shared" ref="M101:Q101" si="95">M100/SQRT(M102)</f>
        <v>0.28867513459481287</v>
      </c>
      <c r="N101" s="1">
        <f t="shared" si="95"/>
        <v>0.50679100348380413</v>
      </c>
      <c r="O101" s="1">
        <f t="shared" si="95"/>
        <v>6.8358735116052776</v>
      </c>
      <c r="P101" s="1">
        <f t="shared" si="95"/>
        <v>0</v>
      </c>
      <c r="Q101" s="25">
        <f t="shared" si="95"/>
        <v>0.50679100348380413</v>
      </c>
    </row>
    <row r="102" spans="2:17" ht="15.75" thickBot="1" x14ac:dyDescent="0.3">
      <c r="B102" s="15" t="s">
        <v>27</v>
      </c>
      <c r="C102" s="1">
        <f t="shared" ref="C102:H102" si="96">COUNTA(C93:C97)</f>
        <v>4</v>
      </c>
      <c r="D102" s="1">
        <f t="shared" si="96"/>
        <v>4</v>
      </c>
      <c r="E102" s="1">
        <f t="shared" si="96"/>
        <v>4</v>
      </c>
      <c r="F102" s="1">
        <f t="shared" si="96"/>
        <v>4</v>
      </c>
      <c r="G102" s="1">
        <f t="shared" si="96"/>
        <v>4</v>
      </c>
      <c r="H102" s="26">
        <f t="shared" si="96"/>
        <v>4</v>
      </c>
      <c r="K102" s="15" t="s">
        <v>27</v>
      </c>
      <c r="L102" s="1">
        <f t="shared" ref="L102:Q102" si="97">COUNTA(L93:L97)</f>
        <v>4</v>
      </c>
      <c r="M102" s="1">
        <f t="shared" si="97"/>
        <v>4</v>
      </c>
      <c r="N102" s="1">
        <f t="shared" si="97"/>
        <v>4</v>
      </c>
      <c r="O102" s="1">
        <f t="shared" si="97"/>
        <v>4</v>
      </c>
      <c r="P102" s="1">
        <f t="shared" si="97"/>
        <v>4</v>
      </c>
      <c r="Q102" s="26">
        <f t="shared" si="97"/>
        <v>4</v>
      </c>
    </row>
    <row r="104" spans="2:17" x14ac:dyDescent="0.25">
      <c r="B104" s="21" t="s">
        <v>49</v>
      </c>
      <c r="C104" s="3"/>
      <c r="I104"/>
      <c r="K104" s="21" t="s">
        <v>49</v>
      </c>
      <c r="L104" s="3"/>
    </row>
    <row r="105" spans="2:17" x14ac:dyDescent="0.25">
      <c r="B105" s="12" t="s">
        <v>56</v>
      </c>
      <c r="C105" s="1">
        <v>501</v>
      </c>
      <c r="D105" s="1">
        <v>10</v>
      </c>
      <c r="E105" s="1">
        <f>C105/D105</f>
        <v>50.1</v>
      </c>
      <c r="F105" s="1">
        <f>C105-G105</f>
        <v>501</v>
      </c>
      <c r="G105" s="1">
        <v>0</v>
      </c>
      <c r="H105" s="1">
        <f>F105/D105</f>
        <v>50.1</v>
      </c>
      <c r="I105"/>
      <c r="K105" s="12" t="s">
        <v>50</v>
      </c>
      <c r="L105" s="1">
        <v>147</v>
      </c>
      <c r="M105" s="1">
        <v>12</v>
      </c>
      <c r="N105" s="1">
        <f>L105/M105</f>
        <v>12.25</v>
      </c>
      <c r="O105" s="1">
        <f>L105-P105</f>
        <v>143</v>
      </c>
      <c r="P105" s="1">
        <v>4</v>
      </c>
      <c r="Q105" s="1">
        <f>O105/M105</f>
        <v>11.916666666666666</v>
      </c>
    </row>
    <row r="106" spans="2:17" x14ac:dyDescent="0.25">
      <c r="B106" s="12" t="s">
        <v>57</v>
      </c>
      <c r="C106" s="1">
        <v>611</v>
      </c>
      <c r="D106" s="1">
        <v>10</v>
      </c>
      <c r="E106" s="1">
        <f>C106/D106</f>
        <v>61.1</v>
      </c>
      <c r="F106" s="1">
        <f>C106-G106</f>
        <v>610</v>
      </c>
      <c r="G106" s="1">
        <v>1</v>
      </c>
      <c r="H106" s="1">
        <f>F106/D106</f>
        <v>61</v>
      </c>
      <c r="K106" s="12" t="s">
        <v>51</v>
      </c>
      <c r="L106" s="1">
        <v>147</v>
      </c>
      <c r="M106" s="1">
        <v>12</v>
      </c>
      <c r="N106" s="1">
        <f>L106/M106</f>
        <v>12.25</v>
      </c>
      <c r="O106" s="1">
        <f>L106-P106</f>
        <v>142</v>
      </c>
      <c r="P106" s="1">
        <v>5</v>
      </c>
      <c r="Q106" s="1">
        <f>O106/M106</f>
        <v>11.833333333333334</v>
      </c>
    </row>
    <row r="107" spans="2:17" x14ac:dyDescent="0.25">
      <c r="B107" s="12" t="s">
        <v>58</v>
      </c>
      <c r="C107" s="1">
        <v>562</v>
      </c>
      <c r="D107" s="1">
        <v>10</v>
      </c>
      <c r="E107" s="1">
        <f t="shared" ref="E107:E109" si="98">C107/D107</f>
        <v>56.2</v>
      </c>
      <c r="F107" s="1">
        <f t="shared" ref="F107:F109" si="99">C107-G107</f>
        <v>558</v>
      </c>
      <c r="G107" s="1">
        <v>4</v>
      </c>
      <c r="H107" s="1">
        <f t="shared" ref="H107:H109" si="100">F107/D107</f>
        <v>55.8</v>
      </c>
      <c r="K107" s="12" t="s">
        <v>52</v>
      </c>
      <c r="L107" s="1">
        <v>143</v>
      </c>
      <c r="M107" s="1">
        <v>11</v>
      </c>
      <c r="N107" s="1">
        <f t="shared" ref="N107:N110" si="101">L107/M107</f>
        <v>13</v>
      </c>
      <c r="O107" s="1">
        <f t="shared" ref="O107:O110" si="102">L107-P107</f>
        <v>141</v>
      </c>
      <c r="P107" s="1">
        <v>2</v>
      </c>
      <c r="Q107" s="1">
        <f t="shared" ref="Q107:Q110" si="103">O107/M107</f>
        <v>12.818181818181818</v>
      </c>
    </row>
    <row r="108" spans="2:17" x14ac:dyDescent="0.25">
      <c r="B108" s="12" t="s">
        <v>59</v>
      </c>
      <c r="C108" s="1">
        <v>548</v>
      </c>
      <c r="D108" s="1">
        <v>10</v>
      </c>
      <c r="E108" s="1">
        <f t="shared" si="98"/>
        <v>54.8</v>
      </c>
      <c r="F108" s="1">
        <f t="shared" si="99"/>
        <v>548</v>
      </c>
      <c r="G108" s="1">
        <v>0</v>
      </c>
      <c r="H108" s="1">
        <f t="shared" si="100"/>
        <v>54.8</v>
      </c>
      <c r="K108" s="12" t="s">
        <v>53</v>
      </c>
      <c r="L108" s="1">
        <v>137</v>
      </c>
      <c r="M108" s="1">
        <v>11</v>
      </c>
      <c r="N108" s="1">
        <f t="shared" si="101"/>
        <v>12.454545454545455</v>
      </c>
      <c r="O108" s="1">
        <f t="shared" si="102"/>
        <v>132</v>
      </c>
      <c r="P108" s="1">
        <v>5</v>
      </c>
      <c r="Q108" s="1">
        <f t="shared" si="103"/>
        <v>12</v>
      </c>
    </row>
    <row r="109" spans="2:17" x14ac:dyDescent="0.25">
      <c r="B109" s="12" t="s">
        <v>60</v>
      </c>
      <c r="C109" s="1">
        <v>574</v>
      </c>
      <c r="D109" s="1">
        <v>11</v>
      </c>
      <c r="E109" s="1">
        <f t="shared" si="98"/>
        <v>52.18181818181818</v>
      </c>
      <c r="F109" s="1">
        <f t="shared" si="99"/>
        <v>573</v>
      </c>
      <c r="G109" s="1">
        <v>1</v>
      </c>
      <c r="H109" s="1">
        <f t="shared" si="100"/>
        <v>52.090909090909093</v>
      </c>
      <c r="K109" s="12" t="s">
        <v>54</v>
      </c>
      <c r="L109" s="1">
        <v>124</v>
      </c>
      <c r="M109" s="1">
        <v>10</v>
      </c>
      <c r="N109" s="1">
        <f t="shared" si="101"/>
        <v>12.4</v>
      </c>
      <c r="O109" s="1">
        <f t="shared" si="102"/>
        <v>110</v>
      </c>
      <c r="P109" s="1">
        <v>14</v>
      </c>
      <c r="Q109" s="1">
        <f t="shared" si="103"/>
        <v>11</v>
      </c>
    </row>
    <row r="110" spans="2:17" x14ac:dyDescent="0.25">
      <c r="B110" s="12"/>
      <c r="K110" s="12" t="s">
        <v>55</v>
      </c>
      <c r="L110" s="1">
        <v>163</v>
      </c>
      <c r="M110" s="1">
        <v>13</v>
      </c>
      <c r="N110" s="1">
        <f t="shared" si="101"/>
        <v>12.538461538461538</v>
      </c>
      <c r="O110" s="1">
        <f t="shared" si="102"/>
        <v>155</v>
      </c>
      <c r="P110" s="1">
        <v>8</v>
      </c>
      <c r="Q110" s="1">
        <f t="shared" si="103"/>
        <v>11.923076923076923</v>
      </c>
    </row>
    <row r="111" spans="2:17" x14ac:dyDescent="0.25">
      <c r="B111" s="12"/>
      <c r="I111" s="3"/>
      <c r="K111" s="12"/>
    </row>
    <row r="112" spans="2:17" ht="15.75" thickBot="1" x14ac:dyDescent="0.3">
      <c r="C112" s="3"/>
      <c r="D112" s="3"/>
      <c r="E112" s="3"/>
      <c r="F112" s="3"/>
      <c r="G112" s="3"/>
      <c r="H112" s="3"/>
      <c r="I112" s="3"/>
      <c r="L112" s="3"/>
      <c r="M112" s="3"/>
      <c r="N112" s="3"/>
      <c r="O112" s="3"/>
      <c r="P112" s="3"/>
      <c r="Q112" s="3"/>
    </row>
    <row r="113" spans="1:18" x14ac:dyDescent="0.25">
      <c r="B113" s="15" t="s">
        <v>12</v>
      </c>
      <c r="C113" s="1">
        <f t="shared" ref="C113:H113" si="104">AVERAGE(C105:C111)</f>
        <v>559.20000000000005</v>
      </c>
      <c r="D113" s="1">
        <f t="shared" si="104"/>
        <v>10.199999999999999</v>
      </c>
      <c r="E113" s="1">
        <f t="shared" si="104"/>
        <v>54.876363636363635</v>
      </c>
      <c r="F113" s="1">
        <f t="shared" si="104"/>
        <v>558</v>
      </c>
      <c r="G113" s="1">
        <f t="shared" si="104"/>
        <v>1.2</v>
      </c>
      <c r="H113" s="24">
        <f t="shared" si="104"/>
        <v>54.758181818181811</v>
      </c>
      <c r="I113"/>
      <c r="K113" s="15" t="s">
        <v>12</v>
      </c>
      <c r="L113" s="1">
        <f t="shared" ref="L113:Q113" si="105">AVERAGE(L105:L111)</f>
        <v>143.5</v>
      </c>
      <c r="M113" s="1">
        <f t="shared" si="105"/>
        <v>11.5</v>
      </c>
      <c r="N113" s="1">
        <f t="shared" si="105"/>
        <v>12.482167832167832</v>
      </c>
      <c r="O113" s="1">
        <f t="shared" si="105"/>
        <v>137.16666666666666</v>
      </c>
      <c r="P113" s="1">
        <f t="shared" si="105"/>
        <v>6.333333333333333</v>
      </c>
      <c r="Q113" s="24">
        <f t="shared" si="105"/>
        <v>11.915209790209792</v>
      </c>
    </row>
    <row r="114" spans="1:18" x14ac:dyDescent="0.25">
      <c r="B114" s="15" t="s">
        <v>28</v>
      </c>
      <c r="C114" s="1">
        <f t="shared" ref="C114:H114" si="106">STDEV(C105:C111)</f>
        <v>40.071186655750545</v>
      </c>
      <c r="D114" s="1">
        <f t="shared" si="106"/>
        <v>0.44721359549995793</v>
      </c>
      <c r="E114" s="1">
        <f t="shared" si="106"/>
        <v>4.2001702051305161</v>
      </c>
      <c r="F114" s="1">
        <f t="shared" si="106"/>
        <v>39.616915579080612</v>
      </c>
      <c r="G114" s="1">
        <f t="shared" si="106"/>
        <v>1.6431676725154984</v>
      </c>
      <c r="H114" s="25">
        <f t="shared" si="106"/>
        <v>4.1491092342834888</v>
      </c>
      <c r="I114"/>
      <c r="K114" s="15" t="s">
        <v>28</v>
      </c>
      <c r="L114" s="1">
        <f t="shared" ref="L114:Q114" si="107">STDEV(L105:L111)</f>
        <v>12.864680330268607</v>
      </c>
      <c r="M114" s="1">
        <f t="shared" si="107"/>
        <v>1.0488088481701516</v>
      </c>
      <c r="N114" s="1">
        <f t="shared" si="107"/>
        <v>0.27807822222739415</v>
      </c>
      <c r="O114" s="1">
        <f t="shared" si="107"/>
        <v>15.197587527850127</v>
      </c>
      <c r="P114" s="1">
        <f t="shared" si="107"/>
        <v>4.2268979957726289</v>
      </c>
      <c r="Q114" s="25">
        <f t="shared" si="107"/>
        <v>0.57739494135837999</v>
      </c>
    </row>
    <row r="115" spans="1:18" x14ac:dyDescent="0.25">
      <c r="B115" s="15" t="s">
        <v>13</v>
      </c>
      <c r="C115" s="1">
        <f>C114/SQRT(C116)</f>
        <v>17.920379460268137</v>
      </c>
      <c r="D115" s="1">
        <f t="shared" ref="D115:H115" si="108">D114/SQRT(D116)</f>
        <v>0.19999999999999998</v>
      </c>
      <c r="E115" s="1">
        <f t="shared" si="108"/>
        <v>1.8783732191482139</v>
      </c>
      <c r="F115" s="1">
        <f t="shared" si="108"/>
        <v>17.717223258738937</v>
      </c>
      <c r="G115" s="1">
        <f t="shared" si="108"/>
        <v>0.73484692283495345</v>
      </c>
      <c r="H115" s="25">
        <f t="shared" si="108"/>
        <v>1.8555380587859962</v>
      </c>
      <c r="I115"/>
      <c r="K115" s="15" t="s">
        <v>13</v>
      </c>
      <c r="L115" s="1">
        <f>L114/SQRT(L116)</f>
        <v>5.251983752196244</v>
      </c>
      <c r="M115" s="1">
        <f t="shared" ref="M115:Q115" si="109">M114/SQRT(M116)</f>
        <v>0.4281744192888377</v>
      </c>
      <c r="N115" s="1">
        <f t="shared" si="109"/>
        <v>0.11352495883956386</v>
      </c>
      <c r="O115" s="1">
        <f t="shared" si="109"/>
        <v>6.2043891274197414</v>
      </c>
      <c r="P115" s="1">
        <f t="shared" si="109"/>
        <v>1.7256238807393047</v>
      </c>
      <c r="Q115" s="25">
        <f t="shared" si="109"/>
        <v>0.2357204977320411</v>
      </c>
    </row>
    <row r="116" spans="1:18" ht="15.75" thickBot="1" x14ac:dyDescent="0.3">
      <c r="B116" s="15" t="s">
        <v>14</v>
      </c>
      <c r="C116" s="1">
        <f t="shared" ref="C116:H116" si="110">COUNTA(C105:C111)</f>
        <v>5</v>
      </c>
      <c r="D116" s="1">
        <f t="shared" si="110"/>
        <v>5</v>
      </c>
      <c r="E116" s="1">
        <f t="shared" si="110"/>
        <v>5</v>
      </c>
      <c r="F116" s="1">
        <f t="shared" si="110"/>
        <v>5</v>
      </c>
      <c r="G116" s="1">
        <f t="shared" si="110"/>
        <v>5</v>
      </c>
      <c r="H116" s="26">
        <f t="shared" si="110"/>
        <v>5</v>
      </c>
      <c r="I116" s="3"/>
      <c r="K116" s="15" t="s">
        <v>14</v>
      </c>
      <c r="L116" s="1">
        <f t="shared" ref="L116:Q116" si="111">COUNTA(L105:L111)</f>
        <v>6</v>
      </c>
      <c r="M116" s="1">
        <f t="shared" si="111"/>
        <v>6</v>
      </c>
      <c r="N116" s="1">
        <f t="shared" si="111"/>
        <v>6</v>
      </c>
      <c r="O116" s="1">
        <f t="shared" si="111"/>
        <v>6</v>
      </c>
      <c r="P116" s="1">
        <f t="shared" si="111"/>
        <v>6</v>
      </c>
      <c r="Q116" s="26">
        <f t="shared" si="111"/>
        <v>6</v>
      </c>
    </row>
    <row r="117" spans="1:18" x14ac:dyDescent="0.25">
      <c r="B117" s="10"/>
      <c r="C117" s="7"/>
      <c r="D117" s="7"/>
      <c r="E117" s="7"/>
      <c r="F117" s="7"/>
      <c r="G117" s="7"/>
      <c r="H117" s="7"/>
      <c r="I117" s="7"/>
      <c r="K117" s="10"/>
      <c r="L117" s="7"/>
      <c r="M117" s="7"/>
      <c r="N117" s="7"/>
      <c r="O117" s="7"/>
      <c r="P117" s="7"/>
      <c r="Q117" s="7"/>
    </row>
    <row r="118" spans="1:18" x14ac:dyDescent="0.25">
      <c r="B118" s="22" t="s">
        <v>11</v>
      </c>
      <c r="C118" s="23"/>
      <c r="D118" s="23"/>
      <c r="E118" s="23"/>
      <c r="F118" s="23"/>
      <c r="G118" s="23"/>
      <c r="H118" s="23"/>
      <c r="I118" s="23"/>
      <c r="K118" s="22" t="s">
        <v>38</v>
      </c>
      <c r="L118" s="23"/>
      <c r="M118" s="23"/>
      <c r="N118" s="23"/>
      <c r="O118" s="23"/>
      <c r="P118" s="23"/>
      <c r="Q118" s="23"/>
    </row>
    <row r="119" spans="1:18" x14ac:dyDescent="0.25">
      <c r="B119" s="22" t="s">
        <v>10</v>
      </c>
      <c r="C119" s="23"/>
      <c r="D119" s="23"/>
      <c r="E119" s="23"/>
      <c r="F119" s="23"/>
      <c r="G119" s="23"/>
      <c r="H119" s="23"/>
      <c r="I119" s="23"/>
      <c r="K119" s="22" t="s">
        <v>10</v>
      </c>
      <c r="L119" s="23"/>
      <c r="M119" s="23"/>
      <c r="N119" s="23"/>
      <c r="O119" s="23"/>
      <c r="P119" s="23"/>
      <c r="Q119" s="23"/>
    </row>
    <row r="120" spans="1:18" x14ac:dyDescent="0.25">
      <c r="A120" s="10"/>
      <c r="C120" s="3" t="s">
        <v>1</v>
      </c>
      <c r="D120" s="3" t="s">
        <v>2</v>
      </c>
      <c r="E120" s="3" t="s">
        <v>3</v>
      </c>
      <c r="F120" s="3" t="s">
        <v>5</v>
      </c>
      <c r="G120" s="3" t="s">
        <v>4</v>
      </c>
      <c r="H120" s="3" t="s">
        <v>23</v>
      </c>
      <c r="I120" s="3"/>
      <c r="J120" s="10"/>
      <c r="L120" s="3" t="s">
        <v>1</v>
      </c>
      <c r="M120" s="3" t="s">
        <v>2</v>
      </c>
      <c r="N120" s="3" t="s">
        <v>3</v>
      </c>
      <c r="O120" s="3" t="s">
        <v>5</v>
      </c>
      <c r="P120" s="3" t="s">
        <v>4</v>
      </c>
      <c r="Q120" s="3" t="s">
        <v>23</v>
      </c>
      <c r="R120" s="10"/>
    </row>
    <row r="121" spans="1:18" x14ac:dyDescent="0.25">
      <c r="B121" s="21" t="s">
        <v>0</v>
      </c>
      <c r="K121" s="21" t="s">
        <v>0</v>
      </c>
    </row>
    <row r="122" spans="1:18" x14ac:dyDescent="0.25">
      <c r="B122" s="12" t="s">
        <v>34</v>
      </c>
      <c r="C122" s="1">
        <v>312</v>
      </c>
      <c r="D122" s="1">
        <v>9</v>
      </c>
      <c r="E122" s="1">
        <f t="shared" ref="E122:E125" si="112">C122/D122</f>
        <v>34.666666666666664</v>
      </c>
      <c r="F122" s="1">
        <v>312</v>
      </c>
      <c r="G122" s="1">
        <f t="shared" ref="G122:G125" si="113">C122-F122</f>
        <v>0</v>
      </c>
      <c r="H122" s="1">
        <f>F122/D122</f>
        <v>34.666666666666664</v>
      </c>
      <c r="K122" s="12" t="s">
        <v>44</v>
      </c>
      <c r="L122" s="1">
        <v>168</v>
      </c>
      <c r="M122" s="1">
        <v>9</v>
      </c>
      <c r="N122" s="1">
        <f>L122/M122</f>
        <v>18.666666666666668</v>
      </c>
      <c r="O122" s="1">
        <f>L122-P122</f>
        <v>168</v>
      </c>
      <c r="P122" s="1">
        <v>0</v>
      </c>
      <c r="Q122" s="1">
        <f>O122/M122</f>
        <v>18.666666666666668</v>
      </c>
    </row>
    <row r="123" spans="1:18" x14ac:dyDescent="0.25">
      <c r="B123" s="12" t="s">
        <v>35</v>
      </c>
      <c r="C123" s="1">
        <v>299</v>
      </c>
      <c r="D123" s="1">
        <v>8</v>
      </c>
      <c r="E123" s="1">
        <f t="shared" si="112"/>
        <v>37.375</v>
      </c>
      <c r="F123" s="1">
        <v>299</v>
      </c>
      <c r="G123" s="1">
        <f t="shared" si="113"/>
        <v>0</v>
      </c>
      <c r="H123" s="1">
        <f t="shared" ref="H123:H125" si="114">F123/D123</f>
        <v>37.375</v>
      </c>
      <c r="K123" s="12" t="s">
        <v>45</v>
      </c>
      <c r="L123" s="1">
        <v>182</v>
      </c>
      <c r="M123" s="1">
        <v>9</v>
      </c>
      <c r="N123" s="1">
        <f t="shared" ref="N123:N125" si="115">L123/M123</f>
        <v>20.222222222222221</v>
      </c>
      <c r="O123" s="1">
        <f t="shared" ref="O123:O125" si="116">L123-P123</f>
        <v>182</v>
      </c>
      <c r="P123" s="1">
        <v>0</v>
      </c>
      <c r="Q123" s="1">
        <f t="shared" ref="Q123:Q125" si="117">O123/M123</f>
        <v>20.222222222222221</v>
      </c>
    </row>
    <row r="124" spans="1:18" x14ac:dyDescent="0.25">
      <c r="B124" s="12" t="s">
        <v>36</v>
      </c>
      <c r="C124" s="1">
        <v>313</v>
      </c>
      <c r="D124" s="1">
        <v>9</v>
      </c>
      <c r="E124" s="1">
        <f t="shared" si="112"/>
        <v>34.777777777777779</v>
      </c>
      <c r="F124" s="1">
        <v>311</v>
      </c>
      <c r="G124" s="1">
        <f t="shared" si="113"/>
        <v>2</v>
      </c>
      <c r="H124" s="1">
        <f t="shared" si="114"/>
        <v>34.555555555555557</v>
      </c>
      <c r="K124" s="12" t="s">
        <v>46</v>
      </c>
      <c r="L124" s="1">
        <v>180</v>
      </c>
      <c r="M124" s="1">
        <v>10</v>
      </c>
      <c r="N124" s="1">
        <f t="shared" si="115"/>
        <v>18</v>
      </c>
      <c r="O124" s="1">
        <f t="shared" si="116"/>
        <v>180</v>
      </c>
      <c r="P124" s="1">
        <v>0</v>
      </c>
      <c r="Q124" s="1">
        <f t="shared" si="117"/>
        <v>18</v>
      </c>
    </row>
    <row r="125" spans="1:18" x14ac:dyDescent="0.25">
      <c r="B125" s="12" t="s">
        <v>37</v>
      </c>
      <c r="C125" s="1">
        <v>241</v>
      </c>
      <c r="D125" s="1">
        <v>8</v>
      </c>
      <c r="E125" s="1">
        <f t="shared" si="112"/>
        <v>30.125</v>
      </c>
      <c r="F125" s="1">
        <v>241</v>
      </c>
      <c r="G125" s="1">
        <f t="shared" si="113"/>
        <v>0</v>
      </c>
      <c r="H125" s="1">
        <f t="shared" si="114"/>
        <v>30.125</v>
      </c>
      <c r="K125" s="12" t="s">
        <v>47</v>
      </c>
      <c r="L125" s="1">
        <v>153</v>
      </c>
      <c r="M125" s="1">
        <v>9</v>
      </c>
      <c r="N125" s="1">
        <f t="shared" si="115"/>
        <v>17</v>
      </c>
      <c r="O125" s="1">
        <f t="shared" si="116"/>
        <v>153</v>
      </c>
      <c r="P125" s="1">
        <v>0</v>
      </c>
      <c r="Q125" s="1">
        <f t="shared" si="117"/>
        <v>17</v>
      </c>
    </row>
    <row r="126" spans="1:18" x14ac:dyDescent="0.25">
      <c r="B126" s="12"/>
      <c r="K126" s="12"/>
    </row>
    <row r="127" spans="1:18" ht="15.75" thickBot="1" x14ac:dyDescent="0.3">
      <c r="B127" s="13"/>
      <c r="K127" s="13"/>
    </row>
    <row r="128" spans="1:18" x14ac:dyDescent="0.25">
      <c r="B128" s="15" t="s">
        <v>24</v>
      </c>
      <c r="C128" s="1">
        <f t="shared" ref="C128:H128" si="118">AVERAGE(C122:C126)</f>
        <v>291.25</v>
      </c>
      <c r="D128" s="1">
        <f t="shared" si="118"/>
        <v>8.5</v>
      </c>
      <c r="E128" s="1">
        <f t="shared" si="118"/>
        <v>34.236111111111107</v>
      </c>
      <c r="F128" s="1">
        <f t="shared" si="118"/>
        <v>290.75</v>
      </c>
      <c r="G128" s="1">
        <f t="shared" si="118"/>
        <v>0.5</v>
      </c>
      <c r="H128" s="24">
        <f t="shared" si="118"/>
        <v>34.180555555555557</v>
      </c>
      <c r="K128" s="15" t="s">
        <v>24</v>
      </c>
      <c r="L128" s="1">
        <f t="shared" ref="L128:Q128" si="119">AVERAGE(L122:L126)</f>
        <v>170.75</v>
      </c>
      <c r="M128" s="1">
        <f t="shared" si="119"/>
        <v>9.25</v>
      </c>
      <c r="N128" s="1">
        <f t="shared" si="119"/>
        <v>18.472222222222221</v>
      </c>
      <c r="O128" s="1">
        <f t="shared" si="119"/>
        <v>170.75</v>
      </c>
      <c r="P128" s="1">
        <f t="shared" si="119"/>
        <v>0</v>
      </c>
      <c r="Q128" s="24">
        <f t="shared" si="119"/>
        <v>18.472222222222221</v>
      </c>
    </row>
    <row r="129" spans="2:17" x14ac:dyDescent="0.25">
      <c r="B129" s="15" t="s">
        <v>25</v>
      </c>
      <c r="C129" s="1">
        <f t="shared" ref="C129:H129" si="120">STDEV(C122:C126)</f>
        <v>34.101563991504356</v>
      </c>
      <c r="D129" s="1">
        <f t="shared" si="120"/>
        <v>0.57735026918962573</v>
      </c>
      <c r="E129" s="1">
        <f t="shared" si="120"/>
        <v>3.0128966620673028</v>
      </c>
      <c r="F129" s="1">
        <f t="shared" si="120"/>
        <v>33.688524257774588</v>
      </c>
      <c r="G129" s="1">
        <f t="shared" si="120"/>
        <v>1</v>
      </c>
      <c r="H129" s="25">
        <f t="shared" si="120"/>
        <v>3.0016070798371319</v>
      </c>
      <c r="K129" s="15" t="s">
        <v>25</v>
      </c>
      <c r="L129" s="1">
        <f t="shared" ref="L129:Q129" si="121">STDEV(L122:L126)</f>
        <v>13.351029922818689</v>
      </c>
      <c r="M129" s="1">
        <f t="shared" si="121"/>
        <v>0.5</v>
      </c>
      <c r="N129" s="1">
        <f t="shared" si="121"/>
        <v>1.3528661846539909</v>
      </c>
      <c r="O129" s="1">
        <f t="shared" si="121"/>
        <v>13.351029922818689</v>
      </c>
      <c r="P129" s="1">
        <f t="shared" si="121"/>
        <v>0</v>
      </c>
      <c r="Q129" s="25">
        <f t="shared" si="121"/>
        <v>1.3528661846539909</v>
      </c>
    </row>
    <row r="130" spans="2:17" x14ac:dyDescent="0.25">
      <c r="B130" s="15" t="s">
        <v>26</v>
      </c>
      <c r="C130" s="1">
        <f>C129/SQRT(C131)</f>
        <v>17.050781995752178</v>
      </c>
      <c r="D130" s="1">
        <f t="shared" ref="D130:H130" si="122">D129/SQRT(D131)</f>
        <v>0.28867513459481287</v>
      </c>
      <c r="E130" s="1">
        <f t="shared" si="122"/>
        <v>1.5064483310336514</v>
      </c>
      <c r="F130" s="1">
        <f t="shared" si="122"/>
        <v>16.844262128887294</v>
      </c>
      <c r="G130" s="1">
        <f t="shared" si="122"/>
        <v>0.5</v>
      </c>
      <c r="H130" s="25">
        <f t="shared" si="122"/>
        <v>1.500803539918566</v>
      </c>
      <c r="K130" s="15" t="s">
        <v>26</v>
      </c>
      <c r="L130" s="1">
        <f>L129/SQRT(L131)</f>
        <v>6.6755149614093447</v>
      </c>
      <c r="M130" s="1">
        <f t="shared" ref="M130:Q130" si="123">M129/SQRT(M131)</f>
        <v>0.25</v>
      </c>
      <c r="N130" s="1">
        <f t="shared" si="123"/>
        <v>0.67643309232699544</v>
      </c>
      <c r="O130" s="1">
        <f t="shared" si="123"/>
        <v>6.6755149614093447</v>
      </c>
      <c r="P130" s="1">
        <f t="shared" si="123"/>
        <v>0</v>
      </c>
      <c r="Q130" s="25">
        <f t="shared" si="123"/>
        <v>0.67643309232699544</v>
      </c>
    </row>
    <row r="131" spans="2:17" ht="15.75" thickBot="1" x14ac:dyDescent="0.3">
      <c r="B131" s="15" t="s">
        <v>27</v>
      </c>
      <c r="C131" s="1">
        <f t="shared" ref="C131:H131" si="124">COUNTA(C122:C126)</f>
        <v>4</v>
      </c>
      <c r="D131" s="1">
        <f t="shared" si="124"/>
        <v>4</v>
      </c>
      <c r="E131" s="1">
        <f t="shared" si="124"/>
        <v>4</v>
      </c>
      <c r="F131" s="1">
        <f t="shared" si="124"/>
        <v>4</v>
      </c>
      <c r="G131" s="1">
        <f t="shared" si="124"/>
        <v>4</v>
      </c>
      <c r="H131" s="26">
        <f t="shared" si="124"/>
        <v>4</v>
      </c>
      <c r="K131" s="15" t="s">
        <v>27</v>
      </c>
      <c r="L131" s="1">
        <f t="shared" ref="L131:Q131" si="125">COUNTA(L122:L126)</f>
        <v>4</v>
      </c>
      <c r="M131" s="1">
        <f t="shared" si="125"/>
        <v>4</v>
      </c>
      <c r="N131" s="1">
        <f t="shared" si="125"/>
        <v>4</v>
      </c>
      <c r="O131" s="1">
        <f t="shared" si="125"/>
        <v>4</v>
      </c>
      <c r="P131" s="1">
        <f t="shared" si="125"/>
        <v>4</v>
      </c>
      <c r="Q131" s="26">
        <f t="shared" si="125"/>
        <v>4</v>
      </c>
    </row>
    <row r="133" spans="2:17" x14ac:dyDescent="0.25">
      <c r="B133" s="21" t="s">
        <v>49</v>
      </c>
      <c r="C133" s="3"/>
      <c r="I133"/>
      <c r="K133" s="21" t="s">
        <v>49</v>
      </c>
      <c r="L133" s="3"/>
    </row>
    <row r="134" spans="2:17" x14ac:dyDescent="0.25">
      <c r="B134" s="12" t="s">
        <v>56</v>
      </c>
      <c r="C134" s="1">
        <v>524</v>
      </c>
      <c r="D134" s="1">
        <v>11</v>
      </c>
      <c r="E134" s="1">
        <f>C134/D134</f>
        <v>47.636363636363633</v>
      </c>
      <c r="F134" s="1">
        <f>C134-G134</f>
        <v>523</v>
      </c>
      <c r="G134" s="1">
        <v>1</v>
      </c>
      <c r="H134" s="1">
        <f>F134/D134</f>
        <v>47.545454545454547</v>
      </c>
      <c r="I134"/>
      <c r="K134" s="12" t="s">
        <v>50</v>
      </c>
      <c r="L134" s="1">
        <v>175</v>
      </c>
      <c r="M134" s="1">
        <v>13</v>
      </c>
      <c r="N134" s="1">
        <f>L134/M134</f>
        <v>13.461538461538462</v>
      </c>
      <c r="O134" s="1">
        <f>L134-P134</f>
        <v>173</v>
      </c>
      <c r="P134" s="1">
        <v>2</v>
      </c>
      <c r="Q134" s="1">
        <f>O134/M134</f>
        <v>13.307692307692308</v>
      </c>
    </row>
    <row r="135" spans="2:17" x14ac:dyDescent="0.25">
      <c r="B135" s="12" t="s">
        <v>57</v>
      </c>
      <c r="C135" s="1">
        <v>574</v>
      </c>
      <c r="D135" s="1">
        <v>11</v>
      </c>
      <c r="E135" s="1">
        <f>C135/D135</f>
        <v>52.18181818181818</v>
      </c>
      <c r="F135" s="1">
        <f>C135-G135</f>
        <v>574</v>
      </c>
      <c r="G135" s="1">
        <v>0</v>
      </c>
      <c r="H135" s="1">
        <f>F135/D135</f>
        <v>52.18181818181818</v>
      </c>
      <c r="K135" s="12" t="s">
        <v>51</v>
      </c>
      <c r="L135" s="1">
        <v>104</v>
      </c>
      <c r="M135" s="1">
        <v>11</v>
      </c>
      <c r="N135" s="1">
        <f>L135/M135</f>
        <v>9.454545454545455</v>
      </c>
      <c r="O135" s="1">
        <f>L135-P135</f>
        <v>103</v>
      </c>
      <c r="P135" s="1">
        <v>1</v>
      </c>
      <c r="Q135" s="1">
        <f>O135/M135</f>
        <v>9.3636363636363633</v>
      </c>
    </row>
    <row r="136" spans="2:17" x14ac:dyDescent="0.25">
      <c r="B136" s="12" t="s">
        <v>58</v>
      </c>
      <c r="C136" s="1">
        <v>454</v>
      </c>
      <c r="D136" s="1">
        <v>11</v>
      </c>
      <c r="E136" s="1">
        <f t="shared" ref="E136:E138" si="126">C136/D136</f>
        <v>41.272727272727273</v>
      </c>
      <c r="F136" s="1">
        <f t="shared" ref="F136:F138" si="127">C136-G136</f>
        <v>454</v>
      </c>
      <c r="G136" s="1">
        <v>0</v>
      </c>
      <c r="H136" s="1">
        <f t="shared" ref="H136:H138" si="128">F136/D136</f>
        <v>41.272727272727273</v>
      </c>
      <c r="K136" s="12" t="s">
        <v>52</v>
      </c>
      <c r="L136" s="1">
        <v>139</v>
      </c>
      <c r="M136" s="1">
        <v>12</v>
      </c>
      <c r="N136" s="1">
        <f t="shared" ref="N136:N139" si="129">L136/M136</f>
        <v>11.583333333333334</v>
      </c>
      <c r="O136" s="1">
        <f t="shared" ref="O136:O139" si="130">L136-P136</f>
        <v>136</v>
      </c>
      <c r="P136" s="1">
        <v>3</v>
      </c>
      <c r="Q136" s="1">
        <f t="shared" ref="Q136:Q139" si="131">O136/M136</f>
        <v>11.333333333333334</v>
      </c>
    </row>
    <row r="137" spans="2:17" x14ac:dyDescent="0.25">
      <c r="B137" s="12" t="s">
        <v>59</v>
      </c>
      <c r="C137" s="1">
        <v>542</v>
      </c>
      <c r="D137" s="1">
        <v>11</v>
      </c>
      <c r="E137" s="1">
        <f t="shared" si="126"/>
        <v>49.272727272727273</v>
      </c>
      <c r="F137" s="1">
        <f t="shared" si="127"/>
        <v>542</v>
      </c>
      <c r="G137" s="1">
        <v>0</v>
      </c>
      <c r="H137" s="1">
        <f t="shared" si="128"/>
        <v>49.272727272727273</v>
      </c>
      <c r="K137" s="12" t="s">
        <v>53</v>
      </c>
      <c r="L137" s="1">
        <v>71</v>
      </c>
      <c r="M137" s="1">
        <v>10</v>
      </c>
      <c r="N137" s="1">
        <f t="shared" si="129"/>
        <v>7.1</v>
      </c>
      <c r="O137" s="1">
        <f t="shared" si="130"/>
        <v>70</v>
      </c>
      <c r="P137" s="1">
        <v>1</v>
      </c>
      <c r="Q137" s="1">
        <f t="shared" si="131"/>
        <v>7</v>
      </c>
    </row>
    <row r="138" spans="2:17" x14ac:dyDescent="0.25">
      <c r="B138" s="12" t="s">
        <v>60</v>
      </c>
      <c r="C138" s="1">
        <v>546</v>
      </c>
      <c r="D138" s="1">
        <v>11</v>
      </c>
      <c r="E138" s="1">
        <f t="shared" si="126"/>
        <v>49.636363636363633</v>
      </c>
      <c r="F138" s="1">
        <f t="shared" si="127"/>
        <v>546</v>
      </c>
      <c r="G138" s="1">
        <v>0</v>
      </c>
      <c r="H138" s="1">
        <f t="shared" si="128"/>
        <v>49.636363636363633</v>
      </c>
      <c r="K138" s="12" t="s">
        <v>54</v>
      </c>
      <c r="L138" s="1">
        <v>135</v>
      </c>
      <c r="M138" s="1">
        <v>12</v>
      </c>
      <c r="N138" s="1">
        <f t="shared" si="129"/>
        <v>11.25</v>
      </c>
      <c r="O138" s="1">
        <f t="shared" si="130"/>
        <v>131</v>
      </c>
      <c r="P138" s="1">
        <v>4</v>
      </c>
      <c r="Q138" s="1">
        <f t="shared" si="131"/>
        <v>10.916666666666666</v>
      </c>
    </row>
    <row r="139" spans="2:17" x14ac:dyDescent="0.25">
      <c r="B139" s="12"/>
      <c r="K139" s="12" t="s">
        <v>55</v>
      </c>
      <c r="L139" s="1">
        <v>136</v>
      </c>
      <c r="M139" s="1">
        <v>12</v>
      </c>
      <c r="N139" s="1">
        <f t="shared" si="129"/>
        <v>11.333333333333334</v>
      </c>
      <c r="O139" s="1">
        <f t="shared" si="130"/>
        <v>133</v>
      </c>
      <c r="P139" s="1">
        <v>3</v>
      </c>
      <c r="Q139" s="1">
        <f t="shared" si="131"/>
        <v>11.083333333333334</v>
      </c>
    </row>
    <row r="140" spans="2:17" x14ac:dyDescent="0.25">
      <c r="B140" s="12"/>
      <c r="I140" s="3"/>
      <c r="K140" s="12"/>
    </row>
    <row r="141" spans="2:17" ht="15.75" thickBot="1" x14ac:dyDescent="0.3"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</row>
    <row r="142" spans="2:17" x14ac:dyDescent="0.25">
      <c r="B142" s="15" t="s">
        <v>12</v>
      </c>
      <c r="C142" s="1">
        <f t="shared" ref="C142:H142" si="132">AVERAGE(C134:C140)</f>
        <v>528</v>
      </c>
      <c r="D142" s="1">
        <f t="shared" si="132"/>
        <v>11</v>
      </c>
      <c r="E142" s="1">
        <f t="shared" si="132"/>
        <v>48</v>
      </c>
      <c r="F142" s="1">
        <f t="shared" si="132"/>
        <v>527.79999999999995</v>
      </c>
      <c r="G142" s="1">
        <f t="shared" si="132"/>
        <v>0.2</v>
      </c>
      <c r="H142" s="24">
        <f t="shared" si="132"/>
        <v>47.981818181818184</v>
      </c>
      <c r="I142"/>
      <c r="K142" s="15" t="s">
        <v>12</v>
      </c>
      <c r="L142" s="1">
        <f t="shared" ref="L142:Q142" si="133">AVERAGE(L134:L140)</f>
        <v>126.66666666666667</v>
      </c>
      <c r="M142" s="1">
        <f t="shared" si="133"/>
        <v>11.666666666666666</v>
      </c>
      <c r="N142" s="1">
        <f t="shared" si="133"/>
        <v>10.697125097125097</v>
      </c>
      <c r="O142" s="1">
        <f t="shared" si="133"/>
        <v>124.33333333333333</v>
      </c>
      <c r="P142" s="1">
        <f t="shared" si="133"/>
        <v>2.3333333333333335</v>
      </c>
      <c r="Q142" s="24">
        <f t="shared" si="133"/>
        <v>10.500777000777001</v>
      </c>
    </row>
    <row r="143" spans="2:17" x14ac:dyDescent="0.25">
      <c r="B143" s="15" t="s">
        <v>28</v>
      </c>
      <c r="C143" s="1">
        <f t="shared" ref="C143:H143" si="134">STDEV(C134:C140)</f>
        <v>45.077710678338576</v>
      </c>
      <c r="D143" s="1">
        <f t="shared" si="134"/>
        <v>0</v>
      </c>
      <c r="E143" s="1">
        <f t="shared" si="134"/>
        <v>4.0979736980307786</v>
      </c>
      <c r="F143" s="1">
        <f t="shared" si="134"/>
        <v>45.102106380966283</v>
      </c>
      <c r="G143" s="1">
        <f t="shared" si="134"/>
        <v>0.44721359549995793</v>
      </c>
      <c r="H143" s="25">
        <f t="shared" si="134"/>
        <v>4.1001914891787523</v>
      </c>
      <c r="I143"/>
      <c r="K143" s="15" t="s">
        <v>28</v>
      </c>
      <c r="L143" s="1">
        <f t="shared" ref="L143:Q143" si="135">STDEV(L134:L140)</f>
        <v>35.37607477754797</v>
      </c>
      <c r="M143" s="1">
        <f t="shared" si="135"/>
        <v>1.0327955589886446</v>
      </c>
      <c r="N143" s="1">
        <f t="shared" si="135"/>
        <v>2.1735266733048961</v>
      </c>
      <c r="O143" s="1">
        <f t="shared" si="135"/>
        <v>34.731349911379283</v>
      </c>
      <c r="P143" s="1">
        <f t="shared" si="135"/>
        <v>1.211060141638997</v>
      </c>
      <c r="Q143" s="25">
        <f t="shared" si="135"/>
        <v>2.1275708270079381</v>
      </c>
    </row>
    <row r="144" spans="2:17" x14ac:dyDescent="0.25">
      <c r="B144" s="15" t="s">
        <v>13</v>
      </c>
      <c r="C144" s="1">
        <f>C143/SQRT(C145)</f>
        <v>20.159365069366643</v>
      </c>
      <c r="D144" s="1">
        <f t="shared" ref="D144:H144" si="136">D143/SQRT(D145)</f>
        <v>0</v>
      </c>
      <c r="E144" s="1">
        <f t="shared" si="136"/>
        <v>1.8326695517606033</v>
      </c>
      <c r="F144" s="1">
        <f t="shared" si="136"/>
        <v>20.170275159253528</v>
      </c>
      <c r="G144" s="1">
        <f t="shared" si="136"/>
        <v>0.19999999999999998</v>
      </c>
      <c r="H144" s="25">
        <f t="shared" si="136"/>
        <v>1.8336613781139566</v>
      </c>
      <c r="I144"/>
      <c r="K144" s="15" t="s">
        <v>13</v>
      </c>
      <c r="L144" s="1">
        <f>L143/SQRT(L145)</f>
        <v>14.442222051255744</v>
      </c>
      <c r="M144" s="1">
        <f t="shared" ref="M144:Q144" si="137">M143/SQRT(M145)</f>
        <v>0.42163702135578401</v>
      </c>
      <c r="N144" s="1">
        <f t="shared" si="137"/>
        <v>0.88733854865433126</v>
      </c>
      <c r="O144" s="1">
        <f t="shared" si="137"/>
        <v>14.179014226822833</v>
      </c>
      <c r="P144" s="1">
        <f t="shared" si="137"/>
        <v>0.49441323247304436</v>
      </c>
      <c r="Q144" s="25">
        <f t="shared" si="137"/>
        <v>0.86857715296677807</v>
      </c>
    </row>
    <row r="145" spans="1:18" ht="15.75" thickBot="1" x14ac:dyDescent="0.3">
      <c r="B145" s="15" t="s">
        <v>14</v>
      </c>
      <c r="C145" s="1">
        <f t="shared" ref="C145:H145" si="138">COUNTA(C134:C140)</f>
        <v>5</v>
      </c>
      <c r="D145" s="1">
        <f t="shared" si="138"/>
        <v>5</v>
      </c>
      <c r="E145" s="1">
        <f t="shared" si="138"/>
        <v>5</v>
      </c>
      <c r="F145" s="1">
        <f t="shared" si="138"/>
        <v>5</v>
      </c>
      <c r="G145" s="1">
        <f t="shared" si="138"/>
        <v>5</v>
      </c>
      <c r="H145" s="26">
        <f t="shared" si="138"/>
        <v>5</v>
      </c>
      <c r="I145" s="3"/>
      <c r="K145" s="15" t="s">
        <v>14</v>
      </c>
      <c r="L145" s="1">
        <f t="shared" ref="L145:Q145" si="139">COUNTA(L134:L140)</f>
        <v>6</v>
      </c>
      <c r="M145" s="1">
        <f t="shared" si="139"/>
        <v>6</v>
      </c>
      <c r="N145" s="1">
        <f t="shared" si="139"/>
        <v>6</v>
      </c>
      <c r="O145" s="1">
        <f t="shared" si="139"/>
        <v>6</v>
      </c>
      <c r="P145" s="1">
        <f t="shared" si="139"/>
        <v>6</v>
      </c>
      <c r="Q145" s="26">
        <f t="shared" si="139"/>
        <v>6</v>
      </c>
    </row>
    <row r="146" spans="1:18" x14ac:dyDescent="0.25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751C-8A8C-4FBA-B710-0293A89FA034}">
  <dimension ref="A1:I137"/>
  <sheetViews>
    <sheetView zoomScale="55" zoomScaleNormal="55" workbookViewId="0">
      <selection activeCell="L21" sqref="L21"/>
    </sheetView>
  </sheetViews>
  <sheetFormatPr defaultRowHeight="15" x14ac:dyDescent="0.25"/>
  <cols>
    <col min="1" max="1" width="3.7109375" style="7" customWidth="1"/>
    <col min="2" max="2" width="24.5703125" style="3" bestFit="1" customWidth="1"/>
    <col min="3" max="3" width="18.28515625" style="1" bestFit="1" customWidth="1"/>
    <col min="4" max="4" width="17.28515625" style="1" bestFit="1" customWidth="1"/>
    <col min="5" max="5" width="20.5703125" style="1" bestFit="1" customWidth="1"/>
    <col min="6" max="6" width="25.140625" style="1" bestFit="1" customWidth="1"/>
    <col min="7" max="7" width="26.7109375" style="1" bestFit="1" customWidth="1"/>
    <col min="8" max="8" width="28.42578125" style="1" bestFit="1" customWidth="1"/>
    <col min="9" max="9" width="3.7109375" style="7" customWidth="1"/>
  </cols>
  <sheetData>
    <row r="1" spans="1:9" s="27" customFormat="1" ht="61.5" x14ac:dyDescent="0.9">
      <c r="A1" s="30"/>
      <c r="B1" s="28"/>
      <c r="C1" s="29"/>
      <c r="D1" s="29"/>
      <c r="E1" s="33" t="s">
        <v>61</v>
      </c>
      <c r="F1" s="33"/>
      <c r="G1" s="33"/>
      <c r="H1" s="29"/>
      <c r="I1" s="30"/>
    </row>
    <row r="2" spans="1:9" x14ac:dyDescent="0.25">
      <c r="A2" s="4"/>
      <c r="B2" s="5"/>
      <c r="C2" s="4"/>
      <c r="D2" s="4"/>
      <c r="E2" s="4"/>
      <c r="F2" s="4"/>
      <c r="G2" s="4"/>
      <c r="H2" s="4"/>
      <c r="I2" s="4"/>
    </row>
    <row r="3" spans="1:9" x14ac:dyDescent="0.25">
      <c r="B3" s="22" t="s">
        <v>38</v>
      </c>
      <c r="C3" s="23"/>
      <c r="D3" s="23"/>
      <c r="E3" s="23"/>
      <c r="F3" s="23"/>
      <c r="G3" s="23"/>
      <c r="H3" s="23"/>
    </row>
    <row r="4" spans="1:9" x14ac:dyDescent="0.25">
      <c r="B4" s="22" t="s">
        <v>6</v>
      </c>
      <c r="C4" s="22"/>
      <c r="D4" s="23"/>
      <c r="E4" s="22"/>
      <c r="F4" s="23"/>
      <c r="G4" s="23"/>
      <c r="H4" s="23"/>
    </row>
    <row r="5" spans="1:9" x14ac:dyDescent="0.25">
      <c r="A5" s="10"/>
      <c r="C5" s="3" t="s">
        <v>1</v>
      </c>
      <c r="D5" s="3" t="s">
        <v>2</v>
      </c>
      <c r="E5" s="3" t="s">
        <v>3</v>
      </c>
      <c r="F5" s="3" t="s">
        <v>5</v>
      </c>
      <c r="G5" s="3" t="s">
        <v>4</v>
      </c>
      <c r="H5" s="3" t="s">
        <v>23</v>
      </c>
      <c r="I5" s="10"/>
    </row>
    <row r="6" spans="1:9" x14ac:dyDescent="0.25">
      <c r="B6" s="21" t="s">
        <v>0</v>
      </c>
      <c r="C6" s="3"/>
      <c r="D6" s="3"/>
      <c r="E6" s="3"/>
      <c r="F6" s="3"/>
      <c r="G6" s="3"/>
      <c r="H6" s="3"/>
    </row>
    <row r="7" spans="1:9" x14ac:dyDescent="0.25">
      <c r="B7" s="12" t="s">
        <v>44</v>
      </c>
      <c r="C7" s="1">
        <v>152</v>
      </c>
      <c r="D7" s="1">
        <v>10</v>
      </c>
      <c r="E7" s="1">
        <f>C7/D7</f>
        <v>15.2</v>
      </c>
      <c r="F7" s="1">
        <f>C7-G7</f>
        <v>152</v>
      </c>
      <c r="G7" s="1">
        <v>0</v>
      </c>
      <c r="H7" s="1">
        <f>F7/D7</f>
        <v>15.2</v>
      </c>
    </row>
    <row r="8" spans="1:9" x14ac:dyDescent="0.25">
      <c r="B8" s="12" t="s">
        <v>45</v>
      </c>
      <c r="C8" s="1">
        <v>141</v>
      </c>
      <c r="D8" s="1">
        <v>9</v>
      </c>
      <c r="E8" s="1">
        <f t="shared" ref="E8:E10" si="0">C8/D8</f>
        <v>15.666666666666666</v>
      </c>
      <c r="F8" s="1">
        <f t="shared" ref="F8:F10" si="1">C8-G8</f>
        <v>141</v>
      </c>
      <c r="G8" s="1">
        <v>0</v>
      </c>
      <c r="H8" s="1">
        <f t="shared" ref="H8:H10" si="2">F8/D8</f>
        <v>15.666666666666666</v>
      </c>
    </row>
    <row r="9" spans="1:9" x14ac:dyDescent="0.25">
      <c r="B9" s="12" t="s">
        <v>46</v>
      </c>
      <c r="C9" s="1">
        <v>150</v>
      </c>
      <c r="D9" s="1">
        <v>9</v>
      </c>
      <c r="E9" s="1">
        <f t="shared" si="0"/>
        <v>16.666666666666668</v>
      </c>
      <c r="F9" s="1">
        <f t="shared" si="1"/>
        <v>150</v>
      </c>
      <c r="G9" s="1">
        <v>0</v>
      </c>
      <c r="H9" s="1">
        <f t="shared" si="2"/>
        <v>16.666666666666668</v>
      </c>
    </row>
    <row r="10" spans="1:9" x14ac:dyDescent="0.25">
      <c r="B10" s="12" t="s">
        <v>47</v>
      </c>
      <c r="C10" s="1">
        <v>140</v>
      </c>
      <c r="D10" s="1">
        <v>9</v>
      </c>
      <c r="E10" s="1">
        <f t="shared" si="0"/>
        <v>15.555555555555555</v>
      </c>
      <c r="F10" s="1">
        <f t="shared" si="1"/>
        <v>140</v>
      </c>
      <c r="G10" s="1">
        <v>0</v>
      </c>
      <c r="H10" s="1">
        <f t="shared" si="2"/>
        <v>15.555555555555555</v>
      </c>
    </row>
    <row r="11" spans="1:9" x14ac:dyDescent="0.25">
      <c r="C11" s="3"/>
      <c r="D11" s="3"/>
      <c r="E11" s="3"/>
      <c r="F11" s="3"/>
      <c r="G11" s="3"/>
      <c r="H11" s="3"/>
    </row>
    <row r="12" spans="1:9" ht="15.75" thickBot="1" x14ac:dyDescent="0.3">
      <c r="B12" s="13"/>
    </row>
    <row r="13" spans="1:9" x14ac:dyDescent="0.25">
      <c r="B13" s="20" t="s">
        <v>24</v>
      </c>
      <c r="C13" s="1">
        <f t="shared" ref="C13:H13" si="3">AVERAGE(C7:C10)</f>
        <v>145.75</v>
      </c>
      <c r="D13" s="1">
        <f t="shared" si="3"/>
        <v>9.25</v>
      </c>
      <c r="E13" s="1">
        <f t="shared" si="3"/>
        <v>15.772222222222222</v>
      </c>
      <c r="F13" s="1">
        <f t="shared" si="3"/>
        <v>145.75</v>
      </c>
      <c r="G13" s="1">
        <f t="shared" si="3"/>
        <v>0</v>
      </c>
      <c r="H13" s="24">
        <f t="shared" si="3"/>
        <v>15.772222222222222</v>
      </c>
    </row>
    <row r="14" spans="1:9" x14ac:dyDescent="0.25">
      <c r="B14" s="20" t="s">
        <v>25</v>
      </c>
      <c r="C14" s="1">
        <f t="shared" ref="C14:H14" si="4">STDEV(C7:C10)</f>
        <v>6.1305247192498404</v>
      </c>
      <c r="D14" s="1">
        <f t="shared" si="4"/>
        <v>0.5</v>
      </c>
      <c r="E14" s="1">
        <f t="shared" si="4"/>
        <v>0.62863756265847348</v>
      </c>
      <c r="F14" s="1">
        <f t="shared" si="4"/>
        <v>6.1305247192498404</v>
      </c>
      <c r="G14" s="1">
        <f t="shared" si="4"/>
        <v>0</v>
      </c>
      <c r="H14" s="25">
        <f t="shared" si="4"/>
        <v>0.62863756265847348</v>
      </c>
    </row>
    <row r="15" spans="1:9" x14ac:dyDescent="0.25">
      <c r="B15" s="20" t="s">
        <v>26</v>
      </c>
      <c r="C15" s="1">
        <f>C14/SQRT(C16)</f>
        <v>3.0652623596249202</v>
      </c>
      <c r="D15" s="1">
        <f t="shared" ref="D15:H15" si="5">D14/SQRT(D16)</f>
        <v>0.25</v>
      </c>
      <c r="E15" s="1">
        <f t="shared" si="5"/>
        <v>0.31431878132923674</v>
      </c>
      <c r="F15" s="1">
        <f t="shared" si="5"/>
        <v>3.0652623596249202</v>
      </c>
      <c r="G15" s="1">
        <f t="shared" si="5"/>
        <v>0</v>
      </c>
      <c r="H15" s="25">
        <f t="shared" si="5"/>
        <v>0.31431878132923674</v>
      </c>
    </row>
    <row r="16" spans="1:9" ht="15.75" thickBot="1" x14ac:dyDescent="0.3">
      <c r="B16" s="20" t="s">
        <v>27</v>
      </c>
      <c r="C16" s="1">
        <f t="shared" ref="C16:H16" si="6">COUNTA(C7:C10)</f>
        <v>4</v>
      </c>
      <c r="D16" s="1">
        <f t="shared" si="6"/>
        <v>4</v>
      </c>
      <c r="E16" s="1">
        <f t="shared" si="6"/>
        <v>4</v>
      </c>
      <c r="F16" s="1">
        <f t="shared" si="6"/>
        <v>4</v>
      </c>
      <c r="G16" s="1">
        <f t="shared" si="6"/>
        <v>4</v>
      </c>
      <c r="H16" s="26">
        <f t="shared" si="6"/>
        <v>4</v>
      </c>
    </row>
    <row r="17" spans="1:9" x14ac:dyDescent="0.25">
      <c r="C17" s="3"/>
      <c r="D17" s="3"/>
      <c r="E17" s="3"/>
      <c r="F17" s="3"/>
      <c r="G17" s="3"/>
      <c r="H17" s="3"/>
    </row>
    <row r="18" spans="1:9" ht="17.25" x14ac:dyDescent="0.25">
      <c r="B18" s="21" t="s">
        <v>62</v>
      </c>
      <c r="C18" s="3"/>
    </row>
    <row r="19" spans="1:9" x14ac:dyDescent="0.25">
      <c r="B19" s="12" t="s">
        <v>63</v>
      </c>
      <c r="C19" s="1">
        <v>127</v>
      </c>
      <c r="D19" s="1">
        <v>9</v>
      </c>
      <c r="E19" s="1">
        <f t="shared" ref="E19:E22" si="7">C19/D19</f>
        <v>14.111111111111111</v>
      </c>
      <c r="F19" s="1">
        <v>119</v>
      </c>
      <c r="G19" s="1">
        <f t="shared" ref="G19" si="8">C19-F19</f>
        <v>8</v>
      </c>
      <c r="H19" s="1">
        <f t="shared" ref="H19:H22" si="9">F19/D19</f>
        <v>13.222222222222221</v>
      </c>
    </row>
    <row r="20" spans="1:9" x14ac:dyDescent="0.25">
      <c r="B20" s="12" t="s">
        <v>64</v>
      </c>
      <c r="C20" s="1">
        <v>101</v>
      </c>
      <c r="D20" s="1">
        <v>9</v>
      </c>
      <c r="E20" s="1">
        <f t="shared" si="7"/>
        <v>11.222222222222221</v>
      </c>
      <c r="F20" s="1">
        <v>100</v>
      </c>
      <c r="G20" s="1">
        <f>C20-F20</f>
        <v>1</v>
      </c>
      <c r="H20" s="1">
        <f t="shared" si="9"/>
        <v>11.111111111111111</v>
      </c>
    </row>
    <row r="21" spans="1:9" x14ac:dyDescent="0.25">
      <c r="B21" s="12" t="s">
        <v>65</v>
      </c>
      <c r="C21" s="1">
        <v>89</v>
      </c>
      <c r="D21" s="1">
        <v>9</v>
      </c>
      <c r="E21" s="1">
        <f t="shared" si="7"/>
        <v>9.8888888888888893</v>
      </c>
      <c r="F21" s="1">
        <v>89</v>
      </c>
      <c r="G21" s="1">
        <f t="shared" ref="G21:G22" si="10">C21-F21</f>
        <v>0</v>
      </c>
      <c r="H21" s="1">
        <f t="shared" si="9"/>
        <v>9.8888888888888893</v>
      </c>
    </row>
    <row r="22" spans="1:9" x14ac:dyDescent="0.25">
      <c r="B22" s="12" t="s">
        <v>66</v>
      </c>
      <c r="C22" s="1">
        <v>142</v>
      </c>
      <c r="D22" s="1">
        <v>11</v>
      </c>
      <c r="E22" s="1">
        <f t="shared" si="7"/>
        <v>12.909090909090908</v>
      </c>
      <c r="F22" s="1">
        <v>137</v>
      </c>
      <c r="G22" s="1">
        <f t="shared" si="10"/>
        <v>5</v>
      </c>
      <c r="H22" s="1">
        <f t="shared" si="9"/>
        <v>12.454545454545455</v>
      </c>
    </row>
    <row r="23" spans="1:9" x14ac:dyDescent="0.25">
      <c r="C23" s="3"/>
      <c r="D23" s="3"/>
      <c r="E23" s="3"/>
      <c r="F23" s="3"/>
      <c r="G23" s="3"/>
      <c r="H23" s="3"/>
    </row>
    <row r="24" spans="1:9" ht="15.75" thickBot="1" x14ac:dyDescent="0.3">
      <c r="B24" s="13"/>
    </row>
    <row r="25" spans="1:9" x14ac:dyDescent="0.25">
      <c r="B25" s="20" t="s">
        <v>24</v>
      </c>
      <c r="C25" s="1">
        <f t="shared" ref="C25:H25" si="11">AVERAGE(C19:C23)</f>
        <v>114.75</v>
      </c>
      <c r="D25" s="1">
        <f t="shared" si="11"/>
        <v>9.5</v>
      </c>
      <c r="E25" s="1">
        <f t="shared" si="11"/>
        <v>12.032828282828282</v>
      </c>
      <c r="F25" s="1">
        <f t="shared" si="11"/>
        <v>111.25</v>
      </c>
      <c r="G25" s="1">
        <f t="shared" si="11"/>
        <v>3.5</v>
      </c>
      <c r="H25" s="24">
        <f t="shared" si="11"/>
        <v>11.669191919191919</v>
      </c>
    </row>
    <row r="26" spans="1:9" x14ac:dyDescent="0.25">
      <c r="B26" s="20" t="s">
        <v>25</v>
      </c>
      <c r="C26" s="1">
        <f t="shared" ref="C26:H26" si="12">STDEV(C19:C23)</f>
        <v>24.116038922951947</v>
      </c>
      <c r="D26" s="1">
        <f t="shared" si="12"/>
        <v>1</v>
      </c>
      <c r="E26" s="1">
        <f t="shared" si="12"/>
        <v>1.8565787544922938</v>
      </c>
      <c r="F26" s="1">
        <f t="shared" si="12"/>
        <v>21.17191535974013</v>
      </c>
      <c r="G26" s="1">
        <f t="shared" si="12"/>
        <v>3.6968455021364721</v>
      </c>
      <c r="H26" s="25">
        <f t="shared" si="12"/>
        <v>1.4730485809681748</v>
      </c>
    </row>
    <row r="27" spans="1:9" x14ac:dyDescent="0.25">
      <c r="B27" s="20" t="s">
        <v>26</v>
      </c>
      <c r="C27" s="1">
        <f>C26/SQRT(C28)</f>
        <v>12.058019461475974</v>
      </c>
      <c r="D27" s="1">
        <f t="shared" ref="D27:H27" si="13">D26/SQRT(D28)</f>
        <v>0.5</v>
      </c>
      <c r="E27" s="1">
        <f t="shared" si="13"/>
        <v>0.92828937724614691</v>
      </c>
      <c r="F27" s="1">
        <f t="shared" si="13"/>
        <v>10.585957679870065</v>
      </c>
      <c r="G27" s="1">
        <f t="shared" si="13"/>
        <v>1.8484227510682361</v>
      </c>
      <c r="H27" s="25">
        <f t="shared" si="13"/>
        <v>0.73652429048408741</v>
      </c>
    </row>
    <row r="28" spans="1:9" ht="15.75" thickBot="1" x14ac:dyDescent="0.3">
      <c r="B28" s="20" t="s">
        <v>27</v>
      </c>
      <c r="C28" s="1">
        <f t="shared" ref="C28:H28" si="14">COUNTA(C19:C23)</f>
        <v>4</v>
      </c>
      <c r="D28" s="1">
        <f t="shared" si="14"/>
        <v>4</v>
      </c>
      <c r="E28" s="1">
        <f t="shared" si="14"/>
        <v>4</v>
      </c>
      <c r="F28" s="1">
        <f t="shared" si="14"/>
        <v>4</v>
      </c>
      <c r="G28" s="1">
        <f t="shared" si="14"/>
        <v>4</v>
      </c>
      <c r="H28" s="26">
        <f t="shared" si="14"/>
        <v>4</v>
      </c>
    </row>
    <row r="29" spans="1:9" s="31" customFormat="1" x14ac:dyDescent="0.25">
      <c r="A29" s="7"/>
      <c r="B29" s="10"/>
      <c r="C29" s="7"/>
      <c r="D29" s="7"/>
      <c r="E29" s="7"/>
      <c r="F29" s="7"/>
      <c r="G29" s="7"/>
      <c r="H29" s="7"/>
      <c r="I29" s="7"/>
    </row>
    <row r="30" spans="1:9" x14ac:dyDescent="0.25">
      <c r="B30" s="22" t="s">
        <v>38</v>
      </c>
      <c r="C30" s="23"/>
      <c r="D30" s="23"/>
      <c r="E30" s="23"/>
      <c r="F30" s="23"/>
      <c r="G30" s="23"/>
      <c r="H30" s="23"/>
    </row>
    <row r="31" spans="1:9" x14ac:dyDescent="0.25">
      <c r="B31" s="22" t="s">
        <v>7</v>
      </c>
      <c r="C31" s="23"/>
      <c r="D31" s="23"/>
      <c r="E31" s="23"/>
      <c r="F31" s="23"/>
      <c r="G31" s="23"/>
      <c r="H31" s="23"/>
    </row>
    <row r="32" spans="1:9" x14ac:dyDescent="0.25">
      <c r="A32" s="10"/>
      <c r="C32" s="3" t="s">
        <v>1</v>
      </c>
      <c r="D32" s="3" t="s">
        <v>2</v>
      </c>
      <c r="E32" s="3" t="s">
        <v>3</v>
      </c>
      <c r="F32" s="3" t="s">
        <v>5</v>
      </c>
      <c r="G32" s="3" t="s">
        <v>4</v>
      </c>
      <c r="H32" s="3" t="s">
        <v>23</v>
      </c>
      <c r="I32" s="10"/>
    </row>
    <row r="33" spans="2:8" x14ac:dyDescent="0.25">
      <c r="B33" s="21" t="s">
        <v>0</v>
      </c>
    </row>
    <row r="34" spans="2:8" x14ac:dyDescent="0.25">
      <c r="B34" s="12" t="s">
        <v>44</v>
      </c>
      <c r="C34" s="1">
        <v>152</v>
      </c>
      <c r="D34" s="1">
        <v>10</v>
      </c>
      <c r="E34" s="1">
        <f>C34/D34</f>
        <v>15.2</v>
      </c>
      <c r="F34" s="1">
        <f>C34-G34</f>
        <v>152</v>
      </c>
      <c r="G34" s="1">
        <v>0</v>
      </c>
      <c r="H34" s="1">
        <f>F34/D34</f>
        <v>15.2</v>
      </c>
    </row>
    <row r="35" spans="2:8" x14ac:dyDescent="0.25">
      <c r="B35" s="12" t="s">
        <v>45</v>
      </c>
      <c r="C35" s="1">
        <v>149</v>
      </c>
      <c r="D35" s="1">
        <v>9</v>
      </c>
      <c r="E35" s="1">
        <f t="shared" ref="E35:E37" si="15">C35/D35</f>
        <v>16.555555555555557</v>
      </c>
      <c r="F35" s="1">
        <f t="shared" ref="F35:F37" si="16">C35-G35</f>
        <v>148</v>
      </c>
      <c r="G35" s="1">
        <v>1</v>
      </c>
      <c r="H35" s="1">
        <f t="shared" ref="H35:H37" si="17">F35/D35</f>
        <v>16.444444444444443</v>
      </c>
    </row>
    <row r="36" spans="2:8" x14ac:dyDescent="0.25">
      <c r="B36" s="12" t="s">
        <v>46</v>
      </c>
      <c r="C36" s="1">
        <v>168</v>
      </c>
      <c r="D36" s="1">
        <v>9</v>
      </c>
      <c r="E36" s="1">
        <f t="shared" si="15"/>
        <v>18.666666666666668</v>
      </c>
      <c r="F36" s="1">
        <f t="shared" si="16"/>
        <v>168</v>
      </c>
      <c r="G36" s="1">
        <v>0</v>
      </c>
      <c r="H36" s="1">
        <f t="shared" si="17"/>
        <v>18.666666666666668</v>
      </c>
    </row>
    <row r="37" spans="2:8" x14ac:dyDescent="0.25">
      <c r="B37" s="12" t="s">
        <v>47</v>
      </c>
      <c r="C37" s="1">
        <v>164</v>
      </c>
      <c r="D37" s="1">
        <v>10</v>
      </c>
      <c r="E37" s="1">
        <f t="shared" si="15"/>
        <v>16.399999999999999</v>
      </c>
      <c r="F37" s="1">
        <f t="shared" si="16"/>
        <v>164</v>
      </c>
      <c r="H37" s="1">
        <f t="shared" si="17"/>
        <v>16.399999999999999</v>
      </c>
    </row>
    <row r="39" spans="2:8" ht="15.75" thickBot="1" x14ac:dyDescent="0.3"/>
    <row r="40" spans="2:8" x14ac:dyDescent="0.25">
      <c r="B40" s="20" t="s">
        <v>24</v>
      </c>
      <c r="C40" s="1">
        <f t="shared" ref="C40:H40" si="18">AVERAGE(C34:C39)</f>
        <v>158.25</v>
      </c>
      <c r="D40" s="1">
        <f t="shared" si="18"/>
        <v>9.5</v>
      </c>
      <c r="E40" s="1">
        <f t="shared" si="18"/>
        <v>16.705555555555556</v>
      </c>
      <c r="F40" s="1">
        <f t="shared" si="18"/>
        <v>158</v>
      </c>
      <c r="G40" s="1">
        <f t="shared" si="18"/>
        <v>0.33333333333333331</v>
      </c>
      <c r="H40" s="24">
        <f t="shared" si="18"/>
        <v>16.677777777777777</v>
      </c>
    </row>
    <row r="41" spans="2:8" x14ac:dyDescent="0.25">
      <c r="B41" s="20" t="s">
        <v>25</v>
      </c>
      <c r="C41" s="1">
        <f t="shared" ref="C41:H41" si="19">STDEV(C34:C39)</f>
        <v>9.1787798753429097</v>
      </c>
      <c r="D41" s="1">
        <f t="shared" si="19"/>
        <v>0.57735026918962573</v>
      </c>
      <c r="E41" s="1">
        <f t="shared" si="19"/>
        <v>1.4408930701152585</v>
      </c>
      <c r="F41" s="1">
        <f t="shared" si="19"/>
        <v>9.5219045713904666</v>
      </c>
      <c r="G41" s="1">
        <f t="shared" si="19"/>
        <v>0.57735026918962584</v>
      </c>
      <c r="H41" s="25">
        <f t="shared" si="19"/>
        <v>1.4458113190767228</v>
      </c>
    </row>
    <row r="42" spans="2:8" x14ac:dyDescent="0.25">
      <c r="B42" s="20" t="s">
        <v>26</v>
      </c>
      <c r="C42" s="1">
        <f>C41/SQRT(C43)</f>
        <v>4.5893899376714549</v>
      </c>
      <c r="D42" s="1">
        <f t="shared" ref="D42:H42" si="20">D41/SQRT(D43)</f>
        <v>0.28867513459481287</v>
      </c>
      <c r="E42" s="1">
        <f t="shared" si="20"/>
        <v>0.72044653505762923</v>
      </c>
      <c r="F42" s="1">
        <f t="shared" si="20"/>
        <v>4.7609522856952333</v>
      </c>
      <c r="G42" s="1">
        <f t="shared" si="20"/>
        <v>0.33333333333333337</v>
      </c>
      <c r="H42" s="25">
        <f t="shared" si="20"/>
        <v>0.72290565953836139</v>
      </c>
    </row>
    <row r="43" spans="2:8" ht="15.75" thickBot="1" x14ac:dyDescent="0.3">
      <c r="B43" s="20" t="s">
        <v>27</v>
      </c>
      <c r="C43" s="1">
        <f t="shared" ref="C43:H43" si="21">COUNTA(C34:C39)</f>
        <v>4</v>
      </c>
      <c r="D43" s="1">
        <f t="shared" si="21"/>
        <v>4</v>
      </c>
      <c r="E43" s="1">
        <f t="shared" si="21"/>
        <v>4</v>
      </c>
      <c r="F43" s="1">
        <f t="shared" si="21"/>
        <v>4</v>
      </c>
      <c r="G43" s="1">
        <f t="shared" si="21"/>
        <v>3</v>
      </c>
      <c r="H43" s="26">
        <f t="shared" si="21"/>
        <v>4</v>
      </c>
    </row>
    <row r="45" spans="2:8" ht="17.25" x14ac:dyDescent="0.25">
      <c r="B45" s="21" t="s">
        <v>62</v>
      </c>
    </row>
    <row r="46" spans="2:8" x14ac:dyDescent="0.25">
      <c r="B46" s="12" t="s">
        <v>63</v>
      </c>
      <c r="C46" s="1">
        <v>119</v>
      </c>
      <c r="D46" s="1">
        <v>9</v>
      </c>
      <c r="E46" s="1">
        <f t="shared" ref="E46:E49" si="22">C46/D46</f>
        <v>13.222222222222221</v>
      </c>
      <c r="F46" s="1">
        <v>114</v>
      </c>
      <c r="G46" s="1">
        <f t="shared" ref="G46" si="23">C46-F46</f>
        <v>5</v>
      </c>
      <c r="H46" s="1">
        <f t="shared" ref="H46:H49" si="24">F46/D46</f>
        <v>12.666666666666666</v>
      </c>
    </row>
    <row r="47" spans="2:8" x14ac:dyDescent="0.25">
      <c r="B47" s="12" t="s">
        <v>64</v>
      </c>
      <c r="C47" s="1">
        <v>110</v>
      </c>
      <c r="D47" s="1">
        <v>10</v>
      </c>
      <c r="E47" s="1">
        <f t="shared" si="22"/>
        <v>11</v>
      </c>
      <c r="F47" s="1">
        <v>110</v>
      </c>
      <c r="G47" s="1">
        <f>C47-F47</f>
        <v>0</v>
      </c>
      <c r="H47" s="1">
        <f t="shared" si="24"/>
        <v>11</v>
      </c>
    </row>
    <row r="48" spans="2:8" x14ac:dyDescent="0.25">
      <c r="B48" s="12" t="s">
        <v>65</v>
      </c>
      <c r="C48" s="1">
        <v>88</v>
      </c>
      <c r="D48" s="1">
        <v>8</v>
      </c>
      <c r="E48" s="1">
        <f t="shared" si="22"/>
        <v>11</v>
      </c>
      <c r="F48" s="1">
        <v>87</v>
      </c>
      <c r="G48" s="1">
        <f t="shared" ref="G48:G49" si="25">C48-F48</f>
        <v>1</v>
      </c>
      <c r="H48" s="1">
        <f t="shared" si="24"/>
        <v>10.875</v>
      </c>
    </row>
    <row r="49" spans="1:9" x14ac:dyDescent="0.25">
      <c r="B49" s="12" t="s">
        <v>66</v>
      </c>
      <c r="C49" s="1">
        <v>95</v>
      </c>
      <c r="D49" s="1">
        <v>9</v>
      </c>
      <c r="E49" s="1">
        <f t="shared" si="22"/>
        <v>10.555555555555555</v>
      </c>
      <c r="F49" s="1">
        <v>95</v>
      </c>
      <c r="G49" s="1">
        <f t="shared" si="25"/>
        <v>0</v>
      </c>
      <c r="H49" s="1">
        <f t="shared" si="24"/>
        <v>10.555555555555555</v>
      </c>
    </row>
    <row r="51" spans="1:9" ht="15.75" thickBot="1" x14ac:dyDescent="0.3"/>
    <row r="52" spans="1:9" x14ac:dyDescent="0.25">
      <c r="B52" s="20" t="s">
        <v>24</v>
      </c>
      <c r="C52" s="1">
        <f t="shared" ref="C52:H52" si="26">AVERAGE(C46:C51)</f>
        <v>103</v>
      </c>
      <c r="D52" s="1">
        <f t="shared" si="26"/>
        <v>9</v>
      </c>
      <c r="E52" s="1">
        <f t="shared" si="26"/>
        <v>11.444444444444445</v>
      </c>
      <c r="F52" s="1">
        <f t="shared" si="26"/>
        <v>101.5</v>
      </c>
      <c r="G52" s="1">
        <f t="shared" si="26"/>
        <v>1.5</v>
      </c>
      <c r="H52" s="24">
        <f t="shared" si="26"/>
        <v>11.274305555555555</v>
      </c>
    </row>
    <row r="53" spans="1:9" x14ac:dyDescent="0.25">
      <c r="B53" s="20" t="s">
        <v>25</v>
      </c>
      <c r="C53" s="1">
        <f t="shared" ref="C53:H53" si="27">STDEV(C46:C51)</f>
        <v>14.071247279470288</v>
      </c>
      <c r="D53" s="1">
        <f t="shared" si="27"/>
        <v>0.81649658092772603</v>
      </c>
      <c r="E53" s="1">
        <f t="shared" si="27"/>
        <v>1.203561245131253</v>
      </c>
      <c r="F53" s="1">
        <f t="shared" si="27"/>
        <v>12.662279942148386</v>
      </c>
      <c r="G53" s="1">
        <f t="shared" si="27"/>
        <v>2.3804761428476167</v>
      </c>
      <c r="H53" s="25">
        <f t="shared" si="27"/>
        <v>0.94691771742862985</v>
      </c>
    </row>
    <row r="54" spans="1:9" x14ac:dyDescent="0.25">
      <c r="B54" s="20" t="s">
        <v>26</v>
      </c>
      <c r="C54" s="1">
        <f>C53/SQRT(C55)</f>
        <v>7.0356236397351442</v>
      </c>
      <c r="D54" s="1">
        <f t="shared" ref="D54:H54" si="28">D53/SQRT(D55)</f>
        <v>0.40824829046386302</v>
      </c>
      <c r="E54" s="1">
        <f t="shared" si="28"/>
        <v>0.60178062256562648</v>
      </c>
      <c r="F54" s="1">
        <f t="shared" si="28"/>
        <v>6.3311399710741929</v>
      </c>
      <c r="G54" s="1">
        <f t="shared" si="28"/>
        <v>1.1902380714238083</v>
      </c>
      <c r="H54" s="25">
        <f t="shared" si="28"/>
        <v>0.47345885871431492</v>
      </c>
    </row>
    <row r="55" spans="1:9" ht="15.75" thickBot="1" x14ac:dyDescent="0.3">
      <c r="B55" s="20" t="s">
        <v>27</v>
      </c>
      <c r="C55" s="1">
        <f t="shared" ref="C55:H55" si="29">COUNTA(C46:C51)</f>
        <v>4</v>
      </c>
      <c r="D55" s="1">
        <f t="shared" si="29"/>
        <v>4</v>
      </c>
      <c r="E55" s="1">
        <f t="shared" si="29"/>
        <v>4</v>
      </c>
      <c r="F55" s="1">
        <f t="shared" si="29"/>
        <v>4</v>
      </c>
      <c r="G55" s="1">
        <f t="shared" si="29"/>
        <v>4</v>
      </c>
      <c r="H55" s="26">
        <f t="shared" si="29"/>
        <v>4</v>
      </c>
    </row>
    <row r="56" spans="1:9" x14ac:dyDescent="0.25">
      <c r="B56" s="10"/>
      <c r="C56" s="7"/>
      <c r="D56" s="7"/>
      <c r="E56" s="7"/>
      <c r="F56" s="7"/>
      <c r="G56" s="7"/>
      <c r="H56" s="7"/>
    </row>
    <row r="57" spans="1:9" x14ac:dyDescent="0.25">
      <c r="B57" s="22" t="s">
        <v>38</v>
      </c>
      <c r="C57" s="23"/>
      <c r="D57" s="23"/>
      <c r="E57" s="23"/>
      <c r="F57" s="23"/>
      <c r="G57" s="23"/>
      <c r="H57" s="23"/>
    </row>
    <row r="58" spans="1:9" x14ac:dyDescent="0.25">
      <c r="B58" s="22" t="s">
        <v>8</v>
      </c>
      <c r="C58" s="23"/>
      <c r="D58" s="23"/>
      <c r="E58" s="23"/>
      <c r="F58" s="23"/>
      <c r="G58" s="23"/>
      <c r="H58" s="23"/>
    </row>
    <row r="59" spans="1:9" x14ac:dyDescent="0.25">
      <c r="A59" s="10"/>
      <c r="C59" s="3" t="s">
        <v>1</v>
      </c>
      <c r="D59" s="3" t="s">
        <v>2</v>
      </c>
      <c r="E59" s="3" t="s">
        <v>3</v>
      </c>
      <c r="F59" s="3" t="s">
        <v>5</v>
      </c>
      <c r="G59" s="3" t="s">
        <v>4</v>
      </c>
      <c r="H59" s="3" t="s">
        <v>23</v>
      </c>
      <c r="I59" s="10"/>
    </row>
    <row r="60" spans="1:9" x14ac:dyDescent="0.25">
      <c r="B60" s="21" t="s">
        <v>0</v>
      </c>
    </row>
    <row r="61" spans="1:9" x14ac:dyDescent="0.25">
      <c r="B61" s="12" t="s">
        <v>44</v>
      </c>
      <c r="C61" s="1">
        <v>192</v>
      </c>
      <c r="D61" s="1">
        <v>10</v>
      </c>
      <c r="E61" s="1">
        <f>C61/D61</f>
        <v>19.2</v>
      </c>
      <c r="F61" s="1">
        <f>C61-G61</f>
        <v>192</v>
      </c>
      <c r="G61" s="1">
        <v>0</v>
      </c>
      <c r="H61" s="1">
        <f>F61/D61</f>
        <v>19.2</v>
      </c>
    </row>
    <row r="62" spans="1:9" x14ac:dyDescent="0.25">
      <c r="B62" s="12" t="s">
        <v>45</v>
      </c>
      <c r="C62" s="1">
        <v>169</v>
      </c>
      <c r="D62" s="1">
        <v>9</v>
      </c>
      <c r="E62" s="1">
        <f t="shared" ref="E62:E64" si="30">C62/D62</f>
        <v>18.777777777777779</v>
      </c>
      <c r="F62" s="1">
        <f t="shared" ref="F62:F64" si="31">C62-G62</f>
        <v>169</v>
      </c>
      <c r="G62" s="1">
        <v>0</v>
      </c>
      <c r="H62" s="1">
        <f t="shared" ref="H62:H64" si="32">F62/D62</f>
        <v>18.777777777777779</v>
      </c>
    </row>
    <row r="63" spans="1:9" x14ac:dyDescent="0.25">
      <c r="B63" s="12" t="s">
        <v>46</v>
      </c>
      <c r="C63" s="1">
        <v>194</v>
      </c>
      <c r="D63" s="1">
        <v>10</v>
      </c>
      <c r="E63" s="1">
        <f t="shared" si="30"/>
        <v>19.399999999999999</v>
      </c>
      <c r="F63" s="1">
        <f t="shared" si="31"/>
        <v>194</v>
      </c>
      <c r="G63" s="1">
        <v>0</v>
      </c>
      <c r="H63" s="1">
        <f t="shared" si="32"/>
        <v>19.399999999999999</v>
      </c>
    </row>
    <row r="64" spans="1:9" x14ac:dyDescent="0.25">
      <c r="B64" s="12" t="s">
        <v>47</v>
      </c>
      <c r="C64" s="1">
        <v>170</v>
      </c>
      <c r="D64" s="1">
        <v>10</v>
      </c>
      <c r="E64" s="1">
        <f t="shared" si="30"/>
        <v>17</v>
      </c>
      <c r="F64" s="1">
        <f t="shared" si="31"/>
        <v>170</v>
      </c>
      <c r="G64" s="1">
        <v>0</v>
      </c>
      <c r="H64" s="1">
        <f t="shared" si="32"/>
        <v>17</v>
      </c>
    </row>
    <row r="66" spans="2:8" ht="15.75" thickBot="1" x14ac:dyDescent="0.3"/>
    <row r="67" spans="2:8" x14ac:dyDescent="0.25">
      <c r="B67" s="20" t="s">
        <v>24</v>
      </c>
      <c r="C67" s="1">
        <f t="shared" ref="C67:H67" si="33">AVERAGE(C61:C66)</f>
        <v>181.25</v>
      </c>
      <c r="D67" s="1">
        <f t="shared" si="33"/>
        <v>9.75</v>
      </c>
      <c r="E67" s="1">
        <f t="shared" si="33"/>
        <v>18.594444444444441</v>
      </c>
      <c r="F67" s="1">
        <f t="shared" si="33"/>
        <v>181.25</v>
      </c>
      <c r="G67" s="1">
        <f t="shared" si="33"/>
        <v>0</v>
      </c>
      <c r="H67" s="24">
        <f t="shared" si="33"/>
        <v>18.594444444444441</v>
      </c>
    </row>
    <row r="68" spans="2:8" x14ac:dyDescent="0.25">
      <c r="B68" s="20" t="s">
        <v>25</v>
      </c>
      <c r="C68" s="1">
        <f t="shared" ref="C68:H68" si="34">STDEV(C61:C66)</f>
        <v>13.598406769422169</v>
      </c>
      <c r="D68" s="1">
        <f t="shared" si="34"/>
        <v>0.5</v>
      </c>
      <c r="E68" s="1">
        <f t="shared" si="34"/>
        <v>1.094148296085663</v>
      </c>
      <c r="F68" s="1">
        <f t="shared" si="34"/>
        <v>13.598406769422169</v>
      </c>
      <c r="G68" s="1">
        <f t="shared" si="34"/>
        <v>0</v>
      </c>
      <c r="H68" s="25">
        <f t="shared" si="34"/>
        <v>1.094148296085663</v>
      </c>
    </row>
    <row r="69" spans="2:8" x14ac:dyDescent="0.25">
      <c r="B69" s="20" t="s">
        <v>26</v>
      </c>
      <c r="C69" s="1">
        <f>C68/SQRT(C70)</f>
        <v>6.7992033847110847</v>
      </c>
      <c r="D69" s="1">
        <f t="shared" ref="D69:H69" si="35">D68/SQRT(D70)</f>
        <v>0.25</v>
      </c>
      <c r="E69" s="1">
        <f t="shared" si="35"/>
        <v>0.5470741480428315</v>
      </c>
      <c r="F69" s="1">
        <f t="shared" si="35"/>
        <v>6.7992033847110847</v>
      </c>
      <c r="G69" s="1">
        <f t="shared" si="35"/>
        <v>0</v>
      </c>
      <c r="H69" s="25">
        <f t="shared" si="35"/>
        <v>0.5470741480428315</v>
      </c>
    </row>
    <row r="70" spans="2:8" ht="15.75" thickBot="1" x14ac:dyDescent="0.3">
      <c r="B70" s="20" t="s">
        <v>27</v>
      </c>
      <c r="C70" s="1">
        <f t="shared" ref="C70:H70" si="36">COUNTA(C61:C66)</f>
        <v>4</v>
      </c>
      <c r="D70" s="1">
        <f t="shared" si="36"/>
        <v>4</v>
      </c>
      <c r="E70" s="1">
        <f t="shared" si="36"/>
        <v>4</v>
      </c>
      <c r="F70" s="1">
        <f t="shared" si="36"/>
        <v>4</v>
      </c>
      <c r="G70" s="1">
        <f t="shared" si="36"/>
        <v>4</v>
      </c>
      <c r="H70" s="26">
        <f t="shared" si="36"/>
        <v>4</v>
      </c>
    </row>
    <row r="72" spans="2:8" ht="17.25" x14ac:dyDescent="0.25">
      <c r="B72" s="21" t="s">
        <v>62</v>
      </c>
    </row>
    <row r="73" spans="2:8" x14ac:dyDescent="0.25">
      <c r="B73" s="12" t="s">
        <v>63</v>
      </c>
      <c r="C73" s="1">
        <v>117</v>
      </c>
      <c r="D73" s="1">
        <v>10</v>
      </c>
      <c r="E73" s="1">
        <f t="shared" ref="E73:E76" si="37">C73/D73</f>
        <v>11.7</v>
      </c>
      <c r="F73" s="1">
        <v>116</v>
      </c>
      <c r="G73" s="1">
        <f t="shared" ref="G73" si="38">C73-F73</f>
        <v>1</v>
      </c>
      <c r="H73" s="1">
        <f t="shared" ref="H73:H76" si="39">F73/D73</f>
        <v>11.6</v>
      </c>
    </row>
    <row r="74" spans="2:8" x14ac:dyDescent="0.25">
      <c r="B74" s="12" t="s">
        <v>64</v>
      </c>
      <c r="C74" s="1">
        <v>107</v>
      </c>
      <c r="D74" s="1">
        <v>9</v>
      </c>
      <c r="E74" s="1">
        <f t="shared" si="37"/>
        <v>11.888888888888889</v>
      </c>
      <c r="F74" s="1">
        <v>105</v>
      </c>
      <c r="G74" s="1">
        <f>C74-F74</f>
        <v>2</v>
      </c>
      <c r="H74" s="1">
        <f t="shared" si="39"/>
        <v>11.666666666666666</v>
      </c>
    </row>
    <row r="75" spans="2:8" x14ac:dyDescent="0.25">
      <c r="B75" s="12" t="s">
        <v>65</v>
      </c>
      <c r="C75" s="1">
        <v>103</v>
      </c>
      <c r="D75" s="1">
        <v>10</v>
      </c>
      <c r="E75" s="1">
        <f t="shared" si="37"/>
        <v>10.3</v>
      </c>
      <c r="F75" s="1">
        <v>102</v>
      </c>
      <c r="G75" s="1">
        <f t="shared" ref="G75:G76" si="40">C75-F75</f>
        <v>1</v>
      </c>
      <c r="H75" s="1">
        <f t="shared" si="39"/>
        <v>10.199999999999999</v>
      </c>
    </row>
    <row r="76" spans="2:8" x14ac:dyDescent="0.25">
      <c r="B76" s="12" t="s">
        <v>66</v>
      </c>
      <c r="C76" s="1">
        <v>126</v>
      </c>
      <c r="D76" s="1">
        <v>10</v>
      </c>
      <c r="E76" s="1">
        <f t="shared" si="37"/>
        <v>12.6</v>
      </c>
      <c r="F76" s="1">
        <v>124</v>
      </c>
      <c r="G76" s="1">
        <f t="shared" si="40"/>
        <v>2</v>
      </c>
      <c r="H76" s="1">
        <f t="shared" si="39"/>
        <v>12.4</v>
      </c>
    </row>
    <row r="78" spans="2:8" ht="15.75" thickBot="1" x14ac:dyDescent="0.3"/>
    <row r="79" spans="2:8" x14ac:dyDescent="0.25">
      <c r="B79" s="20" t="s">
        <v>24</v>
      </c>
      <c r="C79" s="1">
        <f t="shared" ref="C79:H79" si="41">AVERAGE(C73:C78)</f>
        <v>113.25</v>
      </c>
      <c r="D79" s="1">
        <f t="shared" si="41"/>
        <v>9.75</v>
      </c>
      <c r="E79" s="1">
        <f t="shared" si="41"/>
        <v>11.622222222222222</v>
      </c>
      <c r="F79" s="1">
        <f t="shared" si="41"/>
        <v>111.75</v>
      </c>
      <c r="G79" s="1">
        <f t="shared" si="41"/>
        <v>1.5</v>
      </c>
      <c r="H79" s="24">
        <f t="shared" si="41"/>
        <v>11.466666666666667</v>
      </c>
    </row>
    <row r="80" spans="2:8" x14ac:dyDescent="0.25">
      <c r="B80" s="20" t="s">
        <v>25</v>
      </c>
      <c r="C80" s="1">
        <f t="shared" ref="C80:H80" si="42">STDEV(C73:C78)</f>
        <v>10.3400515794974</v>
      </c>
      <c r="D80" s="1">
        <f t="shared" si="42"/>
        <v>0.5</v>
      </c>
      <c r="E80" s="1">
        <f t="shared" si="42"/>
        <v>0.9628917352574794</v>
      </c>
      <c r="F80" s="1">
        <f t="shared" si="42"/>
        <v>10.144785195688801</v>
      </c>
      <c r="G80" s="1">
        <f t="shared" si="42"/>
        <v>0.57735026918962573</v>
      </c>
      <c r="H80" s="25">
        <f t="shared" si="42"/>
        <v>0.91893658347268181</v>
      </c>
    </row>
    <row r="81" spans="1:9" x14ac:dyDescent="0.25">
      <c r="B81" s="20" t="s">
        <v>26</v>
      </c>
      <c r="C81" s="1">
        <f>C80/SQRT(C82)</f>
        <v>5.1700257897487001</v>
      </c>
      <c r="D81" s="1">
        <f t="shared" ref="D81:H81" si="43">D80/SQRT(D82)</f>
        <v>0.25</v>
      </c>
      <c r="E81" s="1">
        <f t="shared" si="43"/>
        <v>0.4814458676287397</v>
      </c>
      <c r="F81" s="1">
        <f t="shared" si="43"/>
        <v>5.0723925978444004</v>
      </c>
      <c r="G81" s="1">
        <f t="shared" si="43"/>
        <v>0.28867513459481287</v>
      </c>
      <c r="H81" s="25">
        <f t="shared" si="43"/>
        <v>0.45946829173634091</v>
      </c>
    </row>
    <row r="82" spans="1:9" ht="15.75" thickBot="1" x14ac:dyDescent="0.3">
      <c r="B82" s="20" t="s">
        <v>27</v>
      </c>
      <c r="C82" s="1">
        <f t="shared" ref="C82:H82" si="44">COUNTA(C73:C78)</f>
        <v>4</v>
      </c>
      <c r="D82" s="1">
        <f t="shared" si="44"/>
        <v>4</v>
      </c>
      <c r="E82" s="1">
        <f t="shared" si="44"/>
        <v>4</v>
      </c>
      <c r="F82" s="1">
        <f t="shared" si="44"/>
        <v>4</v>
      </c>
      <c r="G82" s="1">
        <f t="shared" si="44"/>
        <v>4</v>
      </c>
      <c r="H82" s="26">
        <f t="shared" si="44"/>
        <v>4</v>
      </c>
    </row>
    <row r="83" spans="1:9" x14ac:dyDescent="0.25">
      <c r="B83" s="10"/>
      <c r="C83" s="7"/>
      <c r="D83" s="7"/>
      <c r="E83" s="7"/>
      <c r="F83" s="7"/>
      <c r="G83" s="7"/>
      <c r="H83" s="7"/>
    </row>
    <row r="84" spans="1:9" x14ac:dyDescent="0.25">
      <c r="B84" s="22" t="s">
        <v>38</v>
      </c>
      <c r="C84" s="23"/>
      <c r="D84" s="23"/>
      <c r="E84" s="23"/>
      <c r="F84" s="23"/>
      <c r="G84" s="23"/>
      <c r="H84" s="23"/>
    </row>
    <row r="85" spans="1:9" x14ac:dyDescent="0.25">
      <c r="B85" s="22" t="s">
        <v>9</v>
      </c>
      <c r="C85" s="23"/>
      <c r="D85" s="23"/>
      <c r="E85" s="23"/>
      <c r="F85" s="23"/>
      <c r="G85" s="23"/>
      <c r="H85" s="23"/>
    </row>
    <row r="86" spans="1:9" x14ac:dyDescent="0.25">
      <c r="A86" s="10"/>
      <c r="C86" s="3" t="s">
        <v>1</v>
      </c>
      <c r="D86" s="3" t="s">
        <v>2</v>
      </c>
      <c r="E86" s="3" t="s">
        <v>3</v>
      </c>
      <c r="F86" s="3" t="s">
        <v>5</v>
      </c>
      <c r="G86" s="3" t="s">
        <v>4</v>
      </c>
      <c r="H86" s="3" t="s">
        <v>23</v>
      </c>
      <c r="I86" s="10"/>
    </row>
    <row r="87" spans="1:9" x14ac:dyDescent="0.25">
      <c r="B87" s="21" t="s">
        <v>0</v>
      </c>
    </row>
    <row r="88" spans="1:9" x14ac:dyDescent="0.25">
      <c r="B88" s="12" t="s">
        <v>44</v>
      </c>
      <c r="C88" s="1">
        <v>187</v>
      </c>
      <c r="D88" s="1">
        <v>10</v>
      </c>
      <c r="E88" s="1">
        <f>C88/D88</f>
        <v>18.7</v>
      </c>
      <c r="F88" s="1">
        <f>C88-G88</f>
        <v>187</v>
      </c>
      <c r="G88" s="1">
        <v>0</v>
      </c>
      <c r="H88" s="1">
        <f>F88/D88</f>
        <v>18.7</v>
      </c>
    </row>
    <row r="89" spans="1:9" x14ac:dyDescent="0.25">
      <c r="B89" s="12" t="s">
        <v>45</v>
      </c>
      <c r="C89" s="1">
        <v>192</v>
      </c>
      <c r="D89" s="1">
        <v>10</v>
      </c>
      <c r="E89" s="1">
        <f t="shared" ref="E89:E91" si="45">C89/D89</f>
        <v>19.2</v>
      </c>
      <c r="F89" s="1">
        <f t="shared" ref="F89:F91" si="46">C89-G89</f>
        <v>192</v>
      </c>
      <c r="G89" s="1">
        <v>0</v>
      </c>
      <c r="H89" s="1">
        <f t="shared" ref="H89:H91" si="47">F89/D89</f>
        <v>19.2</v>
      </c>
    </row>
    <row r="90" spans="1:9" x14ac:dyDescent="0.25">
      <c r="B90" s="12" t="s">
        <v>46</v>
      </c>
      <c r="C90" s="1">
        <v>217</v>
      </c>
      <c r="D90" s="1">
        <v>11</v>
      </c>
      <c r="E90" s="1">
        <f t="shared" si="45"/>
        <v>19.727272727272727</v>
      </c>
      <c r="F90" s="1">
        <f t="shared" si="46"/>
        <v>217</v>
      </c>
      <c r="G90" s="1">
        <v>0</v>
      </c>
      <c r="H90" s="1">
        <f t="shared" si="47"/>
        <v>19.727272727272727</v>
      </c>
    </row>
    <row r="91" spans="1:9" x14ac:dyDescent="0.25">
      <c r="B91" s="12" t="s">
        <v>47</v>
      </c>
      <c r="C91" s="1">
        <v>191</v>
      </c>
      <c r="D91" s="1">
        <v>11</v>
      </c>
      <c r="E91" s="1">
        <f t="shared" si="45"/>
        <v>17.363636363636363</v>
      </c>
      <c r="F91" s="1">
        <f t="shared" si="46"/>
        <v>191</v>
      </c>
      <c r="G91" s="1">
        <v>0</v>
      </c>
      <c r="H91" s="1">
        <f t="shared" si="47"/>
        <v>17.363636363636363</v>
      </c>
    </row>
    <row r="93" spans="1:9" ht="15.75" thickBot="1" x14ac:dyDescent="0.3"/>
    <row r="94" spans="1:9" x14ac:dyDescent="0.25">
      <c r="B94" s="20" t="s">
        <v>24</v>
      </c>
      <c r="C94" s="1">
        <f t="shared" ref="C94:H94" si="48">AVERAGE(C88:C93)</f>
        <v>196.75</v>
      </c>
      <c r="D94" s="1">
        <f t="shared" si="48"/>
        <v>10.5</v>
      </c>
      <c r="E94" s="1">
        <f t="shared" si="48"/>
        <v>18.747727272727271</v>
      </c>
      <c r="F94" s="1">
        <f t="shared" si="48"/>
        <v>196.75</v>
      </c>
      <c r="G94" s="1">
        <f t="shared" si="48"/>
        <v>0</v>
      </c>
      <c r="H94" s="24">
        <f t="shared" si="48"/>
        <v>18.747727272727271</v>
      </c>
    </row>
    <row r="95" spans="1:9" x14ac:dyDescent="0.25">
      <c r="B95" s="20" t="s">
        <v>25</v>
      </c>
      <c r="C95" s="1">
        <f t="shared" ref="C95:H95" si="49">STDEV(C88:C93)</f>
        <v>13.671747023210555</v>
      </c>
      <c r="D95" s="1">
        <f t="shared" si="49"/>
        <v>0.57735026918962573</v>
      </c>
      <c r="E95" s="1">
        <f t="shared" si="49"/>
        <v>1.0135820069676083</v>
      </c>
      <c r="F95" s="1">
        <f t="shared" si="49"/>
        <v>13.671747023210555</v>
      </c>
      <c r="G95" s="1">
        <f t="shared" si="49"/>
        <v>0</v>
      </c>
      <c r="H95" s="25">
        <f t="shared" si="49"/>
        <v>1.0135820069676083</v>
      </c>
    </row>
    <row r="96" spans="1:9" x14ac:dyDescent="0.25">
      <c r="B96" s="20" t="s">
        <v>26</v>
      </c>
      <c r="C96" s="1">
        <f>C95/SQRT(C97)</f>
        <v>6.8358735116052776</v>
      </c>
      <c r="D96" s="1">
        <f t="shared" ref="D96:H96" si="50">D95/SQRT(D97)</f>
        <v>0.28867513459481287</v>
      </c>
      <c r="E96" s="1">
        <f t="shared" si="50"/>
        <v>0.50679100348380413</v>
      </c>
      <c r="F96" s="1">
        <f t="shared" si="50"/>
        <v>6.8358735116052776</v>
      </c>
      <c r="G96" s="1">
        <f t="shared" si="50"/>
        <v>0</v>
      </c>
      <c r="H96" s="25">
        <f t="shared" si="50"/>
        <v>0.50679100348380413</v>
      </c>
    </row>
    <row r="97" spans="2:8" ht="15.75" thickBot="1" x14ac:dyDescent="0.3">
      <c r="B97" s="20" t="s">
        <v>27</v>
      </c>
      <c r="C97" s="1">
        <f t="shared" ref="C97:H97" si="51">COUNTA(C88:C93)</f>
        <v>4</v>
      </c>
      <c r="D97" s="1">
        <f t="shared" si="51"/>
        <v>4</v>
      </c>
      <c r="E97" s="1">
        <f t="shared" si="51"/>
        <v>4</v>
      </c>
      <c r="F97" s="1">
        <f t="shared" si="51"/>
        <v>4</v>
      </c>
      <c r="G97" s="1">
        <f t="shared" si="51"/>
        <v>4</v>
      </c>
      <c r="H97" s="26">
        <f t="shared" si="51"/>
        <v>4</v>
      </c>
    </row>
    <row r="99" spans="2:8" ht="17.25" x14ac:dyDescent="0.25">
      <c r="B99" s="21" t="s">
        <v>62</v>
      </c>
    </row>
    <row r="100" spans="2:8" x14ac:dyDescent="0.25">
      <c r="B100" s="12" t="s">
        <v>63</v>
      </c>
      <c r="C100" s="1">
        <v>120</v>
      </c>
      <c r="D100" s="1">
        <v>9</v>
      </c>
      <c r="E100" s="1">
        <f t="shared" ref="E100:E103" si="52">C100/D100</f>
        <v>13.333333333333334</v>
      </c>
      <c r="F100" s="1">
        <v>115</v>
      </c>
      <c r="G100" s="1">
        <f t="shared" ref="G100" si="53">C100-F100</f>
        <v>5</v>
      </c>
      <c r="H100" s="1">
        <f t="shared" ref="H100:H103" si="54">F100/D100</f>
        <v>12.777777777777779</v>
      </c>
    </row>
    <row r="101" spans="2:8" x14ac:dyDescent="0.25">
      <c r="B101" s="12" t="s">
        <v>64</v>
      </c>
      <c r="C101" s="1">
        <v>113</v>
      </c>
      <c r="D101" s="1">
        <v>10</v>
      </c>
      <c r="E101" s="1">
        <f t="shared" si="52"/>
        <v>11.3</v>
      </c>
      <c r="F101" s="1">
        <v>111</v>
      </c>
      <c r="G101" s="1">
        <f>C101-F101</f>
        <v>2</v>
      </c>
      <c r="H101" s="1">
        <f t="shared" si="54"/>
        <v>11.1</v>
      </c>
    </row>
    <row r="102" spans="2:8" x14ac:dyDescent="0.25">
      <c r="B102" s="12" t="s">
        <v>65</v>
      </c>
      <c r="C102" s="1">
        <v>105</v>
      </c>
      <c r="D102" s="1">
        <v>10</v>
      </c>
      <c r="E102" s="1">
        <f t="shared" si="52"/>
        <v>10.5</v>
      </c>
      <c r="F102" s="1">
        <v>105</v>
      </c>
      <c r="G102" s="1">
        <f t="shared" ref="G102:G103" si="55">C102-F102</f>
        <v>0</v>
      </c>
      <c r="H102" s="1">
        <f t="shared" si="54"/>
        <v>10.5</v>
      </c>
    </row>
    <row r="103" spans="2:8" x14ac:dyDescent="0.25">
      <c r="B103" s="12" t="s">
        <v>66</v>
      </c>
      <c r="C103" s="1">
        <v>117</v>
      </c>
      <c r="D103" s="1">
        <v>10</v>
      </c>
      <c r="E103" s="1">
        <f t="shared" si="52"/>
        <v>11.7</v>
      </c>
      <c r="F103" s="1">
        <v>114</v>
      </c>
      <c r="G103" s="1">
        <f t="shared" si="55"/>
        <v>3</v>
      </c>
      <c r="H103" s="1">
        <f t="shared" si="54"/>
        <v>11.4</v>
      </c>
    </row>
    <row r="105" spans="2:8" ht="15.75" thickBot="1" x14ac:dyDescent="0.3"/>
    <row r="106" spans="2:8" x14ac:dyDescent="0.25">
      <c r="B106" s="20" t="s">
        <v>24</v>
      </c>
      <c r="C106" s="1">
        <f t="shared" ref="C106:H106" si="56">AVERAGE(C100:C105)</f>
        <v>113.75</v>
      </c>
      <c r="D106" s="1">
        <f t="shared" si="56"/>
        <v>9.75</v>
      </c>
      <c r="E106" s="1">
        <f t="shared" si="56"/>
        <v>11.708333333333332</v>
      </c>
      <c r="F106" s="1">
        <f t="shared" si="56"/>
        <v>111.25</v>
      </c>
      <c r="G106" s="1">
        <f t="shared" si="56"/>
        <v>2.5</v>
      </c>
      <c r="H106" s="24">
        <f t="shared" si="56"/>
        <v>11.444444444444445</v>
      </c>
    </row>
    <row r="107" spans="2:8" x14ac:dyDescent="0.25">
      <c r="B107" s="20" t="s">
        <v>25</v>
      </c>
      <c r="C107" s="1">
        <f t="shared" ref="C107:H107" si="57">STDEV(C100:C105)</f>
        <v>6.5</v>
      </c>
      <c r="D107" s="1">
        <f t="shared" si="57"/>
        <v>0.5</v>
      </c>
      <c r="E107" s="1">
        <f t="shared" si="57"/>
        <v>1.1926860441876563</v>
      </c>
      <c r="F107" s="1">
        <f t="shared" si="57"/>
        <v>4.5</v>
      </c>
      <c r="G107" s="1">
        <f t="shared" si="57"/>
        <v>2.0816659994661326</v>
      </c>
      <c r="H107" s="25">
        <f t="shared" si="57"/>
        <v>0.96442908333901067</v>
      </c>
    </row>
    <row r="108" spans="2:8" x14ac:dyDescent="0.25">
      <c r="B108" s="20" t="s">
        <v>26</v>
      </c>
      <c r="C108" s="1">
        <f>C107/SQRT(C109)</f>
        <v>3.25</v>
      </c>
      <c r="D108" s="1">
        <f t="shared" ref="D108:H108" si="58">D107/SQRT(D109)</f>
        <v>0.25</v>
      </c>
      <c r="E108" s="1">
        <f t="shared" si="58"/>
        <v>0.59634302209382817</v>
      </c>
      <c r="F108" s="1">
        <f t="shared" si="58"/>
        <v>2.25</v>
      </c>
      <c r="G108" s="1">
        <f t="shared" si="58"/>
        <v>1.0408329997330663</v>
      </c>
      <c r="H108" s="25">
        <f t="shared" si="58"/>
        <v>0.48221454166950534</v>
      </c>
    </row>
    <row r="109" spans="2:8" ht="15.75" thickBot="1" x14ac:dyDescent="0.3">
      <c r="B109" s="20" t="s">
        <v>27</v>
      </c>
      <c r="C109" s="1">
        <f t="shared" ref="C109:H109" si="59">COUNTA(C100:C105)</f>
        <v>4</v>
      </c>
      <c r="D109" s="1">
        <f t="shared" si="59"/>
        <v>4</v>
      </c>
      <c r="E109" s="1">
        <f t="shared" si="59"/>
        <v>4</v>
      </c>
      <c r="F109" s="1">
        <f t="shared" si="59"/>
        <v>4</v>
      </c>
      <c r="G109" s="1">
        <f t="shared" si="59"/>
        <v>4</v>
      </c>
      <c r="H109" s="26">
        <f t="shared" si="59"/>
        <v>4</v>
      </c>
    </row>
    <row r="110" spans="2:8" x14ac:dyDescent="0.25">
      <c r="B110" s="10"/>
      <c r="C110" s="7"/>
      <c r="D110" s="7"/>
      <c r="E110" s="7"/>
      <c r="F110" s="7"/>
      <c r="G110" s="7"/>
      <c r="H110" s="7"/>
    </row>
    <row r="111" spans="2:8" x14ac:dyDescent="0.25">
      <c r="B111" s="22" t="s">
        <v>38</v>
      </c>
      <c r="C111" s="23"/>
      <c r="D111" s="23"/>
      <c r="E111" s="23"/>
      <c r="F111" s="23"/>
      <c r="G111" s="23"/>
      <c r="H111" s="23"/>
    </row>
    <row r="112" spans="2:8" x14ac:dyDescent="0.25">
      <c r="B112" s="22" t="s">
        <v>10</v>
      </c>
      <c r="C112" s="23"/>
      <c r="D112" s="23"/>
      <c r="E112" s="23"/>
      <c r="F112" s="23"/>
      <c r="G112" s="23"/>
      <c r="H112" s="23"/>
    </row>
    <row r="113" spans="1:9" x14ac:dyDescent="0.25">
      <c r="A113" s="10"/>
      <c r="C113" s="3" t="s">
        <v>1</v>
      </c>
      <c r="D113" s="3" t="s">
        <v>2</v>
      </c>
      <c r="E113" s="3" t="s">
        <v>3</v>
      </c>
      <c r="F113" s="3" t="s">
        <v>5</v>
      </c>
      <c r="G113" s="3" t="s">
        <v>4</v>
      </c>
      <c r="H113" s="3" t="s">
        <v>23</v>
      </c>
      <c r="I113" s="10"/>
    </row>
    <row r="114" spans="1:9" x14ac:dyDescent="0.25">
      <c r="B114" s="21" t="s">
        <v>0</v>
      </c>
    </row>
    <row r="115" spans="1:9" x14ac:dyDescent="0.25">
      <c r="B115" s="12" t="s">
        <v>44</v>
      </c>
      <c r="C115" s="1">
        <v>168</v>
      </c>
      <c r="D115" s="1">
        <v>9</v>
      </c>
      <c r="E115" s="1">
        <f>C115/D115</f>
        <v>18.666666666666668</v>
      </c>
      <c r="F115" s="1">
        <f>C115-G115</f>
        <v>168</v>
      </c>
      <c r="G115" s="1">
        <v>0</v>
      </c>
      <c r="H115" s="1">
        <f>F115/D115</f>
        <v>18.666666666666668</v>
      </c>
    </row>
    <row r="116" spans="1:9" x14ac:dyDescent="0.25">
      <c r="B116" s="12" t="s">
        <v>45</v>
      </c>
      <c r="C116" s="1">
        <v>182</v>
      </c>
      <c r="D116" s="1">
        <v>9</v>
      </c>
      <c r="E116" s="1">
        <f t="shared" ref="E116:E118" si="60">C116/D116</f>
        <v>20.222222222222221</v>
      </c>
      <c r="F116" s="1">
        <f t="shared" ref="F116:F118" si="61">C116-G116</f>
        <v>182</v>
      </c>
      <c r="G116" s="1">
        <v>0</v>
      </c>
      <c r="H116" s="1">
        <f t="shared" ref="H116:H118" si="62">F116/D116</f>
        <v>20.222222222222221</v>
      </c>
    </row>
    <row r="117" spans="1:9" x14ac:dyDescent="0.25">
      <c r="B117" s="12" t="s">
        <v>46</v>
      </c>
      <c r="C117" s="1">
        <v>180</v>
      </c>
      <c r="D117" s="1">
        <v>10</v>
      </c>
      <c r="E117" s="1">
        <f t="shared" si="60"/>
        <v>18</v>
      </c>
      <c r="F117" s="1">
        <f t="shared" si="61"/>
        <v>180</v>
      </c>
      <c r="G117" s="1">
        <v>0</v>
      </c>
      <c r="H117" s="1">
        <f t="shared" si="62"/>
        <v>18</v>
      </c>
    </row>
    <row r="118" spans="1:9" x14ac:dyDescent="0.25">
      <c r="B118" s="12" t="s">
        <v>47</v>
      </c>
      <c r="C118" s="1">
        <v>153</v>
      </c>
      <c r="D118" s="1">
        <v>9</v>
      </c>
      <c r="E118" s="1">
        <f t="shared" si="60"/>
        <v>17</v>
      </c>
      <c r="F118" s="1">
        <f t="shared" si="61"/>
        <v>153</v>
      </c>
      <c r="G118" s="1">
        <v>0</v>
      </c>
      <c r="H118" s="1">
        <f t="shared" si="62"/>
        <v>17</v>
      </c>
    </row>
    <row r="120" spans="1:9" ht="15.75" thickBot="1" x14ac:dyDescent="0.3"/>
    <row r="121" spans="1:9" x14ac:dyDescent="0.25">
      <c r="B121" s="20" t="s">
        <v>24</v>
      </c>
      <c r="C121" s="1">
        <f t="shared" ref="C121:H121" si="63">AVERAGE(C115:C120)</f>
        <v>170.75</v>
      </c>
      <c r="D121" s="1">
        <f t="shared" si="63"/>
        <v>9.25</v>
      </c>
      <c r="E121" s="1">
        <f t="shared" si="63"/>
        <v>18.472222222222221</v>
      </c>
      <c r="F121" s="1">
        <f t="shared" si="63"/>
        <v>170.75</v>
      </c>
      <c r="G121" s="1">
        <f t="shared" si="63"/>
        <v>0</v>
      </c>
      <c r="H121" s="24">
        <f t="shared" si="63"/>
        <v>18.472222222222221</v>
      </c>
    </row>
    <row r="122" spans="1:9" x14ac:dyDescent="0.25">
      <c r="B122" s="20" t="s">
        <v>25</v>
      </c>
      <c r="C122" s="1">
        <f t="shared" ref="C122:H122" si="64">STDEV(C115:C120)</f>
        <v>13.351029922818689</v>
      </c>
      <c r="D122" s="1">
        <f t="shared" si="64"/>
        <v>0.5</v>
      </c>
      <c r="E122" s="1">
        <f t="shared" si="64"/>
        <v>1.3528661846539909</v>
      </c>
      <c r="F122" s="1">
        <f t="shared" si="64"/>
        <v>13.351029922818689</v>
      </c>
      <c r="G122" s="1">
        <f t="shared" si="64"/>
        <v>0</v>
      </c>
      <c r="H122" s="25">
        <f t="shared" si="64"/>
        <v>1.3528661846539909</v>
      </c>
    </row>
    <row r="123" spans="1:9" x14ac:dyDescent="0.25">
      <c r="B123" s="20" t="s">
        <v>26</v>
      </c>
      <c r="C123" s="1">
        <f>C122/SQRT(C124)</f>
        <v>6.6755149614093447</v>
      </c>
      <c r="D123" s="1">
        <f t="shared" ref="D123:H123" si="65">D122/SQRT(D124)</f>
        <v>0.25</v>
      </c>
      <c r="E123" s="1">
        <f t="shared" si="65"/>
        <v>0.67643309232699544</v>
      </c>
      <c r="F123" s="1">
        <f t="shared" si="65"/>
        <v>6.6755149614093447</v>
      </c>
      <c r="G123" s="1">
        <f t="shared" si="65"/>
        <v>0</v>
      </c>
      <c r="H123" s="25">
        <f t="shared" si="65"/>
        <v>0.67643309232699544</v>
      </c>
    </row>
    <row r="124" spans="1:9" ht="15.75" thickBot="1" x14ac:dyDescent="0.3">
      <c r="B124" s="20" t="s">
        <v>27</v>
      </c>
      <c r="C124" s="1">
        <f t="shared" ref="C124:H124" si="66">COUNTA(C115:C120)</f>
        <v>4</v>
      </c>
      <c r="D124" s="1">
        <f t="shared" si="66"/>
        <v>4</v>
      </c>
      <c r="E124" s="1">
        <f t="shared" si="66"/>
        <v>4</v>
      </c>
      <c r="F124" s="1">
        <f t="shared" si="66"/>
        <v>4</v>
      </c>
      <c r="G124" s="1">
        <f t="shared" si="66"/>
        <v>4</v>
      </c>
      <c r="H124" s="26">
        <f t="shared" si="66"/>
        <v>4</v>
      </c>
    </row>
    <row r="126" spans="1:9" ht="17.25" x14ac:dyDescent="0.25">
      <c r="B126" s="21" t="s">
        <v>62</v>
      </c>
    </row>
    <row r="127" spans="1:9" x14ac:dyDescent="0.25">
      <c r="B127" s="12" t="s">
        <v>63</v>
      </c>
      <c r="C127" s="1">
        <v>95</v>
      </c>
      <c r="D127" s="1">
        <v>10</v>
      </c>
      <c r="E127" s="1">
        <f t="shared" ref="E127:E130" si="67">C127/D127</f>
        <v>9.5</v>
      </c>
      <c r="F127" s="1">
        <v>92</v>
      </c>
      <c r="G127" s="1">
        <f t="shared" ref="G127" si="68">C127-F127</f>
        <v>3</v>
      </c>
      <c r="H127" s="1">
        <f t="shared" ref="H127:H130" si="69">F127/D127</f>
        <v>9.1999999999999993</v>
      </c>
    </row>
    <row r="128" spans="1:9" x14ac:dyDescent="0.25">
      <c r="B128" s="12" t="s">
        <v>64</v>
      </c>
      <c r="C128" s="1">
        <v>131</v>
      </c>
      <c r="D128" s="1">
        <v>10</v>
      </c>
      <c r="E128" s="1">
        <f t="shared" si="67"/>
        <v>13.1</v>
      </c>
      <c r="F128" s="1">
        <v>116</v>
      </c>
      <c r="G128" s="1">
        <f>C128-F128</f>
        <v>15</v>
      </c>
      <c r="H128" s="1">
        <f t="shared" si="69"/>
        <v>11.6</v>
      </c>
    </row>
    <row r="129" spans="1:9" x14ac:dyDescent="0.25">
      <c r="B129" s="12" t="s">
        <v>65</v>
      </c>
      <c r="C129" s="1">
        <v>96</v>
      </c>
      <c r="D129" s="1">
        <v>9</v>
      </c>
      <c r="E129" s="1">
        <f t="shared" si="67"/>
        <v>10.666666666666666</v>
      </c>
      <c r="F129" s="1">
        <v>96</v>
      </c>
      <c r="G129" s="1">
        <f t="shared" ref="G129:G130" si="70">C129-F129</f>
        <v>0</v>
      </c>
      <c r="H129" s="1">
        <f t="shared" si="69"/>
        <v>10.666666666666666</v>
      </c>
    </row>
    <row r="130" spans="1:9" x14ac:dyDescent="0.25">
      <c r="B130" s="12" t="s">
        <v>66</v>
      </c>
      <c r="C130" s="1">
        <v>119</v>
      </c>
      <c r="D130" s="1">
        <v>10</v>
      </c>
      <c r="E130" s="1">
        <f t="shared" si="67"/>
        <v>11.9</v>
      </c>
      <c r="F130" s="1">
        <v>116</v>
      </c>
      <c r="G130" s="1">
        <f t="shared" si="70"/>
        <v>3</v>
      </c>
      <c r="H130" s="1">
        <f t="shared" si="69"/>
        <v>11.6</v>
      </c>
    </row>
    <row r="132" spans="1:9" ht="15.75" thickBot="1" x14ac:dyDescent="0.3"/>
    <row r="133" spans="1:9" x14ac:dyDescent="0.25">
      <c r="B133" s="20" t="s">
        <v>24</v>
      </c>
      <c r="C133" s="1">
        <f t="shared" ref="C133:H133" si="71">AVERAGE(C127:C132)</f>
        <v>110.25</v>
      </c>
      <c r="D133" s="1">
        <f t="shared" si="71"/>
        <v>9.75</v>
      </c>
      <c r="E133" s="1">
        <f t="shared" si="71"/>
        <v>11.291666666666666</v>
      </c>
      <c r="F133" s="1">
        <f t="shared" si="71"/>
        <v>105</v>
      </c>
      <c r="G133" s="1">
        <f t="shared" si="71"/>
        <v>5.25</v>
      </c>
      <c r="H133" s="24">
        <f t="shared" si="71"/>
        <v>10.766666666666666</v>
      </c>
    </row>
    <row r="134" spans="1:9" x14ac:dyDescent="0.25">
      <c r="B134" s="20" t="s">
        <v>25</v>
      </c>
      <c r="C134" s="1">
        <f t="shared" ref="C134:H134" si="72">STDEV(C127:C132)</f>
        <v>17.727097901235837</v>
      </c>
      <c r="D134" s="1">
        <f t="shared" si="72"/>
        <v>0.5</v>
      </c>
      <c r="E134" s="1">
        <f t="shared" si="72"/>
        <v>1.5535800948490399</v>
      </c>
      <c r="F134" s="1">
        <f t="shared" si="72"/>
        <v>12.806248474865697</v>
      </c>
      <c r="G134" s="1">
        <f t="shared" si="72"/>
        <v>6.6520673478250352</v>
      </c>
      <c r="H134" s="25">
        <f t="shared" si="72"/>
        <v>1.1333333333333335</v>
      </c>
    </row>
    <row r="135" spans="1:9" x14ac:dyDescent="0.25">
      <c r="B135" s="20" t="s">
        <v>26</v>
      </c>
      <c r="C135" s="1">
        <f>C134/SQRT(C136)</f>
        <v>8.8635489506179184</v>
      </c>
      <c r="D135" s="1">
        <f t="shared" ref="D135:H135" si="73">D134/SQRT(D136)</f>
        <v>0.25</v>
      </c>
      <c r="E135" s="1">
        <f t="shared" si="73"/>
        <v>0.77679004742451996</v>
      </c>
      <c r="F135" s="1">
        <f t="shared" si="73"/>
        <v>6.4031242374328485</v>
      </c>
      <c r="G135" s="1">
        <f t="shared" si="73"/>
        <v>3.3260336739125176</v>
      </c>
      <c r="H135" s="25">
        <f t="shared" si="73"/>
        <v>0.56666666666666676</v>
      </c>
    </row>
    <row r="136" spans="1:9" ht="15.75" thickBot="1" x14ac:dyDescent="0.3">
      <c r="B136" s="20" t="s">
        <v>27</v>
      </c>
      <c r="C136" s="1">
        <f t="shared" ref="C136:H136" si="74">COUNTA(C127:C132)</f>
        <v>4</v>
      </c>
      <c r="D136" s="1">
        <f t="shared" si="74"/>
        <v>4</v>
      </c>
      <c r="E136" s="1">
        <f t="shared" si="74"/>
        <v>4</v>
      </c>
      <c r="F136" s="1">
        <f t="shared" si="74"/>
        <v>4</v>
      </c>
      <c r="G136" s="1">
        <f t="shared" si="74"/>
        <v>4</v>
      </c>
      <c r="H136" s="26">
        <f t="shared" si="74"/>
        <v>4</v>
      </c>
    </row>
    <row r="137" spans="1:9" x14ac:dyDescent="0.25">
      <c r="A137" s="4"/>
      <c r="B137" s="5"/>
      <c r="C137" s="4"/>
      <c r="D137" s="4"/>
      <c r="E137" s="4"/>
      <c r="F137" s="4"/>
      <c r="G137" s="4"/>
      <c r="H137" s="4"/>
      <c r="I137" s="4"/>
    </row>
  </sheetData>
  <mergeCells count="1"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4348-8615-48E9-956E-EB3BF5A3D45C}">
  <dimension ref="A1:I146"/>
  <sheetViews>
    <sheetView tabSelected="1" zoomScale="55" zoomScaleNormal="55" workbookViewId="0">
      <selection activeCell="F150" sqref="F150"/>
    </sheetView>
  </sheetViews>
  <sheetFormatPr defaultRowHeight="15" x14ac:dyDescent="0.25"/>
  <cols>
    <col min="1" max="1" width="3.7109375" style="7" customWidth="1"/>
    <col min="2" max="2" width="24.5703125" style="3" bestFit="1" customWidth="1"/>
    <col min="3" max="3" width="18.28515625" style="1" bestFit="1" customWidth="1"/>
    <col min="4" max="4" width="17.28515625" style="1" bestFit="1" customWidth="1"/>
    <col min="5" max="5" width="20.5703125" style="1" bestFit="1" customWidth="1"/>
    <col min="6" max="6" width="25.140625" style="1" bestFit="1" customWidth="1"/>
    <col min="7" max="7" width="26.7109375" style="1" bestFit="1" customWidth="1"/>
    <col min="8" max="8" width="28.42578125" style="1" bestFit="1" customWidth="1"/>
    <col min="9" max="9" width="3.7109375" style="7" customWidth="1"/>
  </cols>
  <sheetData>
    <row r="1" spans="1:9" x14ac:dyDescent="0.25">
      <c r="A1" s="4"/>
      <c r="B1" s="5"/>
      <c r="C1" s="4"/>
      <c r="D1" s="4"/>
      <c r="E1" s="4"/>
      <c r="F1" s="4"/>
      <c r="G1" s="4"/>
      <c r="H1" s="4"/>
      <c r="I1" s="4"/>
    </row>
    <row r="2" spans="1:9" x14ac:dyDescent="0.25">
      <c r="B2" s="22" t="s">
        <v>38</v>
      </c>
      <c r="C2" s="23"/>
      <c r="D2" s="23"/>
      <c r="E2" s="23"/>
      <c r="F2" s="23"/>
      <c r="G2" s="23"/>
      <c r="H2" s="23"/>
    </row>
    <row r="3" spans="1:9" x14ac:dyDescent="0.25">
      <c r="B3" s="22" t="s">
        <v>6</v>
      </c>
      <c r="C3" s="22"/>
      <c r="D3" s="23"/>
      <c r="E3" s="22"/>
      <c r="F3" s="23"/>
      <c r="G3" s="23"/>
      <c r="H3" s="23"/>
    </row>
    <row r="4" spans="1:9" x14ac:dyDescent="0.25">
      <c r="A4" s="10"/>
      <c r="C4" s="3" t="s">
        <v>1</v>
      </c>
      <c r="D4" s="3" t="s">
        <v>2</v>
      </c>
      <c r="E4" s="3" t="s">
        <v>3</v>
      </c>
      <c r="F4" s="3" t="s">
        <v>5</v>
      </c>
      <c r="G4" s="3" t="s">
        <v>4</v>
      </c>
      <c r="H4" s="3" t="s">
        <v>23</v>
      </c>
      <c r="I4" s="10"/>
    </row>
    <row r="5" spans="1:9" x14ac:dyDescent="0.25">
      <c r="B5" s="21" t="s">
        <v>0</v>
      </c>
      <c r="C5" s="3"/>
      <c r="D5" s="3"/>
      <c r="E5" s="3"/>
      <c r="F5" s="3"/>
      <c r="G5" s="3"/>
      <c r="H5" s="3"/>
    </row>
    <row r="6" spans="1:9" x14ac:dyDescent="0.25">
      <c r="B6" s="12" t="s">
        <v>44</v>
      </c>
      <c r="C6" s="1">
        <v>152</v>
      </c>
      <c r="D6" s="1">
        <v>10</v>
      </c>
      <c r="E6" s="1">
        <f>C6/D6</f>
        <v>15.2</v>
      </c>
      <c r="F6" s="1">
        <f>C6-G6</f>
        <v>152</v>
      </c>
      <c r="G6" s="1">
        <v>0</v>
      </c>
      <c r="H6" s="1">
        <f>F6/D6</f>
        <v>15.2</v>
      </c>
    </row>
    <row r="7" spans="1:9" x14ac:dyDescent="0.25">
      <c r="B7" s="12" t="s">
        <v>45</v>
      </c>
      <c r="C7" s="1">
        <v>141</v>
      </c>
      <c r="D7" s="1">
        <v>9</v>
      </c>
      <c r="E7" s="1">
        <f t="shared" ref="E7:E9" si="0">C7/D7</f>
        <v>15.666666666666666</v>
      </c>
      <c r="F7" s="1">
        <f t="shared" ref="F7:F9" si="1">C7-G7</f>
        <v>141</v>
      </c>
      <c r="G7" s="1">
        <v>0</v>
      </c>
      <c r="H7" s="1">
        <f t="shared" ref="H7:H9" si="2">F7/D7</f>
        <v>15.666666666666666</v>
      </c>
    </row>
    <row r="8" spans="1:9" x14ac:dyDescent="0.25">
      <c r="B8" s="12" t="s">
        <v>46</v>
      </c>
      <c r="C8" s="1">
        <v>150</v>
      </c>
      <c r="D8" s="1">
        <v>9</v>
      </c>
      <c r="E8" s="1">
        <f t="shared" si="0"/>
        <v>16.666666666666668</v>
      </c>
      <c r="F8" s="1">
        <f t="shared" si="1"/>
        <v>150</v>
      </c>
      <c r="G8" s="1">
        <v>0</v>
      </c>
      <c r="H8" s="1">
        <f t="shared" si="2"/>
        <v>16.666666666666668</v>
      </c>
    </row>
    <row r="9" spans="1:9" x14ac:dyDescent="0.25">
      <c r="B9" s="12" t="s">
        <v>47</v>
      </c>
      <c r="C9" s="1">
        <v>140</v>
      </c>
      <c r="D9" s="1">
        <v>9</v>
      </c>
      <c r="E9" s="1">
        <f t="shared" si="0"/>
        <v>15.555555555555555</v>
      </c>
      <c r="F9" s="1">
        <f t="shared" si="1"/>
        <v>140</v>
      </c>
      <c r="G9" s="1">
        <v>0</v>
      </c>
      <c r="H9" s="1">
        <f t="shared" si="2"/>
        <v>15.555555555555555</v>
      </c>
    </row>
    <row r="10" spans="1:9" x14ac:dyDescent="0.25">
      <c r="B10" s="12"/>
    </row>
    <row r="11" spans="1:9" ht="15.75" thickBot="1" x14ac:dyDescent="0.3">
      <c r="C11" s="3"/>
    </row>
    <row r="12" spans="1:9" x14ac:dyDescent="0.25">
      <c r="B12" s="15" t="s">
        <v>24</v>
      </c>
      <c r="C12" s="1">
        <f>AVERAGE(C6:C10)</f>
        <v>145.75</v>
      </c>
      <c r="D12" s="1">
        <f t="shared" ref="D12:H12" si="3">AVERAGE(D6:D10)</f>
        <v>9.25</v>
      </c>
      <c r="E12" s="1">
        <f t="shared" si="3"/>
        <v>15.772222222222222</v>
      </c>
      <c r="F12" s="1">
        <f t="shared" si="3"/>
        <v>145.75</v>
      </c>
      <c r="G12" s="1">
        <f t="shared" si="3"/>
        <v>0</v>
      </c>
      <c r="H12" s="24">
        <f t="shared" si="3"/>
        <v>15.772222222222222</v>
      </c>
    </row>
    <row r="13" spans="1:9" x14ac:dyDescent="0.25">
      <c r="B13" s="15" t="s">
        <v>25</v>
      </c>
      <c r="C13" s="1">
        <f>STDEV(C6:C10)</f>
        <v>6.1305247192498404</v>
      </c>
      <c r="D13" s="1">
        <f t="shared" ref="D13:H13" si="4">STDEV(D6:D10)</f>
        <v>0.5</v>
      </c>
      <c r="E13" s="1">
        <f t="shared" si="4"/>
        <v>0.62863756265847348</v>
      </c>
      <c r="F13" s="1">
        <f t="shared" si="4"/>
        <v>6.1305247192498404</v>
      </c>
      <c r="G13" s="1">
        <f t="shared" si="4"/>
        <v>0</v>
      </c>
      <c r="H13" s="25">
        <f t="shared" si="4"/>
        <v>0.62863756265847348</v>
      </c>
    </row>
    <row r="14" spans="1:9" x14ac:dyDescent="0.25">
      <c r="B14" s="15" t="s">
        <v>26</v>
      </c>
      <c r="C14" s="1">
        <f>C13/SQRT(C15)</f>
        <v>3.0652623596249202</v>
      </c>
      <c r="D14" s="1">
        <f t="shared" ref="D14:H14" si="5">D13/SQRT(D15)</f>
        <v>0.25</v>
      </c>
      <c r="E14" s="1">
        <f t="shared" si="5"/>
        <v>0.31431878132923674</v>
      </c>
      <c r="F14" s="1">
        <f t="shared" si="5"/>
        <v>3.0652623596249202</v>
      </c>
      <c r="G14" s="1">
        <f t="shared" si="5"/>
        <v>0</v>
      </c>
      <c r="H14" s="25">
        <f t="shared" si="5"/>
        <v>0.31431878132923674</v>
      </c>
    </row>
    <row r="15" spans="1:9" ht="15.75" thickBot="1" x14ac:dyDescent="0.3">
      <c r="B15" s="15" t="s">
        <v>27</v>
      </c>
      <c r="C15" s="1">
        <f>COUNTA(C6:C10)</f>
        <v>4</v>
      </c>
      <c r="D15" s="1">
        <f t="shared" ref="D15:H15" si="6">COUNTA(D6:D10)</f>
        <v>4</v>
      </c>
      <c r="E15" s="1">
        <f t="shared" si="6"/>
        <v>4</v>
      </c>
      <c r="F15" s="1">
        <f t="shared" si="6"/>
        <v>4</v>
      </c>
      <c r="G15" s="1">
        <f t="shared" si="6"/>
        <v>4</v>
      </c>
      <c r="H15" s="26">
        <f t="shared" si="6"/>
        <v>4</v>
      </c>
    </row>
    <row r="16" spans="1:9" x14ac:dyDescent="0.25">
      <c r="C16" s="3"/>
      <c r="D16" s="3"/>
      <c r="E16" s="3"/>
      <c r="F16" s="3"/>
      <c r="G16" s="3"/>
      <c r="H16" s="3"/>
    </row>
    <row r="17" spans="2:8" x14ac:dyDescent="0.25">
      <c r="B17" s="21" t="s">
        <v>67</v>
      </c>
      <c r="C17" s="3"/>
    </row>
    <row r="18" spans="2:8" x14ac:dyDescent="0.25">
      <c r="B18" s="12" t="s">
        <v>68</v>
      </c>
      <c r="C18" s="1">
        <v>137</v>
      </c>
      <c r="D18" s="1">
        <v>9</v>
      </c>
      <c r="E18" s="1">
        <f>C18/D18</f>
        <v>15.222222222222221</v>
      </c>
      <c r="F18" s="1">
        <f>C18-G18</f>
        <v>137</v>
      </c>
      <c r="G18" s="1">
        <v>0</v>
      </c>
      <c r="H18" s="1">
        <f>F18/D18</f>
        <v>15.222222222222221</v>
      </c>
    </row>
    <row r="19" spans="2:8" x14ac:dyDescent="0.25">
      <c r="B19" s="12" t="s">
        <v>69</v>
      </c>
      <c r="C19" s="1">
        <v>143</v>
      </c>
      <c r="D19" s="1">
        <v>10</v>
      </c>
      <c r="E19" s="1">
        <f>C19/D19</f>
        <v>14.3</v>
      </c>
      <c r="F19" s="1">
        <f>C19-G19</f>
        <v>143</v>
      </c>
      <c r="G19" s="1">
        <v>0</v>
      </c>
      <c r="H19" s="1">
        <f>F19/D19</f>
        <v>14.3</v>
      </c>
    </row>
    <row r="20" spans="2:8" x14ac:dyDescent="0.25">
      <c r="B20" s="12" t="s">
        <v>70</v>
      </c>
      <c r="C20" s="1">
        <v>141</v>
      </c>
      <c r="D20" s="1">
        <v>10</v>
      </c>
      <c r="E20" s="1">
        <f t="shared" ref="E20:E23" si="7">C20/D20</f>
        <v>14.1</v>
      </c>
      <c r="F20" s="1">
        <f t="shared" ref="F20:F23" si="8">C20-G20</f>
        <v>141</v>
      </c>
      <c r="G20" s="1">
        <v>0</v>
      </c>
      <c r="H20" s="1">
        <f t="shared" ref="H20:H23" si="9">F20/D20</f>
        <v>14.1</v>
      </c>
    </row>
    <row r="21" spans="2:8" x14ac:dyDescent="0.25">
      <c r="B21" s="12" t="s">
        <v>71</v>
      </c>
      <c r="C21" s="1">
        <v>88</v>
      </c>
      <c r="D21" s="1">
        <v>6</v>
      </c>
      <c r="E21" s="1">
        <f t="shared" si="7"/>
        <v>14.666666666666666</v>
      </c>
      <c r="F21" s="1">
        <f t="shared" si="8"/>
        <v>88</v>
      </c>
      <c r="G21" s="1">
        <v>0</v>
      </c>
      <c r="H21" s="1">
        <f t="shared" si="9"/>
        <v>14.666666666666666</v>
      </c>
    </row>
    <row r="22" spans="2:8" x14ac:dyDescent="0.25">
      <c r="B22" s="12" t="s">
        <v>72</v>
      </c>
      <c r="C22" s="1">
        <v>137</v>
      </c>
      <c r="D22" s="1">
        <v>9</v>
      </c>
      <c r="E22" s="1">
        <f t="shared" si="7"/>
        <v>15.222222222222221</v>
      </c>
      <c r="F22" s="1">
        <f t="shared" si="8"/>
        <v>137</v>
      </c>
      <c r="G22" s="1">
        <v>0</v>
      </c>
      <c r="H22" s="1">
        <f t="shared" si="9"/>
        <v>15.222222222222221</v>
      </c>
    </row>
    <row r="23" spans="2:8" x14ac:dyDescent="0.25">
      <c r="B23" s="12" t="s">
        <v>73</v>
      </c>
      <c r="C23" s="1">
        <v>170</v>
      </c>
      <c r="D23" s="1">
        <v>10</v>
      </c>
      <c r="E23" s="1">
        <f t="shared" si="7"/>
        <v>17</v>
      </c>
      <c r="F23" s="1">
        <f t="shared" si="8"/>
        <v>170</v>
      </c>
      <c r="G23" s="1">
        <v>0</v>
      </c>
      <c r="H23" s="1">
        <f t="shared" si="9"/>
        <v>17</v>
      </c>
    </row>
    <row r="24" spans="2:8" x14ac:dyDescent="0.25">
      <c r="B24" s="12"/>
    </row>
    <row r="25" spans="2:8" ht="15.75" thickBot="1" x14ac:dyDescent="0.3">
      <c r="C25" s="3"/>
      <c r="D25" s="3"/>
      <c r="E25" s="3"/>
      <c r="F25" s="3"/>
      <c r="G25" s="3"/>
      <c r="H25" s="3"/>
    </row>
    <row r="26" spans="2:8" x14ac:dyDescent="0.25">
      <c r="B26" s="15" t="s">
        <v>12</v>
      </c>
      <c r="C26" s="1">
        <f t="shared" ref="C26:H26" si="10">AVERAGE(C18:C24)</f>
        <v>136</v>
      </c>
      <c r="D26" s="1">
        <f t="shared" si="10"/>
        <v>9</v>
      </c>
      <c r="E26" s="1">
        <f t="shared" si="10"/>
        <v>15.085185185185184</v>
      </c>
      <c r="F26" s="1">
        <f t="shared" si="10"/>
        <v>136</v>
      </c>
      <c r="G26" s="1">
        <f t="shared" si="10"/>
        <v>0</v>
      </c>
      <c r="H26" s="24">
        <f t="shared" si="10"/>
        <v>15.085185185185184</v>
      </c>
    </row>
    <row r="27" spans="2:8" x14ac:dyDescent="0.25">
      <c r="B27" s="15" t="s">
        <v>28</v>
      </c>
      <c r="C27" s="1">
        <f t="shared" ref="C27:H27" si="11">STDEV(C18:C24)</f>
        <v>26.59323222175146</v>
      </c>
      <c r="D27" s="1">
        <f t="shared" si="11"/>
        <v>1.5491933384829668</v>
      </c>
      <c r="E27" s="1">
        <f t="shared" si="11"/>
        <v>1.0455943236800467</v>
      </c>
      <c r="F27" s="1">
        <f t="shared" si="11"/>
        <v>26.59323222175146</v>
      </c>
      <c r="G27" s="1">
        <f t="shared" si="11"/>
        <v>0</v>
      </c>
      <c r="H27" s="25">
        <f t="shared" si="11"/>
        <v>1.0455943236800467</v>
      </c>
    </row>
    <row r="28" spans="2:8" x14ac:dyDescent="0.25">
      <c r="B28" s="15" t="s">
        <v>13</v>
      </c>
      <c r="C28" s="1">
        <f>C27/SQRT(C29)</f>
        <v>10.856641592438553</v>
      </c>
      <c r="D28" s="1">
        <f t="shared" ref="D28:H28" si="12">D27/SQRT(D29)</f>
        <v>0.63245553203367599</v>
      </c>
      <c r="E28" s="1">
        <f t="shared" si="12"/>
        <v>0.42686209516109813</v>
      </c>
      <c r="F28" s="1">
        <f t="shared" si="12"/>
        <v>10.856641592438553</v>
      </c>
      <c r="G28" s="1">
        <f t="shared" si="12"/>
        <v>0</v>
      </c>
      <c r="H28" s="25">
        <f t="shared" si="12"/>
        <v>0.42686209516109813</v>
      </c>
    </row>
    <row r="29" spans="2:8" ht="15.75" thickBot="1" x14ac:dyDescent="0.3">
      <c r="B29" s="15" t="s">
        <v>14</v>
      </c>
      <c r="C29" s="1">
        <f t="shared" ref="C29:H29" si="13">COUNTA(C18:C24)</f>
        <v>6</v>
      </c>
      <c r="D29" s="1">
        <f t="shared" si="13"/>
        <v>6</v>
      </c>
      <c r="E29" s="1">
        <f t="shared" si="13"/>
        <v>6</v>
      </c>
      <c r="F29" s="1">
        <f t="shared" si="13"/>
        <v>6</v>
      </c>
      <c r="G29" s="1">
        <f t="shared" si="13"/>
        <v>6</v>
      </c>
      <c r="H29" s="26">
        <f t="shared" si="13"/>
        <v>6</v>
      </c>
    </row>
    <row r="30" spans="2:8" x14ac:dyDescent="0.25">
      <c r="B30" s="10"/>
      <c r="C30" s="7"/>
      <c r="D30" s="7"/>
      <c r="E30" s="7"/>
      <c r="F30" s="7"/>
      <c r="G30" s="7"/>
      <c r="H30" s="7"/>
    </row>
    <row r="31" spans="2:8" x14ac:dyDescent="0.25">
      <c r="B31" s="22" t="s">
        <v>38</v>
      </c>
      <c r="C31" s="23"/>
      <c r="D31" s="23"/>
      <c r="E31" s="23"/>
      <c r="F31" s="23"/>
      <c r="G31" s="23"/>
      <c r="H31" s="23"/>
    </row>
    <row r="32" spans="2:8" x14ac:dyDescent="0.25">
      <c r="B32" s="22" t="s">
        <v>7</v>
      </c>
      <c r="C32" s="23"/>
      <c r="D32" s="23"/>
      <c r="E32" s="23"/>
      <c r="F32" s="23"/>
      <c r="G32" s="23"/>
      <c r="H32" s="23"/>
    </row>
    <row r="33" spans="1:9" x14ac:dyDescent="0.25">
      <c r="A33" s="10"/>
      <c r="C33" s="3" t="s">
        <v>1</v>
      </c>
      <c r="D33" s="3" t="s">
        <v>2</v>
      </c>
      <c r="E33" s="3" t="s">
        <v>3</v>
      </c>
      <c r="F33" s="3" t="s">
        <v>5</v>
      </c>
      <c r="G33" s="3" t="s">
        <v>4</v>
      </c>
      <c r="H33" s="3" t="s">
        <v>23</v>
      </c>
      <c r="I33" s="10"/>
    </row>
    <row r="34" spans="1:9" x14ac:dyDescent="0.25">
      <c r="B34" s="21" t="s">
        <v>0</v>
      </c>
    </row>
    <row r="35" spans="1:9" x14ac:dyDescent="0.25">
      <c r="B35" s="12" t="s">
        <v>44</v>
      </c>
      <c r="C35" s="1">
        <v>152</v>
      </c>
      <c r="D35" s="1">
        <v>10</v>
      </c>
      <c r="E35" s="1">
        <f>C35/D35</f>
        <v>15.2</v>
      </c>
      <c r="F35" s="1">
        <f>C35-G35</f>
        <v>152</v>
      </c>
      <c r="G35" s="1">
        <v>0</v>
      </c>
      <c r="H35" s="1">
        <f>F35/D35</f>
        <v>15.2</v>
      </c>
    </row>
    <row r="36" spans="1:9" x14ac:dyDescent="0.25">
      <c r="B36" s="12" t="s">
        <v>45</v>
      </c>
      <c r="C36" s="1">
        <v>149</v>
      </c>
      <c r="D36" s="1">
        <v>9</v>
      </c>
      <c r="E36" s="1">
        <f t="shared" ref="E36:E38" si="14">C36/D36</f>
        <v>16.555555555555557</v>
      </c>
      <c r="F36" s="1">
        <f t="shared" ref="F36:F38" si="15">C36-G36</f>
        <v>148</v>
      </c>
      <c r="G36" s="1">
        <v>1</v>
      </c>
      <c r="H36" s="1">
        <f t="shared" ref="H36:H38" si="16">F36/D36</f>
        <v>16.444444444444443</v>
      </c>
    </row>
    <row r="37" spans="1:9" x14ac:dyDescent="0.25">
      <c r="B37" s="12" t="s">
        <v>46</v>
      </c>
      <c r="C37" s="1">
        <v>168</v>
      </c>
      <c r="D37" s="1">
        <v>9</v>
      </c>
      <c r="E37" s="1">
        <f t="shared" si="14"/>
        <v>18.666666666666668</v>
      </c>
      <c r="F37" s="1">
        <f t="shared" si="15"/>
        <v>168</v>
      </c>
      <c r="G37" s="1">
        <v>0</v>
      </c>
      <c r="H37" s="1">
        <f t="shared" si="16"/>
        <v>18.666666666666668</v>
      </c>
    </row>
    <row r="38" spans="1:9" x14ac:dyDescent="0.25">
      <c r="B38" s="12" t="s">
        <v>47</v>
      </c>
      <c r="C38" s="1">
        <v>164</v>
      </c>
      <c r="D38" s="1">
        <v>10</v>
      </c>
      <c r="E38" s="1">
        <f t="shared" si="14"/>
        <v>16.399999999999999</v>
      </c>
      <c r="F38" s="1">
        <f t="shared" si="15"/>
        <v>164</v>
      </c>
      <c r="H38" s="1">
        <f t="shared" si="16"/>
        <v>16.399999999999999</v>
      </c>
    </row>
    <row r="39" spans="1:9" x14ac:dyDescent="0.25">
      <c r="B39" s="12"/>
    </row>
    <row r="40" spans="1:9" ht="15.75" thickBot="1" x14ac:dyDescent="0.3"/>
    <row r="41" spans="1:9" x14ac:dyDescent="0.25">
      <c r="B41" s="15" t="s">
        <v>12</v>
      </c>
      <c r="C41" s="1">
        <f>AVERAGE(C35:C39)</f>
        <v>158.25</v>
      </c>
      <c r="D41" s="1">
        <f t="shared" ref="D41:H41" si="17">AVERAGE(D35:D39)</f>
        <v>9.5</v>
      </c>
      <c r="E41" s="1">
        <f t="shared" si="17"/>
        <v>16.705555555555556</v>
      </c>
      <c r="F41" s="1">
        <f t="shared" si="17"/>
        <v>158</v>
      </c>
      <c r="G41" s="1">
        <f t="shared" si="17"/>
        <v>0.33333333333333331</v>
      </c>
      <c r="H41" s="24">
        <f t="shared" si="17"/>
        <v>16.677777777777777</v>
      </c>
    </row>
    <row r="42" spans="1:9" x14ac:dyDescent="0.25">
      <c r="B42" s="15" t="s">
        <v>28</v>
      </c>
      <c r="C42" s="1">
        <f>STDEV(C35:C39)</f>
        <v>9.1787798753429097</v>
      </c>
      <c r="D42" s="1">
        <f t="shared" ref="D42:H42" si="18">STDEV(D35:D39)</f>
        <v>0.57735026918962573</v>
      </c>
      <c r="E42" s="1">
        <f t="shared" si="18"/>
        <v>1.4408930701152585</v>
      </c>
      <c r="F42" s="1">
        <f t="shared" si="18"/>
        <v>9.5219045713904666</v>
      </c>
      <c r="G42" s="1">
        <f t="shared" si="18"/>
        <v>0.57735026918962584</v>
      </c>
      <c r="H42" s="25">
        <f t="shared" si="18"/>
        <v>1.4458113190767228</v>
      </c>
    </row>
    <row r="43" spans="1:9" x14ac:dyDescent="0.25">
      <c r="B43" s="15" t="s">
        <v>13</v>
      </c>
      <c r="C43" s="1">
        <f>C42/SQRT(C44)</f>
        <v>4.5893899376714549</v>
      </c>
      <c r="D43" s="1">
        <f t="shared" ref="D43:H43" si="19">D42/SQRT(D44)</f>
        <v>0.28867513459481287</v>
      </c>
      <c r="E43" s="1">
        <f t="shared" si="19"/>
        <v>0.72044653505762923</v>
      </c>
      <c r="F43" s="1">
        <f t="shared" si="19"/>
        <v>4.7609522856952333</v>
      </c>
      <c r="G43" s="1">
        <f t="shared" si="19"/>
        <v>0.33333333333333337</v>
      </c>
      <c r="H43" s="25">
        <f t="shared" si="19"/>
        <v>0.72290565953836139</v>
      </c>
    </row>
    <row r="44" spans="1:9" ht="15.75" thickBot="1" x14ac:dyDescent="0.3">
      <c r="B44" s="15" t="s">
        <v>14</v>
      </c>
      <c r="C44" s="1">
        <f>COUNTA(C35:C39)</f>
        <v>4</v>
      </c>
      <c r="D44" s="1">
        <f t="shared" ref="D44:H44" si="20">COUNTA(D35:D39)</f>
        <v>4</v>
      </c>
      <c r="E44" s="1">
        <f t="shared" si="20"/>
        <v>4</v>
      </c>
      <c r="F44" s="1">
        <f t="shared" si="20"/>
        <v>4</v>
      </c>
      <c r="G44" s="1">
        <f t="shared" si="20"/>
        <v>3</v>
      </c>
      <c r="H44" s="26">
        <f t="shared" si="20"/>
        <v>4</v>
      </c>
    </row>
    <row r="46" spans="1:9" x14ac:dyDescent="0.25">
      <c r="B46" s="21" t="s">
        <v>67</v>
      </c>
    </row>
    <row r="47" spans="1:9" x14ac:dyDescent="0.25">
      <c r="B47" s="12" t="s">
        <v>68</v>
      </c>
      <c r="C47" s="1">
        <v>160</v>
      </c>
      <c r="D47" s="1">
        <v>10</v>
      </c>
      <c r="E47" s="1">
        <f>C47/D47</f>
        <v>16</v>
      </c>
      <c r="F47" s="1">
        <f>C47-G47</f>
        <v>160</v>
      </c>
      <c r="G47" s="1">
        <v>0</v>
      </c>
      <c r="H47" s="1">
        <f>F47/D47</f>
        <v>16</v>
      </c>
    </row>
    <row r="48" spans="1:9" x14ac:dyDescent="0.25">
      <c r="B48" s="12" t="s">
        <v>69</v>
      </c>
      <c r="C48" s="1">
        <v>159</v>
      </c>
      <c r="D48" s="1">
        <v>10</v>
      </c>
      <c r="E48" s="1">
        <f>C48/D48</f>
        <v>15.9</v>
      </c>
      <c r="F48" s="1">
        <f>C48-G48</f>
        <v>159</v>
      </c>
      <c r="G48" s="1">
        <v>0</v>
      </c>
      <c r="H48" s="1">
        <f>F48/D48</f>
        <v>15.9</v>
      </c>
    </row>
    <row r="49" spans="1:9" x14ac:dyDescent="0.25">
      <c r="B49" s="12" t="s">
        <v>70</v>
      </c>
      <c r="C49" s="1">
        <v>165</v>
      </c>
      <c r="D49" s="1">
        <v>10</v>
      </c>
      <c r="E49" s="1">
        <f t="shared" ref="E49:E52" si="21">C49/D49</f>
        <v>16.5</v>
      </c>
      <c r="F49" s="1">
        <f t="shared" ref="F49:F52" si="22">C49-G49</f>
        <v>165</v>
      </c>
      <c r="G49" s="1">
        <v>0</v>
      </c>
      <c r="H49" s="1">
        <f t="shared" ref="H49:H52" si="23">F49/D49</f>
        <v>16.5</v>
      </c>
    </row>
    <row r="50" spans="1:9" x14ac:dyDescent="0.25">
      <c r="B50" s="12" t="s">
        <v>71</v>
      </c>
      <c r="C50" s="1">
        <v>157</v>
      </c>
      <c r="D50" s="1">
        <v>10</v>
      </c>
      <c r="E50" s="1">
        <f t="shared" si="21"/>
        <v>15.7</v>
      </c>
      <c r="F50" s="1">
        <f t="shared" si="22"/>
        <v>157</v>
      </c>
      <c r="G50" s="1">
        <v>0</v>
      </c>
      <c r="H50" s="1">
        <f t="shared" si="23"/>
        <v>15.7</v>
      </c>
    </row>
    <row r="51" spans="1:9" x14ac:dyDescent="0.25">
      <c r="B51" s="12" t="s">
        <v>72</v>
      </c>
      <c r="C51" s="1">
        <v>150</v>
      </c>
      <c r="D51" s="1">
        <v>10</v>
      </c>
      <c r="E51" s="1">
        <f t="shared" si="21"/>
        <v>15</v>
      </c>
      <c r="F51" s="1">
        <f t="shared" si="22"/>
        <v>150</v>
      </c>
      <c r="G51" s="1">
        <v>0</v>
      </c>
      <c r="H51" s="1">
        <f t="shared" si="23"/>
        <v>15</v>
      </c>
    </row>
    <row r="52" spans="1:9" x14ac:dyDescent="0.25">
      <c r="B52" s="12" t="s">
        <v>73</v>
      </c>
      <c r="C52" s="1">
        <v>68</v>
      </c>
      <c r="D52" s="1">
        <v>5</v>
      </c>
      <c r="E52" s="1">
        <f t="shared" si="21"/>
        <v>13.6</v>
      </c>
      <c r="F52" s="1">
        <f t="shared" si="22"/>
        <v>68</v>
      </c>
      <c r="G52" s="1">
        <v>0</v>
      </c>
      <c r="H52" s="1">
        <f t="shared" si="23"/>
        <v>13.6</v>
      </c>
    </row>
    <row r="53" spans="1:9" x14ac:dyDescent="0.25">
      <c r="B53" s="12"/>
    </row>
    <row r="54" spans="1:9" ht="15.75" thickBot="1" x14ac:dyDescent="0.3"/>
    <row r="55" spans="1:9" x14ac:dyDescent="0.25">
      <c r="B55" s="15" t="s">
        <v>12</v>
      </c>
      <c r="C55" s="1">
        <f>AVERAGE(C47:C53)</f>
        <v>143.16666666666666</v>
      </c>
      <c r="D55" s="1">
        <f t="shared" ref="D55:H55" si="24">AVERAGE(D47:D53)</f>
        <v>9.1666666666666661</v>
      </c>
      <c r="E55" s="1">
        <f t="shared" si="24"/>
        <v>15.449999999999998</v>
      </c>
      <c r="F55" s="1">
        <f t="shared" si="24"/>
        <v>143.16666666666666</v>
      </c>
      <c r="G55" s="1">
        <f t="shared" si="24"/>
        <v>0</v>
      </c>
      <c r="H55" s="24">
        <f t="shared" si="24"/>
        <v>15.449999999999998</v>
      </c>
    </row>
    <row r="56" spans="1:9" x14ac:dyDescent="0.25">
      <c r="B56" s="15" t="s">
        <v>28</v>
      </c>
      <c r="C56" s="1">
        <f>STDEV(C47:C53)</f>
        <v>37.145210548153656</v>
      </c>
      <c r="D56" s="1">
        <f t="shared" ref="D56:H56" si="25">STDEV(D47:D53)</f>
        <v>2.0412414523193139</v>
      </c>
      <c r="E56" s="1">
        <f t="shared" si="25"/>
        <v>1.029077256575035</v>
      </c>
      <c r="F56" s="1">
        <f t="shared" si="25"/>
        <v>37.145210548153656</v>
      </c>
      <c r="G56" s="1">
        <f t="shared" si="25"/>
        <v>0</v>
      </c>
      <c r="H56" s="25">
        <f t="shared" si="25"/>
        <v>1.029077256575035</v>
      </c>
    </row>
    <row r="57" spans="1:9" x14ac:dyDescent="0.25">
      <c r="B57" s="15" t="s">
        <v>13</v>
      </c>
      <c r="C57" s="1">
        <f>C56/SQRT(C58)</f>
        <v>15.164468705203983</v>
      </c>
      <c r="D57" s="1">
        <f t="shared" ref="D57:H57" si="26">D56/SQRT(D58)</f>
        <v>0.83333333333333293</v>
      </c>
      <c r="E57" s="1">
        <f t="shared" si="26"/>
        <v>0.42011903075200024</v>
      </c>
      <c r="F57" s="1">
        <f t="shared" si="26"/>
        <v>15.164468705203983</v>
      </c>
      <c r="G57" s="1">
        <f t="shared" si="26"/>
        <v>0</v>
      </c>
      <c r="H57" s="25">
        <f t="shared" si="26"/>
        <v>0.42011903075200024</v>
      </c>
    </row>
    <row r="58" spans="1:9" ht="15.75" thickBot="1" x14ac:dyDescent="0.3">
      <c r="B58" s="15" t="s">
        <v>14</v>
      </c>
      <c r="C58" s="1">
        <f>COUNTA(C47:C53)</f>
        <v>6</v>
      </c>
      <c r="D58" s="1">
        <f t="shared" ref="D58:H58" si="27">COUNTA(D47:D53)</f>
        <v>6</v>
      </c>
      <c r="E58" s="1">
        <f t="shared" si="27"/>
        <v>6</v>
      </c>
      <c r="F58" s="1">
        <f t="shared" si="27"/>
        <v>6</v>
      </c>
      <c r="G58" s="1">
        <f t="shared" si="27"/>
        <v>6</v>
      </c>
      <c r="H58" s="26">
        <f t="shared" si="27"/>
        <v>6</v>
      </c>
    </row>
    <row r="59" spans="1:9" x14ac:dyDescent="0.25">
      <c r="B59" s="10"/>
      <c r="C59" s="7"/>
      <c r="D59" s="7"/>
      <c r="E59" s="7"/>
      <c r="F59" s="7"/>
      <c r="G59" s="7"/>
      <c r="H59" s="7"/>
    </row>
    <row r="60" spans="1:9" x14ac:dyDescent="0.25">
      <c r="B60" s="22" t="s">
        <v>38</v>
      </c>
      <c r="C60" s="23"/>
      <c r="D60" s="23"/>
      <c r="E60" s="23"/>
      <c r="F60" s="23"/>
      <c r="G60" s="23"/>
      <c r="H60" s="23"/>
    </row>
    <row r="61" spans="1:9" x14ac:dyDescent="0.25">
      <c r="B61" s="22" t="s">
        <v>8</v>
      </c>
      <c r="C61" s="23"/>
      <c r="D61" s="23"/>
      <c r="E61" s="23"/>
      <c r="F61" s="23"/>
      <c r="G61" s="23"/>
      <c r="H61" s="23"/>
    </row>
    <row r="62" spans="1:9" x14ac:dyDescent="0.25">
      <c r="A62" s="10"/>
      <c r="C62" s="3" t="s">
        <v>1</v>
      </c>
      <c r="D62" s="3" t="s">
        <v>2</v>
      </c>
      <c r="E62" s="3" t="s">
        <v>3</v>
      </c>
      <c r="F62" s="3" t="s">
        <v>5</v>
      </c>
      <c r="G62" s="3" t="s">
        <v>4</v>
      </c>
      <c r="H62" s="3" t="s">
        <v>23</v>
      </c>
      <c r="I62" s="10"/>
    </row>
    <row r="63" spans="1:9" x14ac:dyDescent="0.25">
      <c r="B63" s="21" t="s">
        <v>0</v>
      </c>
    </row>
    <row r="64" spans="1:9" x14ac:dyDescent="0.25">
      <c r="B64" s="12" t="s">
        <v>44</v>
      </c>
      <c r="C64" s="1">
        <v>192</v>
      </c>
      <c r="D64" s="1">
        <v>10</v>
      </c>
      <c r="E64" s="1">
        <f>C64/D64</f>
        <v>19.2</v>
      </c>
      <c r="F64" s="1">
        <f>C64-G64</f>
        <v>192</v>
      </c>
      <c r="G64" s="1">
        <v>0</v>
      </c>
      <c r="H64" s="1">
        <f>F64/D64</f>
        <v>19.2</v>
      </c>
    </row>
    <row r="65" spans="2:8" x14ac:dyDescent="0.25">
      <c r="B65" s="12" t="s">
        <v>45</v>
      </c>
      <c r="C65" s="1">
        <v>169</v>
      </c>
      <c r="D65" s="1">
        <v>9</v>
      </c>
      <c r="E65" s="1">
        <f t="shared" ref="E65:E67" si="28">C65/D65</f>
        <v>18.777777777777779</v>
      </c>
      <c r="F65" s="1">
        <f t="shared" ref="F65:F67" si="29">C65-G65</f>
        <v>169</v>
      </c>
      <c r="G65" s="1">
        <v>0</v>
      </c>
      <c r="H65" s="1">
        <f t="shared" ref="H65:H67" si="30">F65/D65</f>
        <v>18.777777777777779</v>
      </c>
    </row>
    <row r="66" spans="2:8" x14ac:dyDescent="0.25">
      <c r="B66" s="12" t="s">
        <v>46</v>
      </c>
      <c r="C66" s="1">
        <v>194</v>
      </c>
      <c r="D66" s="1">
        <v>10</v>
      </c>
      <c r="E66" s="1">
        <f t="shared" si="28"/>
        <v>19.399999999999999</v>
      </c>
      <c r="F66" s="1">
        <f t="shared" si="29"/>
        <v>194</v>
      </c>
      <c r="G66" s="1">
        <v>0</v>
      </c>
      <c r="H66" s="1">
        <f t="shared" si="30"/>
        <v>19.399999999999999</v>
      </c>
    </row>
    <row r="67" spans="2:8" x14ac:dyDescent="0.25">
      <c r="B67" s="12" t="s">
        <v>47</v>
      </c>
      <c r="C67" s="1">
        <v>170</v>
      </c>
      <c r="D67" s="1">
        <v>10</v>
      </c>
      <c r="E67" s="1">
        <f t="shared" si="28"/>
        <v>17</v>
      </c>
      <c r="F67" s="1">
        <f t="shared" si="29"/>
        <v>170</v>
      </c>
      <c r="G67" s="1">
        <v>0</v>
      </c>
      <c r="H67" s="1">
        <f t="shared" si="30"/>
        <v>17</v>
      </c>
    </row>
    <row r="68" spans="2:8" x14ac:dyDescent="0.25">
      <c r="B68" s="12"/>
    </row>
    <row r="69" spans="2:8" ht="15.75" thickBot="1" x14ac:dyDescent="0.3">
      <c r="B69" s="13"/>
    </row>
    <row r="70" spans="2:8" x14ac:dyDescent="0.25">
      <c r="B70" s="15" t="s">
        <v>24</v>
      </c>
      <c r="C70" s="1">
        <f t="shared" ref="C70:H70" si="31">AVERAGE(C64:C68)</f>
        <v>181.25</v>
      </c>
      <c r="D70" s="1">
        <f t="shared" si="31"/>
        <v>9.75</v>
      </c>
      <c r="E70" s="1">
        <f t="shared" si="31"/>
        <v>18.594444444444441</v>
      </c>
      <c r="F70" s="1">
        <f t="shared" si="31"/>
        <v>181.25</v>
      </c>
      <c r="G70" s="1">
        <f t="shared" si="31"/>
        <v>0</v>
      </c>
      <c r="H70" s="24">
        <f t="shared" si="31"/>
        <v>18.594444444444441</v>
      </c>
    </row>
    <row r="71" spans="2:8" x14ac:dyDescent="0.25">
      <c r="B71" s="15" t="s">
        <v>25</v>
      </c>
      <c r="C71" s="1">
        <f t="shared" ref="C71:H71" si="32">STDEV(C64:C68)</f>
        <v>13.598406769422169</v>
      </c>
      <c r="D71" s="1">
        <f t="shared" si="32"/>
        <v>0.5</v>
      </c>
      <c r="E71" s="1">
        <f t="shared" si="32"/>
        <v>1.094148296085663</v>
      </c>
      <c r="F71" s="1">
        <f t="shared" si="32"/>
        <v>13.598406769422169</v>
      </c>
      <c r="G71" s="1">
        <f t="shared" si="32"/>
        <v>0</v>
      </c>
      <c r="H71" s="25">
        <f t="shared" si="32"/>
        <v>1.094148296085663</v>
      </c>
    </row>
    <row r="72" spans="2:8" x14ac:dyDescent="0.25">
      <c r="B72" s="15" t="s">
        <v>26</v>
      </c>
      <c r="C72" s="1">
        <f>C71/SQRT(C73)</f>
        <v>6.7992033847110847</v>
      </c>
      <c r="D72" s="1">
        <f t="shared" ref="D72:H72" si="33">D71/SQRT(D73)</f>
        <v>0.25</v>
      </c>
      <c r="E72" s="1">
        <f t="shared" si="33"/>
        <v>0.5470741480428315</v>
      </c>
      <c r="F72" s="1">
        <f t="shared" si="33"/>
        <v>6.7992033847110847</v>
      </c>
      <c r="G72" s="1">
        <f t="shared" si="33"/>
        <v>0</v>
      </c>
      <c r="H72" s="25">
        <f t="shared" si="33"/>
        <v>0.5470741480428315</v>
      </c>
    </row>
    <row r="73" spans="2:8" ht="15.75" thickBot="1" x14ac:dyDescent="0.3">
      <c r="B73" s="15" t="s">
        <v>27</v>
      </c>
      <c r="C73" s="1">
        <f t="shared" ref="C73:H73" si="34">COUNTA(C64:C68)</f>
        <v>4</v>
      </c>
      <c r="D73" s="1">
        <f t="shared" si="34"/>
        <v>4</v>
      </c>
      <c r="E73" s="1">
        <f t="shared" si="34"/>
        <v>4</v>
      </c>
      <c r="F73" s="1">
        <f t="shared" si="34"/>
        <v>4</v>
      </c>
      <c r="G73" s="1">
        <f t="shared" si="34"/>
        <v>4</v>
      </c>
      <c r="H73" s="26">
        <f t="shared" si="34"/>
        <v>4</v>
      </c>
    </row>
    <row r="75" spans="2:8" x14ac:dyDescent="0.25">
      <c r="B75" s="21" t="s">
        <v>67</v>
      </c>
    </row>
    <row r="76" spans="2:8" x14ac:dyDescent="0.25">
      <c r="B76" s="12" t="s">
        <v>68</v>
      </c>
      <c r="C76" s="1">
        <v>156</v>
      </c>
      <c r="D76" s="1">
        <v>9</v>
      </c>
      <c r="E76" s="1">
        <f>C76/D76</f>
        <v>17.333333333333332</v>
      </c>
      <c r="F76" s="1">
        <f>C76-G76</f>
        <v>156</v>
      </c>
      <c r="G76" s="1">
        <v>0</v>
      </c>
      <c r="H76" s="1">
        <f>F76/D76</f>
        <v>17.333333333333332</v>
      </c>
    </row>
    <row r="77" spans="2:8" x14ac:dyDescent="0.25">
      <c r="B77" s="12" t="s">
        <v>69</v>
      </c>
      <c r="C77" s="1">
        <v>102</v>
      </c>
      <c r="D77" s="1">
        <v>7</v>
      </c>
      <c r="E77" s="1">
        <f>C77/D77</f>
        <v>14.571428571428571</v>
      </c>
      <c r="F77" s="1">
        <f>C77-G77</f>
        <v>102</v>
      </c>
      <c r="G77" s="1">
        <v>0</v>
      </c>
      <c r="H77" s="1">
        <f>F77/D77</f>
        <v>14.571428571428571</v>
      </c>
    </row>
    <row r="78" spans="2:8" x14ac:dyDescent="0.25">
      <c r="B78" s="12" t="s">
        <v>70</v>
      </c>
      <c r="C78" s="1">
        <v>187</v>
      </c>
      <c r="D78" s="1">
        <v>11</v>
      </c>
      <c r="E78" s="1">
        <f t="shared" ref="E78:E80" si="35">C78/D78</f>
        <v>17</v>
      </c>
      <c r="F78" s="1">
        <f t="shared" ref="F78:F80" si="36">C78-G78</f>
        <v>187</v>
      </c>
      <c r="G78" s="1">
        <v>0</v>
      </c>
      <c r="H78" s="1">
        <f t="shared" ref="H78:H80" si="37">F78/D78</f>
        <v>17</v>
      </c>
    </row>
    <row r="79" spans="2:8" x14ac:dyDescent="0.25">
      <c r="B79" s="12" t="s">
        <v>71</v>
      </c>
      <c r="C79" s="1">
        <v>150</v>
      </c>
      <c r="D79" s="1">
        <v>9</v>
      </c>
      <c r="E79" s="1">
        <f t="shared" si="35"/>
        <v>16.666666666666668</v>
      </c>
      <c r="F79" s="1">
        <f t="shared" si="36"/>
        <v>150</v>
      </c>
      <c r="G79" s="1">
        <v>0</v>
      </c>
      <c r="H79" s="1">
        <f t="shared" si="37"/>
        <v>16.666666666666668</v>
      </c>
    </row>
    <row r="80" spans="2:8" x14ac:dyDescent="0.25">
      <c r="B80" s="12" t="s">
        <v>72</v>
      </c>
      <c r="C80" s="1">
        <v>112</v>
      </c>
      <c r="D80" s="1">
        <v>8</v>
      </c>
      <c r="E80" s="1">
        <f t="shared" si="35"/>
        <v>14</v>
      </c>
      <c r="F80" s="1">
        <f t="shared" si="36"/>
        <v>112</v>
      </c>
      <c r="G80" s="1">
        <v>0</v>
      </c>
      <c r="H80" s="1">
        <f t="shared" si="37"/>
        <v>14</v>
      </c>
    </row>
    <row r="81" spans="1:9" x14ac:dyDescent="0.25">
      <c r="B81" s="12" t="s">
        <v>73</v>
      </c>
    </row>
    <row r="82" spans="1:9" x14ac:dyDescent="0.25">
      <c r="B82" s="12"/>
    </row>
    <row r="83" spans="1:9" ht="15.75" thickBot="1" x14ac:dyDescent="0.3"/>
    <row r="84" spans="1:9" x14ac:dyDescent="0.25">
      <c r="B84" s="15" t="s">
        <v>12</v>
      </c>
      <c r="C84" s="1">
        <f t="shared" ref="C84:H84" si="38">AVERAGE(C76:C82)</f>
        <v>141.4</v>
      </c>
      <c r="D84" s="1">
        <f t="shared" si="38"/>
        <v>8.8000000000000007</v>
      </c>
      <c r="E84" s="1">
        <f t="shared" si="38"/>
        <v>15.914285714285715</v>
      </c>
      <c r="F84" s="1">
        <f t="shared" si="38"/>
        <v>141.4</v>
      </c>
      <c r="G84" s="1">
        <f t="shared" si="38"/>
        <v>0</v>
      </c>
      <c r="H84" s="24">
        <f t="shared" si="38"/>
        <v>15.914285714285715</v>
      </c>
    </row>
    <row r="85" spans="1:9" x14ac:dyDescent="0.25">
      <c r="B85" s="15" t="s">
        <v>28</v>
      </c>
      <c r="C85" s="1">
        <f t="shared" ref="C85:H85" si="39">STDEV(C76:C82)</f>
        <v>34.580341236025987</v>
      </c>
      <c r="D85" s="1">
        <f t="shared" si="39"/>
        <v>1.4832396974191335</v>
      </c>
      <c r="E85" s="1">
        <f t="shared" si="39"/>
        <v>1.518741572394336</v>
      </c>
      <c r="F85" s="1">
        <f t="shared" si="39"/>
        <v>34.580341236025987</v>
      </c>
      <c r="G85" s="1">
        <f t="shared" si="39"/>
        <v>0</v>
      </c>
      <c r="H85" s="25">
        <f t="shared" si="39"/>
        <v>1.518741572394336</v>
      </c>
    </row>
    <row r="86" spans="1:9" x14ac:dyDescent="0.25">
      <c r="B86" s="15" t="s">
        <v>13</v>
      </c>
      <c r="C86" s="1">
        <f>C85/SQRT(C87)</f>
        <v>15.46479873777864</v>
      </c>
      <c r="D86" s="1">
        <f t="shared" ref="D86:H86" si="40">D85/SQRT(D87)</f>
        <v>0.66332495807108038</v>
      </c>
      <c r="E86" s="1">
        <f t="shared" si="40"/>
        <v>0.67920187922573061</v>
      </c>
      <c r="F86" s="1">
        <f t="shared" si="40"/>
        <v>15.46479873777864</v>
      </c>
      <c r="G86" s="1">
        <f t="shared" si="40"/>
        <v>0</v>
      </c>
      <c r="H86" s="25">
        <f t="shared" si="40"/>
        <v>0.67920187922573061</v>
      </c>
    </row>
    <row r="87" spans="1:9" ht="15.75" thickBot="1" x14ac:dyDescent="0.3">
      <c r="B87" s="15" t="s">
        <v>14</v>
      </c>
      <c r="C87" s="1">
        <f t="shared" ref="C87:H87" si="41">COUNTA(C76:C82)</f>
        <v>5</v>
      </c>
      <c r="D87" s="1">
        <f t="shared" si="41"/>
        <v>5</v>
      </c>
      <c r="E87" s="1">
        <f t="shared" si="41"/>
        <v>5</v>
      </c>
      <c r="F87" s="1">
        <f t="shared" si="41"/>
        <v>5</v>
      </c>
      <c r="G87" s="1">
        <f t="shared" si="41"/>
        <v>5</v>
      </c>
      <c r="H87" s="26">
        <f t="shared" si="41"/>
        <v>5</v>
      </c>
    </row>
    <row r="88" spans="1:9" x14ac:dyDescent="0.25">
      <c r="B88" s="10"/>
      <c r="C88" s="7"/>
      <c r="D88" s="7"/>
      <c r="E88" s="7"/>
      <c r="F88" s="7"/>
      <c r="G88" s="7"/>
      <c r="H88" s="7"/>
    </row>
    <row r="89" spans="1:9" x14ac:dyDescent="0.25">
      <c r="B89" s="22" t="s">
        <v>38</v>
      </c>
      <c r="C89" s="23"/>
      <c r="D89" s="23"/>
      <c r="E89" s="23"/>
      <c r="F89" s="23"/>
      <c r="G89" s="23"/>
      <c r="H89" s="23"/>
    </row>
    <row r="90" spans="1:9" x14ac:dyDescent="0.25">
      <c r="B90" s="22" t="s">
        <v>9</v>
      </c>
      <c r="C90" s="23"/>
      <c r="D90" s="23"/>
      <c r="E90" s="23"/>
      <c r="F90" s="23"/>
      <c r="G90" s="23"/>
      <c r="H90" s="23"/>
    </row>
    <row r="91" spans="1:9" x14ac:dyDescent="0.25">
      <c r="A91" s="10"/>
      <c r="C91" s="3" t="s">
        <v>1</v>
      </c>
      <c r="D91" s="3" t="s">
        <v>2</v>
      </c>
      <c r="E91" s="3" t="s">
        <v>3</v>
      </c>
      <c r="F91" s="3" t="s">
        <v>5</v>
      </c>
      <c r="G91" s="3" t="s">
        <v>4</v>
      </c>
      <c r="H91" s="3" t="s">
        <v>23</v>
      </c>
      <c r="I91" s="10"/>
    </row>
    <row r="92" spans="1:9" x14ac:dyDescent="0.25">
      <c r="B92" s="21" t="s">
        <v>0</v>
      </c>
    </row>
    <row r="93" spans="1:9" x14ac:dyDescent="0.25">
      <c r="B93" s="12" t="s">
        <v>44</v>
      </c>
      <c r="C93" s="1">
        <v>187</v>
      </c>
      <c r="D93" s="1">
        <v>10</v>
      </c>
      <c r="E93" s="1">
        <f>C93/D93</f>
        <v>18.7</v>
      </c>
      <c r="F93" s="1">
        <f>C93-G93</f>
        <v>187</v>
      </c>
      <c r="G93" s="1">
        <v>0</v>
      </c>
      <c r="H93" s="1">
        <f>F93/D93</f>
        <v>18.7</v>
      </c>
    </row>
    <row r="94" spans="1:9" x14ac:dyDescent="0.25">
      <c r="B94" s="12" t="s">
        <v>45</v>
      </c>
      <c r="C94" s="1">
        <v>192</v>
      </c>
      <c r="D94" s="1">
        <v>10</v>
      </c>
      <c r="E94" s="1">
        <f t="shared" ref="E94:E96" si="42">C94/D94</f>
        <v>19.2</v>
      </c>
      <c r="F94" s="1">
        <f t="shared" ref="F94:F96" si="43">C94-G94</f>
        <v>192</v>
      </c>
      <c r="G94" s="1">
        <v>0</v>
      </c>
      <c r="H94" s="1">
        <f t="shared" ref="H94:H96" si="44">F94/D94</f>
        <v>19.2</v>
      </c>
    </row>
    <row r="95" spans="1:9" x14ac:dyDescent="0.25">
      <c r="B95" s="12" t="s">
        <v>46</v>
      </c>
      <c r="C95" s="1">
        <v>217</v>
      </c>
      <c r="D95" s="1">
        <v>11</v>
      </c>
      <c r="E95" s="1">
        <f t="shared" si="42"/>
        <v>19.727272727272727</v>
      </c>
      <c r="F95" s="1">
        <f t="shared" si="43"/>
        <v>217</v>
      </c>
      <c r="G95" s="1">
        <v>0</v>
      </c>
      <c r="H95" s="1">
        <f t="shared" si="44"/>
        <v>19.727272727272727</v>
      </c>
    </row>
    <row r="96" spans="1:9" x14ac:dyDescent="0.25">
      <c r="B96" s="12" t="s">
        <v>47</v>
      </c>
      <c r="C96" s="1">
        <v>191</v>
      </c>
      <c r="D96" s="1">
        <v>11</v>
      </c>
      <c r="E96" s="1">
        <f t="shared" si="42"/>
        <v>17.363636363636363</v>
      </c>
      <c r="F96" s="1">
        <f t="shared" si="43"/>
        <v>191</v>
      </c>
      <c r="G96" s="1">
        <v>0</v>
      </c>
      <c r="H96" s="1">
        <f t="shared" si="44"/>
        <v>17.363636363636363</v>
      </c>
    </row>
    <row r="97" spans="2:8" x14ac:dyDescent="0.25">
      <c r="B97" s="12"/>
    </row>
    <row r="98" spans="2:8" ht="15.75" thickBot="1" x14ac:dyDescent="0.3">
      <c r="B98" s="13"/>
    </row>
    <row r="99" spans="2:8" x14ac:dyDescent="0.25">
      <c r="B99" s="15" t="s">
        <v>24</v>
      </c>
      <c r="C99" s="1">
        <f t="shared" ref="C99:H99" si="45">AVERAGE(C93:C97)</f>
        <v>196.75</v>
      </c>
      <c r="D99" s="1">
        <f t="shared" si="45"/>
        <v>10.5</v>
      </c>
      <c r="E99" s="1">
        <f t="shared" si="45"/>
        <v>18.747727272727271</v>
      </c>
      <c r="F99" s="1">
        <f t="shared" si="45"/>
        <v>196.75</v>
      </c>
      <c r="G99" s="1">
        <f t="shared" si="45"/>
        <v>0</v>
      </c>
      <c r="H99" s="24">
        <f t="shared" si="45"/>
        <v>18.747727272727271</v>
      </c>
    </row>
    <row r="100" spans="2:8" x14ac:dyDescent="0.25">
      <c r="B100" s="15" t="s">
        <v>25</v>
      </c>
      <c r="C100" s="1">
        <f t="shared" ref="C100:H100" si="46">STDEV(C93:C97)</f>
        <v>13.671747023210555</v>
      </c>
      <c r="D100" s="1">
        <f t="shared" si="46"/>
        <v>0.57735026918962573</v>
      </c>
      <c r="E100" s="1">
        <f t="shared" si="46"/>
        <v>1.0135820069676083</v>
      </c>
      <c r="F100" s="1">
        <f t="shared" si="46"/>
        <v>13.671747023210555</v>
      </c>
      <c r="G100" s="1">
        <f t="shared" si="46"/>
        <v>0</v>
      </c>
      <c r="H100" s="25">
        <f t="shared" si="46"/>
        <v>1.0135820069676083</v>
      </c>
    </row>
    <row r="101" spans="2:8" x14ac:dyDescent="0.25">
      <c r="B101" s="15" t="s">
        <v>26</v>
      </c>
      <c r="C101" s="1">
        <f>C100/SQRT(C102)</f>
        <v>6.8358735116052776</v>
      </c>
      <c r="D101" s="1">
        <f t="shared" ref="D101:H101" si="47">D100/SQRT(D102)</f>
        <v>0.28867513459481287</v>
      </c>
      <c r="E101" s="1">
        <f t="shared" si="47"/>
        <v>0.50679100348380413</v>
      </c>
      <c r="F101" s="1">
        <f t="shared" si="47"/>
        <v>6.8358735116052776</v>
      </c>
      <c r="G101" s="1">
        <f t="shared" si="47"/>
        <v>0</v>
      </c>
      <c r="H101" s="25">
        <f t="shared" si="47"/>
        <v>0.50679100348380413</v>
      </c>
    </row>
    <row r="102" spans="2:8" ht="15.75" thickBot="1" x14ac:dyDescent="0.3">
      <c r="B102" s="15" t="s">
        <v>27</v>
      </c>
      <c r="C102" s="1">
        <f t="shared" ref="C102:H102" si="48">COUNTA(C93:C97)</f>
        <v>4</v>
      </c>
      <c r="D102" s="1">
        <f t="shared" si="48"/>
        <v>4</v>
      </c>
      <c r="E102" s="1">
        <f t="shared" si="48"/>
        <v>4</v>
      </c>
      <c r="F102" s="1">
        <f t="shared" si="48"/>
        <v>4</v>
      </c>
      <c r="G102" s="1">
        <f t="shared" si="48"/>
        <v>4</v>
      </c>
      <c r="H102" s="26">
        <f t="shared" si="48"/>
        <v>4</v>
      </c>
    </row>
    <row r="104" spans="2:8" x14ac:dyDescent="0.25">
      <c r="B104" s="21" t="s">
        <v>67</v>
      </c>
    </row>
    <row r="105" spans="2:8" x14ac:dyDescent="0.25">
      <c r="B105" s="12" t="s">
        <v>68</v>
      </c>
      <c r="C105" s="1">
        <v>167</v>
      </c>
      <c r="D105" s="1">
        <v>10</v>
      </c>
      <c r="E105" s="1">
        <f>C105/D105</f>
        <v>16.7</v>
      </c>
      <c r="F105" s="1">
        <f>C105-G105</f>
        <v>167</v>
      </c>
      <c r="G105" s="1">
        <v>0</v>
      </c>
      <c r="H105" s="1">
        <f>F105/D105</f>
        <v>16.7</v>
      </c>
    </row>
    <row r="106" spans="2:8" x14ac:dyDescent="0.25">
      <c r="B106" s="12" t="s">
        <v>69</v>
      </c>
      <c r="D106" s="14"/>
    </row>
    <row r="107" spans="2:8" x14ac:dyDescent="0.25">
      <c r="B107" s="12" t="s">
        <v>70</v>
      </c>
      <c r="C107" s="1">
        <v>89</v>
      </c>
      <c r="D107" s="1">
        <v>6</v>
      </c>
      <c r="E107" s="1">
        <f t="shared" ref="E107:E109" si="49">C107/D107</f>
        <v>14.833333333333334</v>
      </c>
      <c r="F107" s="1">
        <f t="shared" ref="F107:F109" si="50">C107-G107</f>
        <v>88</v>
      </c>
      <c r="G107" s="1">
        <v>1</v>
      </c>
      <c r="H107" s="1">
        <f t="shared" ref="H107:H109" si="51">F107/D107</f>
        <v>14.666666666666666</v>
      </c>
    </row>
    <row r="108" spans="2:8" x14ac:dyDescent="0.25">
      <c r="B108" s="12" t="s">
        <v>71</v>
      </c>
      <c r="C108" s="1">
        <v>51</v>
      </c>
      <c r="D108" s="32">
        <v>3</v>
      </c>
      <c r="E108" s="1">
        <f t="shared" si="49"/>
        <v>17</v>
      </c>
      <c r="F108" s="1">
        <f t="shared" si="50"/>
        <v>51</v>
      </c>
      <c r="G108" s="1">
        <v>0</v>
      </c>
      <c r="H108" s="1">
        <f t="shared" si="51"/>
        <v>17</v>
      </c>
    </row>
    <row r="109" spans="2:8" x14ac:dyDescent="0.25">
      <c r="B109" s="12" t="s">
        <v>72</v>
      </c>
      <c r="C109" s="1">
        <v>97</v>
      </c>
      <c r="D109" s="1">
        <v>5</v>
      </c>
      <c r="E109" s="1">
        <f t="shared" si="49"/>
        <v>19.399999999999999</v>
      </c>
      <c r="F109" s="1">
        <f t="shared" si="50"/>
        <v>95</v>
      </c>
      <c r="G109" s="1">
        <v>2</v>
      </c>
      <c r="H109" s="1">
        <f t="shared" si="51"/>
        <v>19</v>
      </c>
    </row>
    <row r="110" spans="2:8" x14ac:dyDescent="0.25">
      <c r="B110" s="12" t="s">
        <v>73</v>
      </c>
    </row>
    <row r="111" spans="2:8" x14ac:dyDescent="0.25">
      <c r="B111" s="12"/>
    </row>
    <row r="112" spans="2:8" ht="15.75" thickBot="1" x14ac:dyDescent="0.3"/>
    <row r="113" spans="1:9" x14ac:dyDescent="0.25">
      <c r="B113" s="15" t="s">
        <v>12</v>
      </c>
      <c r="C113" s="1">
        <f>AVERAGE(C105:C111)</f>
        <v>101</v>
      </c>
      <c r="D113" s="1">
        <f t="shared" ref="D113:H113" si="52">AVERAGE(D105:D111)</f>
        <v>6</v>
      </c>
      <c r="E113" s="1">
        <f t="shared" si="52"/>
        <v>16.983333333333334</v>
      </c>
      <c r="F113" s="1">
        <f t="shared" si="52"/>
        <v>100.25</v>
      </c>
      <c r="G113" s="1">
        <f t="shared" si="52"/>
        <v>0.75</v>
      </c>
      <c r="H113" s="24">
        <f t="shared" si="52"/>
        <v>16.841666666666669</v>
      </c>
    </row>
    <row r="114" spans="1:9" x14ac:dyDescent="0.25">
      <c r="B114" s="15" t="s">
        <v>28</v>
      </c>
      <c r="C114" s="1">
        <f>STDEV(C105:C111)</f>
        <v>48.359762888859024</v>
      </c>
      <c r="D114" s="1">
        <f t="shared" ref="D114:H114" si="53">STDEV(D105:D111)</f>
        <v>2.9439202887759488</v>
      </c>
      <c r="E114" s="1">
        <f t="shared" si="53"/>
        <v>1.874685158751848</v>
      </c>
      <c r="F114" s="1">
        <f t="shared" si="53"/>
        <v>48.50687236533259</v>
      </c>
      <c r="G114" s="1">
        <f t="shared" si="53"/>
        <v>0.9574271077563381</v>
      </c>
      <c r="H114" s="25">
        <f t="shared" si="53"/>
        <v>1.7733364661626465</v>
      </c>
    </row>
    <row r="115" spans="1:9" x14ac:dyDescent="0.25">
      <c r="B115" s="15" t="s">
        <v>13</v>
      </c>
      <c r="C115" s="1">
        <f>C114/SQRT(C116)</f>
        <v>24.179881444429512</v>
      </c>
      <c r="D115" s="1">
        <f t="shared" ref="D115:H115" si="54">D114/SQRT(D116)</f>
        <v>1.4719601443879744</v>
      </c>
      <c r="E115" s="1">
        <f t="shared" si="54"/>
        <v>0.93734257937592402</v>
      </c>
      <c r="F115" s="1">
        <f t="shared" si="54"/>
        <v>24.253436182666295</v>
      </c>
      <c r="G115" s="1">
        <f t="shared" si="54"/>
        <v>0.47871355387816905</v>
      </c>
      <c r="H115" s="25">
        <f t="shared" si="54"/>
        <v>0.88666823308132325</v>
      </c>
    </row>
    <row r="116" spans="1:9" ht="15.75" thickBot="1" x14ac:dyDescent="0.3">
      <c r="B116" s="15" t="s">
        <v>14</v>
      </c>
      <c r="C116" s="1">
        <f>COUNTA(C105:C111)</f>
        <v>4</v>
      </c>
      <c r="D116" s="1">
        <f t="shared" ref="D116:H116" si="55">COUNTA(D105:D111)</f>
        <v>4</v>
      </c>
      <c r="E116" s="1">
        <f t="shared" si="55"/>
        <v>4</v>
      </c>
      <c r="F116" s="1">
        <f t="shared" si="55"/>
        <v>4</v>
      </c>
      <c r="G116" s="1">
        <f t="shared" si="55"/>
        <v>4</v>
      </c>
      <c r="H116" s="26">
        <f t="shared" si="55"/>
        <v>4</v>
      </c>
    </row>
    <row r="117" spans="1:9" x14ac:dyDescent="0.25">
      <c r="B117" s="10"/>
      <c r="C117" s="7"/>
      <c r="D117" s="7"/>
      <c r="E117" s="7"/>
      <c r="F117" s="7"/>
      <c r="G117" s="7"/>
      <c r="H117" s="7"/>
    </row>
    <row r="118" spans="1:9" x14ac:dyDescent="0.25">
      <c r="B118" s="22" t="s">
        <v>38</v>
      </c>
      <c r="C118" s="23"/>
      <c r="D118" s="23"/>
      <c r="E118" s="23"/>
      <c r="F118" s="23"/>
      <c r="G118" s="23"/>
      <c r="H118" s="23"/>
    </row>
    <row r="119" spans="1:9" x14ac:dyDescent="0.25">
      <c r="B119" s="22" t="s">
        <v>10</v>
      </c>
      <c r="C119" s="23"/>
      <c r="D119" s="23"/>
      <c r="E119" s="23"/>
      <c r="F119" s="23"/>
      <c r="G119" s="23"/>
      <c r="H119" s="23"/>
    </row>
    <row r="120" spans="1:9" x14ac:dyDescent="0.25">
      <c r="A120" s="10"/>
      <c r="C120" s="3" t="s">
        <v>1</v>
      </c>
      <c r="D120" s="3" t="s">
        <v>2</v>
      </c>
      <c r="E120" s="3" t="s">
        <v>3</v>
      </c>
      <c r="F120" s="3" t="s">
        <v>5</v>
      </c>
      <c r="G120" s="3" t="s">
        <v>4</v>
      </c>
      <c r="H120" s="3" t="s">
        <v>23</v>
      </c>
      <c r="I120" s="10"/>
    </row>
    <row r="121" spans="1:9" x14ac:dyDescent="0.25">
      <c r="B121" s="21" t="s">
        <v>0</v>
      </c>
    </row>
    <row r="122" spans="1:9" x14ac:dyDescent="0.25">
      <c r="B122" s="12" t="s">
        <v>44</v>
      </c>
      <c r="C122" s="1">
        <v>168</v>
      </c>
      <c r="D122" s="1">
        <v>9</v>
      </c>
      <c r="E122" s="1">
        <f>C122/D122</f>
        <v>18.666666666666668</v>
      </c>
      <c r="F122" s="1">
        <f>C122-G122</f>
        <v>168</v>
      </c>
      <c r="G122" s="1">
        <v>0</v>
      </c>
      <c r="H122" s="1">
        <f>F122/D122</f>
        <v>18.666666666666668</v>
      </c>
    </row>
    <row r="123" spans="1:9" x14ac:dyDescent="0.25">
      <c r="B123" s="12" t="s">
        <v>45</v>
      </c>
      <c r="C123" s="1">
        <v>182</v>
      </c>
      <c r="D123" s="1">
        <v>9</v>
      </c>
      <c r="E123" s="1">
        <f t="shared" ref="E123:E125" si="56">C123/D123</f>
        <v>20.222222222222221</v>
      </c>
      <c r="F123" s="1">
        <f t="shared" ref="F123:F125" si="57">C123-G123</f>
        <v>182</v>
      </c>
      <c r="G123" s="1">
        <v>0</v>
      </c>
      <c r="H123" s="1">
        <f t="shared" ref="H123:H125" si="58">F123/D123</f>
        <v>20.222222222222221</v>
      </c>
    </row>
    <row r="124" spans="1:9" x14ac:dyDescent="0.25">
      <c r="B124" s="12" t="s">
        <v>46</v>
      </c>
      <c r="C124" s="1">
        <v>180</v>
      </c>
      <c r="D124" s="1">
        <v>10</v>
      </c>
      <c r="E124" s="1">
        <f t="shared" si="56"/>
        <v>18</v>
      </c>
      <c r="F124" s="1">
        <f t="shared" si="57"/>
        <v>180</v>
      </c>
      <c r="G124" s="1">
        <v>0</v>
      </c>
      <c r="H124" s="1">
        <f t="shared" si="58"/>
        <v>18</v>
      </c>
    </row>
    <row r="125" spans="1:9" x14ac:dyDescent="0.25">
      <c r="B125" s="12" t="s">
        <v>47</v>
      </c>
      <c r="C125" s="1">
        <v>153</v>
      </c>
      <c r="D125" s="1">
        <v>9</v>
      </c>
      <c r="E125" s="1">
        <f t="shared" si="56"/>
        <v>17</v>
      </c>
      <c r="F125" s="1">
        <f t="shared" si="57"/>
        <v>153</v>
      </c>
      <c r="G125" s="1">
        <v>0</v>
      </c>
      <c r="H125" s="1">
        <f t="shared" si="58"/>
        <v>17</v>
      </c>
    </row>
    <row r="126" spans="1:9" x14ac:dyDescent="0.25">
      <c r="B126" s="12"/>
    </row>
    <row r="127" spans="1:9" ht="15.75" thickBot="1" x14ac:dyDescent="0.3">
      <c r="B127" s="13"/>
    </row>
    <row r="128" spans="1:9" x14ac:dyDescent="0.25">
      <c r="B128" s="15" t="s">
        <v>24</v>
      </c>
      <c r="C128" s="1">
        <f t="shared" ref="C128:H128" si="59">AVERAGE(C122:C126)</f>
        <v>170.75</v>
      </c>
      <c r="D128" s="1">
        <f t="shared" si="59"/>
        <v>9.25</v>
      </c>
      <c r="E128" s="1">
        <f t="shared" si="59"/>
        <v>18.472222222222221</v>
      </c>
      <c r="F128" s="1">
        <f t="shared" si="59"/>
        <v>170.75</v>
      </c>
      <c r="G128" s="1">
        <f t="shared" si="59"/>
        <v>0</v>
      </c>
      <c r="H128" s="24">
        <f t="shared" si="59"/>
        <v>18.472222222222221</v>
      </c>
    </row>
    <row r="129" spans="2:8" x14ac:dyDescent="0.25">
      <c r="B129" s="15" t="s">
        <v>25</v>
      </c>
      <c r="C129" s="1">
        <f t="shared" ref="C129:H129" si="60">STDEV(C122:C126)</f>
        <v>13.351029922818689</v>
      </c>
      <c r="D129" s="1">
        <f t="shared" si="60"/>
        <v>0.5</v>
      </c>
      <c r="E129" s="1">
        <f t="shared" si="60"/>
        <v>1.3528661846539909</v>
      </c>
      <c r="F129" s="1">
        <f t="shared" si="60"/>
        <v>13.351029922818689</v>
      </c>
      <c r="G129" s="1">
        <f t="shared" si="60"/>
        <v>0</v>
      </c>
      <c r="H129" s="25">
        <f t="shared" si="60"/>
        <v>1.3528661846539909</v>
      </c>
    </row>
    <row r="130" spans="2:8" x14ac:dyDescent="0.25">
      <c r="B130" s="15" t="s">
        <v>26</v>
      </c>
      <c r="C130" s="1">
        <f>C129/SQRT(C131)</f>
        <v>6.6755149614093447</v>
      </c>
      <c r="D130" s="1">
        <f t="shared" ref="D130:H130" si="61">D129/SQRT(D131)</f>
        <v>0.25</v>
      </c>
      <c r="E130" s="1">
        <f t="shared" si="61"/>
        <v>0.67643309232699544</v>
      </c>
      <c r="F130" s="1">
        <f t="shared" si="61"/>
        <v>6.6755149614093447</v>
      </c>
      <c r="G130" s="1">
        <f t="shared" si="61"/>
        <v>0</v>
      </c>
      <c r="H130" s="25">
        <f t="shared" si="61"/>
        <v>0.67643309232699544</v>
      </c>
    </row>
    <row r="131" spans="2:8" ht="15.75" thickBot="1" x14ac:dyDescent="0.3">
      <c r="B131" s="15" t="s">
        <v>27</v>
      </c>
      <c r="C131" s="1">
        <f t="shared" ref="C131:H131" si="62">COUNTA(C122:C126)</f>
        <v>4</v>
      </c>
      <c r="D131" s="1">
        <f t="shared" si="62"/>
        <v>4</v>
      </c>
      <c r="E131" s="1">
        <f t="shared" si="62"/>
        <v>4</v>
      </c>
      <c r="F131" s="1">
        <f t="shared" si="62"/>
        <v>4</v>
      </c>
      <c r="G131" s="1">
        <f t="shared" si="62"/>
        <v>4</v>
      </c>
      <c r="H131" s="26">
        <f t="shared" si="62"/>
        <v>4</v>
      </c>
    </row>
    <row r="133" spans="2:8" x14ac:dyDescent="0.25">
      <c r="B133" s="21" t="s">
        <v>67</v>
      </c>
    </row>
    <row r="134" spans="2:8" x14ac:dyDescent="0.25">
      <c r="B134" s="12" t="s">
        <v>68</v>
      </c>
      <c r="C134" s="1">
        <v>123</v>
      </c>
      <c r="D134" s="1">
        <v>9</v>
      </c>
      <c r="E134" s="1">
        <f>C134/D134</f>
        <v>13.666666666666666</v>
      </c>
      <c r="F134" s="1">
        <f>C134-G134</f>
        <v>123</v>
      </c>
      <c r="G134" s="1">
        <v>0</v>
      </c>
      <c r="H134" s="1">
        <f>F134/D134</f>
        <v>13.666666666666666</v>
      </c>
    </row>
    <row r="135" spans="2:8" x14ac:dyDescent="0.25">
      <c r="B135" s="12" t="s">
        <v>69</v>
      </c>
      <c r="C135" s="1">
        <v>132</v>
      </c>
      <c r="D135" s="1">
        <v>9</v>
      </c>
      <c r="E135" s="1">
        <f>C135/D135</f>
        <v>14.666666666666666</v>
      </c>
      <c r="F135" s="1">
        <f>C135-G135</f>
        <v>132</v>
      </c>
      <c r="G135" s="1">
        <v>0</v>
      </c>
      <c r="H135" s="1">
        <f>F135/D135</f>
        <v>14.666666666666666</v>
      </c>
    </row>
    <row r="136" spans="2:8" x14ac:dyDescent="0.25">
      <c r="B136" s="12" t="s">
        <v>70</v>
      </c>
    </row>
    <row r="137" spans="2:8" x14ac:dyDescent="0.25">
      <c r="B137" s="12" t="s">
        <v>71</v>
      </c>
      <c r="C137" s="1">
        <v>45</v>
      </c>
      <c r="D137" s="14">
        <v>4</v>
      </c>
      <c r="E137" s="1">
        <f t="shared" ref="E137:E138" si="63">C137/D137</f>
        <v>11.25</v>
      </c>
      <c r="F137" s="1">
        <f t="shared" ref="F137:F138" si="64">C137-G137</f>
        <v>45</v>
      </c>
      <c r="G137" s="1">
        <v>0</v>
      </c>
      <c r="H137" s="1">
        <f t="shared" ref="H137:H138" si="65">F137/D137</f>
        <v>11.25</v>
      </c>
    </row>
    <row r="138" spans="2:8" x14ac:dyDescent="0.25">
      <c r="B138" s="12" t="s">
        <v>72</v>
      </c>
      <c r="C138" s="1">
        <v>20</v>
      </c>
      <c r="D138" s="14">
        <v>2</v>
      </c>
      <c r="E138" s="1">
        <f t="shared" si="63"/>
        <v>10</v>
      </c>
      <c r="F138" s="1">
        <f t="shared" si="64"/>
        <v>20</v>
      </c>
      <c r="G138" s="1">
        <v>0</v>
      </c>
      <c r="H138" s="1">
        <f t="shared" si="65"/>
        <v>10</v>
      </c>
    </row>
    <row r="139" spans="2:8" x14ac:dyDescent="0.25">
      <c r="B139" s="12" t="s">
        <v>73</v>
      </c>
    </row>
    <row r="140" spans="2:8" x14ac:dyDescent="0.25">
      <c r="B140" s="12"/>
    </row>
    <row r="141" spans="2:8" ht="15.75" thickBot="1" x14ac:dyDescent="0.3"/>
    <row r="142" spans="2:8" x14ac:dyDescent="0.25">
      <c r="B142" s="15" t="s">
        <v>12</v>
      </c>
      <c r="C142" s="1">
        <f>AVERAGE(C134:C140)</f>
        <v>80</v>
      </c>
      <c r="D142" s="1">
        <f t="shared" ref="D142:H142" si="66">AVERAGE(D134:D140)</f>
        <v>6</v>
      </c>
      <c r="E142" s="1">
        <f t="shared" si="66"/>
        <v>12.395833333333332</v>
      </c>
      <c r="F142" s="1">
        <f t="shared" si="66"/>
        <v>80</v>
      </c>
      <c r="G142" s="1">
        <f t="shared" si="66"/>
        <v>0</v>
      </c>
      <c r="H142" s="24">
        <f t="shared" si="66"/>
        <v>12.395833333333332</v>
      </c>
    </row>
    <row r="143" spans="2:8" x14ac:dyDescent="0.25">
      <c r="B143" s="15" t="s">
        <v>28</v>
      </c>
      <c r="C143" s="1">
        <f>STDEV(C134:C140)</f>
        <v>55.910642993977454</v>
      </c>
      <c r="D143" s="1">
        <f t="shared" ref="D143:H143" si="67">STDEV(D134:D140)</f>
        <v>3.5590260840104371</v>
      </c>
      <c r="E143" s="1">
        <f t="shared" si="67"/>
        <v>2.1466759402836395</v>
      </c>
      <c r="F143" s="1">
        <f t="shared" si="67"/>
        <v>55.910642993977454</v>
      </c>
      <c r="G143" s="1">
        <f t="shared" si="67"/>
        <v>0</v>
      </c>
      <c r="H143" s="25">
        <f t="shared" si="67"/>
        <v>2.1466759402836395</v>
      </c>
    </row>
    <row r="144" spans="2:8" x14ac:dyDescent="0.25">
      <c r="B144" s="15" t="s">
        <v>13</v>
      </c>
      <c r="C144" s="1">
        <f>C143/SQRT(C145)</f>
        <v>27.955321496988727</v>
      </c>
      <c r="D144" s="1">
        <f t="shared" ref="D144:H144" si="68">D143/SQRT(D145)</f>
        <v>1.7795130420052185</v>
      </c>
      <c r="E144" s="1">
        <f t="shared" si="68"/>
        <v>1.0733379701418198</v>
      </c>
      <c r="F144" s="1">
        <f t="shared" si="68"/>
        <v>27.955321496988727</v>
      </c>
      <c r="G144" s="1">
        <f t="shared" si="68"/>
        <v>0</v>
      </c>
      <c r="H144" s="25">
        <f t="shared" si="68"/>
        <v>1.0733379701418198</v>
      </c>
    </row>
    <row r="145" spans="1:9" ht="15.75" thickBot="1" x14ac:dyDescent="0.3">
      <c r="B145" s="15" t="s">
        <v>14</v>
      </c>
      <c r="C145" s="1">
        <f>COUNTA(C134:C140)</f>
        <v>4</v>
      </c>
      <c r="D145" s="1">
        <f t="shared" ref="D145:H145" si="69">COUNTA(D134:D140)</f>
        <v>4</v>
      </c>
      <c r="E145" s="1">
        <f t="shared" si="69"/>
        <v>4</v>
      </c>
      <c r="F145" s="1">
        <f t="shared" si="69"/>
        <v>4</v>
      </c>
      <c r="G145" s="1">
        <f t="shared" si="69"/>
        <v>4</v>
      </c>
      <c r="H145" s="26">
        <f t="shared" si="69"/>
        <v>4</v>
      </c>
    </row>
    <row r="146" spans="1:9" x14ac:dyDescent="0.25">
      <c r="A146" s="4"/>
      <c r="B146" s="5"/>
      <c r="C146" s="4"/>
      <c r="D146" s="4"/>
      <c r="E146" s="4"/>
      <c r="F146" s="4"/>
      <c r="G146" s="4"/>
      <c r="H146" s="4"/>
      <c r="I14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4A-B WT vs. Tmc dKO</vt:lpstr>
      <vt:lpstr>Fig. 4A-4B TMIE</vt:lpstr>
      <vt:lpstr>Fig. 4C Tmc1 KO vs WT</vt:lpstr>
      <vt:lpstr>Fig. 4C Bth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Lee</cp:lastModifiedBy>
  <dcterms:created xsi:type="dcterms:W3CDTF">2018-02-21T15:16:53Z</dcterms:created>
  <dcterms:modified xsi:type="dcterms:W3CDTF">2021-04-23T00:12:43Z</dcterms:modified>
</cp:coreProperties>
</file>