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5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lyssalawler/Desktop/PVSNAIL_submit/Revisions/SupplementalTables/"/>
    </mc:Choice>
  </mc:AlternateContent>
  <xr:revisionPtr revIDLastSave="0" documentId="13_ncr:1_{2A5FD59D-2DEB-2D40-A05E-CF95B4967365}" xr6:coauthVersionLast="47" xr6:coauthVersionMax="47" xr10:uidLastSave="{00000000-0000-0000-0000-000000000000}"/>
  <bookViews>
    <workbookView xWindow="820" yWindow="1320" windowWidth="27240" windowHeight="16040" xr2:uid="{1D8FAC73-ECA7-FF4D-91E2-1C970987AA88}"/>
  </bookViews>
  <sheets>
    <sheet name="Table S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83" i="1" l="1"/>
  <c r="L83" i="1"/>
  <c r="L78" i="1"/>
  <c r="L79" i="1"/>
  <c r="L80" i="1"/>
  <c r="L81" i="1"/>
  <c r="L77" i="1"/>
  <c r="L82" i="1" s="1"/>
  <c r="L71" i="1"/>
  <c r="L72" i="1"/>
  <c r="L73" i="1"/>
  <c r="L70" i="1"/>
  <c r="K82" i="1"/>
  <c r="L65" i="1"/>
  <c r="L64" i="1"/>
  <c r="L63" i="1"/>
  <c r="L62" i="1"/>
  <c r="L61" i="1"/>
  <c r="K75" i="1"/>
  <c r="K67" i="1"/>
  <c r="K74" i="1"/>
  <c r="K71" i="1"/>
  <c r="K72" i="1"/>
  <c r="K73" i="1"/>
  <c r="K77" i="1"/>
  <c r="K78" i="1"/>
  <c r="K79" i="1"/>
  <c r="K80" i="1"/>
  <c r="K81" i="1"/>
  <c r="K70" i="1"/>
  <c r="J71" i="1"/>
  <c r="J72" i="1"/>
  <c r="J73" i="1"/>
  <c r="J77" i="1"/>
  <c r="J78" i="1"/>
  <c r="J79" i="1"/>
  <c r="J80" i="1"/>
  <c r="J81" i="1"/>
  <c r="J70" i="1"/>
  <c r="L44" i="1"/>
  <c r="L45" i="1"/>
  <c r="L46" i="1"/>
  <c r="L47" i="1"/>
  <c r="L48" i="1"/>
  <c r="L49" i="1"/>
  <c r="L50" i="1"/>
  <c r="L51" i="1"/>
  <c r="K44" i="1"/>
  <c r="K45" i="1"/>
  <c r="K46" i="1"/>
  <c r="K47" i="1"/>
  <c r="K48" i="1"/>
  <c r="K49" i="1"/>
  <c r="K50" i="1"/>
  <c r="K51" i="1"/>
  <c r="J44" i="1"/>
  <c r="J45" i="1"/>
  <c r="J46" i="1"/>
  <c r="J47" i="1"/>
  <c r="J48" i="1"/>
  <c r="J49" i="1"/>
  <c r="J50" i="1"/>
  <c r="J51" i="1"/>
  <c r="L74" i="1" l="1"/>
  <c r="L75" i="1"/>
  <c r="J61" i="1"/>
  <c r="K61" i="1"/>
  <c r="J62" i="1"/>
  <c r="K62" i="1"/>
  <c r="J63" i="1"/>
  <c r="K63" i="1"/>
  <c r="J64" i="1"/>
  <c r="K64" i="1"/>
  <c r="J65" i="1"/>
  <c r="K65" i="1"/>
  <c r="K66" i="1" l="1"/>
  <c r="L66" i="1"/>
  <c r="L67" i="1"/>
  <c r="L57" i="1"/>
  <c r="K57" i="1"/>
  <c r="J57" i="1"/>
  <c r="L56" i="1"/>
  <c r="K56" i="1"/>
  <c r="J56" i="1"/>
  <c r="L55" i="1"/>
  <c r="K55" i="1"/>
  <c r="J55" i="1"/>
  <c r="L43" i="1"/>
  <c r="K43" i="1"/>
  <c r="J43" i="1"/>
  <c r="L42" i="1"/>
  <c r="K42" i="1"/>
  <c r="J42" i="1"/>
  <c r="L41" i="1"/>
  <c r="K41" i="1"/>
  <c r="J41" i="1"/>
  <c r="L37" i="1"/>
  <c r="K37" i="1"/>
  <c r="J37" i="1"/>
  <c r="L36" i="1"/>
  <c r="K36" i="1"/>
  <c r="J36" i="1"/>
  <c r="L35" i="1"/>
  <c r="K35" i="1"/>
  <c r="J35" i="1"/>
  <c r="L34" i="1"/>
  <c r="K34" i="1"/>
  <c r="J34" i="1"/>
  <c r="L33" i="1"/>
  <c r="K33" i="1"/>
  <c r="J33" i="1"/>
  <c r="L32" i="1"/>
  <c r="K32" i="1"/>
  <c r="J32" i="1"/>
  <c r="L31" i="1"/>
  <c r="K31" i="1"/>
  <c r="J31" i="1"/>
  <c r="L30" i="1"/>
  <c r="K30" i="1"/>
  <c r="J30" i="1"/>
  <c r="L29" i="1"/>
  <c r="K29" i="1"/>
  <c r="J29" i="1"/>
  <c r="L28" i="1"/>
  <c r="K28" i="1"/>
  <c r="J28" i="1"/>
  <c r="L27" i="1"/>
  <c r="K27" i="1"/>
  <c r="J27" i="1"/>
  <c r="L26" i="1"/>
  <c r="K26" i="1"/>
  <c r="J26" i="1"/>
  <c r="L25" i="1"/>
  <c r="K25" i="1"/>
  <c r="J25" i="1"/>
  <c r="L24" i="1"/>
  <c r="K24" i="1"/>
  <c r="J24" i="1"/>
  <c r="L23" i="1"/>
  <c r="K23" i="1"/>
  <c r="J23" i="1"/>
  <c r="L22" i="1"/>
  <c r="K22" i="1"/>
  <c r="J22" i="1"/>
  <c r="L21" i="1"/>
  <c r="K21" i="1"/>
  <c r="J21" i="1"/>
  <c r="L20" i="1"/>
  <c r="K20" i="1"/>
  <c r="J20" i="1"/>
  <c r="L19" i="1"/>
  <c r="K19" i="1"/>
  <c r="J19" i="1"/>
  <c r="L18" i="1"/>
  <c r="K18" i="1"/>
  <c r="J18" i="1"/>
  <c r="L17" i="1"/>
  <c r="K17" i="1"/>
  <c r="J17" i="1"/>
  <c r="L16" i="1"/>
  <c r="K16" i="1"/>
  <c r="J16" i="1"/>
  <c r="L15" i="1"/>
  <c r="K15" i="1"/>
  <c r="J15" i="1"/>
  <c r="L11" i="1"/>
  <c r="K11" i="1"/>
  <c r="J11" i="1"/>
  <c r="L10" i="1"/>
  <c r="K10" i="1"/>
  <c r="J10" i="1"/>
  <c r="L9" i="1"/>
  <c r="K9" i="1"/>
  <c r="J9" i="1"/>
  <c r="L8" i="1"/>
  <c r="K8" i="1"/>
  <c r="J8" i="1"/>
  <c r="L7" i="1"/>
  <c r="K7" i="1"/>
  <c r="J7" i="1"/>
  <c r="L6" i="1"/>
  <c r="K6" i="1"/>
  <c r="J6" i="1"/>
  <c r="L5" i="1"/>
  <c r="K5" i="1"/>
  <c r="J5" i="1"/>
  <c r="L4" i="1"/>
  <c r="K4" i="1"/>
  <c r="J4" i="1"/>
  <c r="L3" i="1"/>
  <c r="K3" i="1"/>
  <c r="J3" i="1"/>
  <c r="K53" i="1" l="1"/>
  <c r="K52" i="1"/>
  <c r="L53" i="1"/>
  <c r="L52" i="1"/>
  <c r="K58" i="1"/>
  <c r="L12" i="1"/>
  <c r="K12" i="1"/>
  <c r="L39" i="1"/>
  <c r="L13" i="1"/>
  <c r="K39" i="1"/>
  <c r="L38" i="1"/>
  <c r="K38" i="1"/>
  <c r="K59" i="1"/>
  <c r="L59" i="1"/>
  <c r="K13" i="1"/>
  <c r="L58" i="1"/>
</calcChain>
</file>

<file path=xl/sharedStrings.xml><?xml version="1.0" encoding="utf-8"?>
<sst xmlns="http://schemas.openxmlformats.org/spreadsheetml/2006/main" count="392" uniqueCount="102">
  <si>
    <t>Image</t>
  </si>
  <si>
    <t>Virus</t>
  </si>
  <si>
    <t>Pvalb only</t>
  </si>
  <si>
    <t>specificity</t>
  </si>
  <si>
    <t>efficiency</t>
  </si>
  <si>
    <t>Ef1a Cortex</t>
  </si>
  <si>
    <t>SC2 Cortex</t>
  </si>
  <si>
    <t>SC1 Cortex</t>
  </si>
  <si>
    <t>Mean</t>
  </si>
  <si>
    <t>S.E.M.</t>
  </si>
  <si>
    <t>Animal</t>
  </si>
  <si>
    <t>SC1CTX_1</t>
  </si>
  <si>
    <t>AP469</t>
  </si>
  <si>
    <t>AP593</t>
  </si>
  <si>
    <t>SC1CTX_2</t>
  </si>
  <si>
    <t>SC1CTX_3</t>
  </si>
  <si>
    <t>SC1CTX_4</t>
  </si>
  <si>
    <t>SC1CTX_5</t>
  </si>
  <si>
    <t>SC1CTX_6</t>
  </si>
  <si>
    <t>SC1CTX_7</t>
  </si>
  <si>
    <t>SC1CTX_8</t>
  </si>
  <si>
    <t>SC1CTX_9</t>
  </si>
  <si>
    <t>AP374</t>
  </si>
  <si>
    <t>AP599</t>
  </si>
  <si>
    <t>AP470</t>
  </si>
  <si>
    <t>SC2CTX_1</t>
  </si>
  <si>
    <t>SC2CTX_2</t>
  </si>
  <si>
    <t>SC2CTX_3</t>
  </si>
  <si>
    <t>SC2CTX_4</t>
  </si>
  <si>
    <t>SC2CTX_5</t>
  </si>
  <si>
    <t>SC2CTX_6</t>
  </si>
  <si>
    <t>SC2CTX_7</t>
  </si>
  <si>
    <t>SC2CTX_8</t>
  </si>
  <si>
    <t>SC2CTX_9</t>
  </si>
  <si>
    <t>SC2CTX_10</t>
  </si>
  <si>
    <t>SC2CTX_11</t>
  </si>
  <si>
    <t>SC2CTX_12</t>
  </si>
  <si>
    <t>SC2CTX_13</t>
  </si>
  <si>
    <t>SC2CTX_14</t>
  </si>
  <si>
    <t>SC2CTX_15</t>
  </si>
  <si>
    <t>SC2CTX_16</t>
  </si>
  <si>
    <t>SC2CTX_17</t>
  </si>
  <si>
    <t>SC2CTX_18</t>
  </si>
  <si>
    <t>SC2CTX_19</t>
  </si>
  <si>
    <t>SC2CTX_20</t>
  </si>
  <si>
    <t>SC2CTX_21</t>
  </si>
  <si>
    <t>SC2CTX_22</t>
  </si>
  <si>
    <t>SC2CTX_23</t>
  </si>
  <si>
    <t>AP471</t>
  </si>
  <si>
    <t>Ef1aCTX_1</t>
  </si>
  <si>
    <t>Ef1aCTX_2</t>
  </si>
  <si>
    <t>Ef1aCTX_3</t>
  </si>
  <si>
    <t>AP472</t>
  </si>
  <si>
    <t>Negative Ctrl (N.C.) Cortex</t>
  </si>
  <si>
    <t>NCCTX_1</t>
  </si>
  <si>
    <t>NCCTX_2</t>
  </si>
  <si>
    <t>NCCTX_3</t>
  </si>
  <si>
    <t>Cre Reporter (Pvalb-2A-Cre / Ai14) Cortex</t>
  </si>
  <si>
    <t>AP593_PV1</t>
  </si>
  <si>
    <t>AP593_PV2</t>
  </si>
  <si>
    <t>AP593_PV3</t>
  </si>
  <si>
    <t>AP593_PV4</t>
  </si>
  <si>
    <t>AP593_PV5</t>
  </si>
  <si>
    <t>Reporter</t>
  </si>
  <si>
    <t>Sun1GFP</t>
  </si>
  <si>
    <t>SC1-Sun1GFP</t>
  </si>
  <si>
    <t>SC2-Sun1GFP</t>
  </si>
  <si>
    <t>Ef1a-Sun1GFP</t>
  </si>
  <si>
    <t>NC-Sun1GFP</t>
  </si>
  <si>
    <t>NA</t>
  </si>
  <si>
    <t>tdtomato</t>
  </si>
  <si>
    <t>Reporter+Pvalb+</t>
  </si>
  <si>
    <t>Reporter only</t>
  </si>
  <si>
    <t>Ef1aCTX_4</t>
  </si>
  <si>
    <t>AP823</t>
  </si>
  <si>
    <t>Ef1aCTX_5</t>
  </si>
  <si>
    <t>Ef1aCTX_6</t>
  </si>
  <si>
    <t>Ef1aCTX_7</t>
  </si>
  <si>
    <t>Ef1aCTX_8</t>
  </si>
  <si>
    <t>Ef1aCTX_9</t>
  </si>
  <si>
    <t>Ef1aCTX_10</t>
  </si>
  <si>
    <t>Ef1aCTX_11</t>
  </si>
  <si>
    <t>10x</t>
  </si>
  <si>
    <t>20x</t>
  </si>
  <si>
    <t>total</t>
  </si>
  <si>
    <t>Image zoom</t>
  </si>
  <si>
    <t>5.66 x 10^12</t>
  </si>
  <si>
    <t>Total virus injected</t>
  </si>
  <si>
    <t>4 x 10^11</t>
  </si>
  <si>
    <t>3.325 x 10^11</t>
  </si>
  <si>
    <t>SC1 Macaque</t>
  </si>
  <si>
    <t>mac1</t>
  </si>
  <si>
    <t>mac1_center1</t>
  </si>
  <si>
    <t>mac1_center2</t>
  </si>
  <si>
    <t>mac1_center3</t>
  </si>
  <si>
    <t>mac1_center4</t>
  </si>
  <si>
    <t>mac1_edge1</t>
  </si>
  <si>
    <t>mac1_edge2</t>
  </si>
  <si>
    <t>mac1_edge3</t>
  </si>
  <si>
    <t>mac1_edge4</t>
  </si>
  <si>
    <t>mac1_edge5</t>
  </si>
  <si>
    <t>20µl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</si>
</sst>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Lato"/>
      <charset val="1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rgb="FFFFFFFF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/>
    <xf numFmtId="0" fontId="5" fillId="3" borderId="0" xfId="0" applyFont="1" applyFill="1"/>
    <xf numFmtId="0" fontId="1" fillId="2" borderId="0" xfId="0" applyFont="1" applyFill="1" applyAlignment="1">
      <alignment horizontal="center"/>
    </xf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DB1E7B-55A3-7449-87DB-C9B9B7A1A1CB}">
  <dimension ref="A1:L112"/>
  <sheetViews>
    <sheetView tabSelected="1" topLeftCell="A67" workbookViewId="0">
      <selection activeCell="J89" sqref="J89"/>
    </sheetView>
  </sheetViews>
  <sheetFormatPr baseColWidth="10" defaultRowHeight="16" x14ac:dyDescent="0.2"/>
  <sheetData>
    <row r="1" spans="1:12" x14ac:dyDescent="0.2">
      <c r="A1" s="1" t="s">
        <v>0</v>
      </c>
      <c r="B1" s="1" t="s">
        <v>10</v>
      </c>
      <c r="C1" s="1" t="s">
        <v>1</v>
      </c>
      <c r="D1" s="1" t="s">
        <v>63</v>
      </c>
      <c r="E1" s="1" t="s">
        <v>85</v>
      </c>
      <c r="F1" s="1" t="s">
        <v>87</v>
      </c>
      <c r="G1" s="1" t="s">
        <v>71</v>
      </c>
      <c r="H1" s="1" t="s">
        <v>72</v>
      </c>
      <c r="I1" s="1" t="s">
        <v>2</v>
      </c>
      <c r="J1" s="1" t="s">
        <v>84</v>
      </c>
      <c r="K1" s="1" t="s">
        <v>3</v>
      </c>
      <c r="L1" s="1" t="s">
        <v>4</v>
      </c>
    </row>
    <row r="2" spans="1:12" x14ac:dyDescent="0.2">
      <c r="A2" s="7" t="s">
        <v>7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pans="1:12" x14ac:dyDescent="0.2">
      <c r="A3" t="s">
        <v>11</v>
      </c>
      <c r="B3" t="s">
        <v>12</v>
      </c>
      <c r="C3" t="s">
        <v>65</v>
      </c>
      <c r="D3" t="s">
        <v>64</v>
      </c>
      <c r="E3" t="s">
        <v>82</v>
      </c>
      <c r="F3" t="s">
        <v>88</v>
      </c>
      <c r="G3">
        <v>102</v>
      </c>
      <c r="H3">
        <v>37</v>
      </c>
      <c r="I3">
        <v>14</v>
      </c>
      <c r="J3">
        <f>G3+H3+I3</f>
        <v>153</v>
      </c>
      <c r="K3">
        <f>G3/(G3+H3)</f>
        <v>0.73381294964028776</v>
      </c>
      <c r="L3">
        <f>G3/(G3+I3)</f>
        <v>0.87931034482758619</v>
      </c>
    </row>
    <row r="4" spans="1:12" x14ac:dyDescent="0.2">
      <c r="A4" t="s">
        <v>14</v>
      </c>
      <c r="B4" t="s">
        <v>12</v>
      </c>
      <c r="C4" t="s">
        <v>65</v>
      </c>
      <c r="D4" t="s">
        <v>64</v>
      </c>
      <c r="E4" t="s">
        <v>82</v>
      </c>
      <c r="F4" t="s">
        <v>88</v>
      </c>
      <c r="G4">
        <v>122</v>
      </c>
      <c r="H4">
        <v>25</v>
      </c>
      <c r="I4">
        <v>39</v>
      </c>
      <c r="J4">
        <f>G4+H4+I4</f>
        <v>186</v>
      </c>
      <c r="K4">
        <f>G4/(G4+H4)</f>
        <v>0.82993197278911568</v>
      </c>
      <c r="L4">
        <f>G4/(G4+I4)</f>
        <v>0.75776397515527949</v>
      </c>
    </row>
    <row r="5" spans="1:12" x14ac:dyDescent="0.2">
      <c r="A5" t="s">
        <v>15</v>
      </c>
      <c r="B5" t="s">
        <v>12</v>
      </c>
      <c r="C5" t="s">
        <v>65</v>
      </c>
      <c r="D5" t="s">
        <v>64</v>
      </c>
      <c r="E5" t="s">
        <v>83</v>
      </c>
      <c r="F5" t="s">
        <v>88</v>
      </c>
      <c r="G5">
        <v>18</v>
      </c>
      <c r="H5">
        <v>4</v>
      </c>
      <c r="I5">
        <v>5</v>
      </c>
      <c r="J5">
        <f>G5+H5+I5</f>
        <v>27</v>
      </c>
      <c r="K5">
        <f>G5/(G5+H5)</f>
        <v>0.81818181818181823</v>
      </c>
      <c r="L5">
        <f>G5/(G5+I5)</f>
        <v>0.78260869565217395</v>
      </c>
    </row>
    <row r="6" spans="1:12" x14ac:dyDescent="0.2">
      <c r="A6" t="s">
        <v>16</v>
      </c>
      <c r="B6" t="s">
        <v>12</v>
      </c>
      <c r="C6" t="s">
        <v>65</v>
      </c>
      <c r="D6" t="s">
        <v>64</v>
      </c>
      <c r="E6" t="s">
        <v>83</v>
      </c>
      <c r="F6" t="s">
        <v>88</v>
      </c>
      <c r="G6">
        <v>25</v>
      </c>
      <c r="H6">
        <v>18</v>
      </c>
      <c r="I6">
        <v>8</v>
      </c>
      <c r="J6">
        <f t="shared" ref="J6:J57" si="0">G6+H6+I6</f>
        <v>51</v>
      </c>
      <c r="K6">
        <f t="shared" ref="K6:K57" si="1">G6/(G6+H6)</f>
        <v>0.58139534883720934</v>
      </c>
      <c r="L6">
        <f t="shared" ref="L6:L57" si="2">G6/(G6+I6)</f>
        <v>0.75757575757575757</v>
      </c>
    </row>
    <row r="7" spans="1:12" x14ac:dyDescent="0.2">
      <c r="A7" t="s">
        <v>17</v>
      </c>
      <c r="B7" t="s">
        <v>13</v>
      </c>
      <c r="C7" t="s">
        <v>65</v>
      </c>
      <c r="D7" t="s">
        <v>64</v>
      </c>
      <c r="E7" t="s">
        <v>82</v>
      </c>
      <c r="F7" t="s">
        <v>88</v>
      </c>
      <c r="G7">
        <v>106</v>
      </c>
      <c r="H7">
        <v>27</v>
      </c>
      <c r="I7">
        <v>59</v>
      </c>
      <c r="J7">
        <f t="shared" si="0"/>
        <v>192</v>
      </c>
      <c r="K7">
        <f t="shared" si="1"/>
        <v>0.79699248120300747</v>
      </c>
      <c r="L7">
        <f t="shared" si="2"/>
        <v>0.64242424242424245</v>
      </c>
    </row>
    <row r="8" spans="1:12" x14ac:dyDescent="0.2">
      <c r="A8" t="s">
        <v>18</v>
      </c>
      <c r="B8" t="s">
        <v>13</v>
      </c>
      <c r="C8" t="s">
        <v>65</v>
      </c>
      <c r="D8" t="s">
        <v>64</v>
      </c>
      <c r="E8" t="s">
        <v>82</v>
      </c>
      <c r="F8" t="s">
        <v>88</v>
      </c>
      <c r="G8">
        <v>73</v>
      </c>
      <c r="H8">
        <v>30</v>
      </c>
      <c r="I8">
        <v>70</v>
      </c>
      <c r="J8">
        <f t="shared" si="0"/>
        <v>173</v>
      </c>
      <c r="K8">
        <f t="shared" si="1"/>
        <v>0.70873786407766992</v>
      </c>
      <c r="L8">
        <f t="shared" si="2"/>
        <v>0.51048951048951052</v>
      </c>
    </row>
    <row r="9" spans="1:12" x14ac:dyDescent="0.2">
      <c r="A9" t="s">
        <v>19</v>
      </c>
      <c r="B9" t="s">
        <v>13</v>
      </c>
      <c r="C9" t="s">
        <v>65</v>
      </c>
      <c r="D9" t="s">
        <v>64</v>
      </c>
      <c r="E9" t="s">
        <v>82</v>
      </c>
      <c r="F9" t="s">
        <v>88</v>
      </c>
      <c r="G9">
        <v>122</v>
      </c>
      <c r="H9">
        <v>67</v>
      </c>
      <c r="I9">
        <v>40</v>
      </c>
      <c r="J9">
        <f t="shared" si="0"/>
        <v>229</v>
      </c>
      <c r="K9">
        <f t="shared" si="1"/>
        <v>0.64550264550264547</v>
      </c>
      <c r="L9">
        <f t="shared" si="2"/>
        <v>0.75308641975308643</v>
      </c>
    </row>
    <row r="10" spans="1:12" x14ac:dyDescent="0.2">
      <c r="A10" t="s">
        <v>20</v>
      </c>
      <c r="B10" t="s">
        <v>13</v>
      </c>
      <c r="C10" t="s">
        <v>65</v>
      </c>
      <c r="D10" t="s">
        <v>64</v>
      </c>
      <c r="E10" t="s">
        <v>82</v>
      </c>
      <c r="F10" t="s">
        <v>88</v>
      </c>
      <c r="G10">
        <v>85</v>
      </c>
      <c r="H10">
        <v>74</v>
      </c>
      <c r="I10">
        <v>25</v>
      </c>
      <c r="J10">
        <f t="shared" si="0"/>
        <v>184</v>
      </c>
      <c r="K10">
        <f t="shared" si="1"/>
        <v>0.53459119496855345</v>
      </c>
      <c r="L10">
        <f t="shared" si="2"/>
        <v>0.77272727272727271</v>
      </c>
    </row>
    <row r="11" spans="1:12" x14ac:dyDescent="0.2">
      <c r="A11" t="s">
        <v>21</v>
      </c>
      <c r="B11" t="s">
        <v>13</v>
      </c>
      <c r="C11" t="s">
        <v>65</v>
      </c>
      <c r="D11" t="s">
        <v>64</v>
      </c>
      <c r="E11" t="s">
        <v>82</v>
      </c>
      <c r="F11" t="s">
        <v>88</v>
      </c>
      <c r="G11">
        <v>55</v>
      </c>
      <c r="H11">
        <v>29</v>
      </c>
      <c r="I11">
        <v>43</v>
      </c>
      <c r="J11">
        <f t="shared" si="0"/>
        <v>127</v>
      </c>
      <c r="K11">
        <f t="shared" si="1"/>
        <v>0.65476190476190477</v>
      </c>
      <c r="L11">
        <f t="shared" si="2"/>
        <v>0.56122448979591832</v>
      </c>
    </row>
    <row r="12" spans="1:12" x14ac:dyDescent="0.2">
      <c r="A12" s="1" t="s">
        <v>8</v>
      </c>
      <c r="B12" s="1"/>
      <c r="C12" s="1"/>
      <c r="D12" s="1"/>
      <c r="E12" s="1"/>
      <c r="F12" s="1"/>
      <c r="G12" s="1"/>
      <c r="H12" s="1"/>
      <c r="I12" s="1"/>
      <c r="J12" s="1"/>
      <c r="K12" s="1">
        <f>AVERAGE(K3:K11)</f>
        <v>0.70043424221802353</v>
      </c>
      <c r="L12" s="1">
        <f>AVERAGE(L3:L11)</f>
        <v>0.71302341204453645</v>
      </c>
    </row>
    <row r="13" spans="1:12" x14ac:dyDescent="0.2">
      <c r="A13" s="1" t="s">
        <v>9</v>
      </c>
      <c r="B13" s="1"/>
      <c r="C13" s="1"/>
      <c r="D13" s="1"/>
      <c r="E13" s="1"/>
      <c r="F13" s="1"/>
      <c r="G13" s="1"/>
      <c r="H13" s="1"/>
      <c r="I13" s="1"/>
      <c r="J13" s="1"/>
      <c r="K13" s="1">
        <f>STDEV(K3:K11)/SQRT(COUNT(K3:K11))</f>
        <v>3.4944072938488419E-2</v>
      </c>
      <c r="L13" s="1">
        <f>STDEV(L3:L11)/SQRT(COUNT(L3:L11))</f>
        <v>3.9210404228350627E-2</v>
      </c>
    </row>
    <row r="14" spans="1:12" x14ac:dyDescent="0.2">
      <c r="A14" s="7" t="s">
        <v>6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</row>
    <row r="15" spans="1:12" x14ac:dyDescent="0.2">
      <c r="A15" t="s">
        <v>25</v>
      </c>
      <c r="B15" t="s">
        <v>22</v>
      </c>
      <c r="C15" t="s">
        <v>66</v>
      </c>
      <c r="D15" t="s">
        <v>64</v>
      </c>
      <c r="E15" t="s">
        <v>83</v>
      </c>
      <c r="F15" t="s">
        <v>89</v>
      </c>
      <c r="G15">
        <v>33</v>
      </c>
      <c r="H15">
        <v>7</v>
      </c>
      <c r="I15">
        <v>12</v>
      </c>
      <c r="J15">
        <f t="shared" si="0"/>
        <v>52</v>
      </c>
      <c r="K15">
        <f t="shared" si="1"/>
        <v>0.82499999999999996</v>
      </c>
      <c r="L15">
        <f t="shared" si="2"/>
        <v>0.73333333333333328</v>
      </c>
    </row>
    <row r="16" spans="1:12" x14ac:dyDescent="0.2">
      <c r="A16" t="s">
        <v>26</v>
      </c>
      <c r="B16" t="s">
        <v>22</v>
      </c>
      <c r="C16" t="s">
        <v>66</v>
      </c>
      <c r="D16" t="s">
        <v>64</v>
      </c>
      <c r="E16" t="s">
        <v>83</v>
      </c>
      <c r="F16" t="s">
        <v>89</v>
      </c>
      <c r="G16">
        <v>19</v>
      </c>
      <c r="H16">
        <v>3</v>
      </c>
      <c r="I16">
        <v>2</v>
      </c>
      <c r="J16">
        <f t="shared" si="0"/>
        <v>24</v>
      </c>
      <c r="K16">
        <f t="shared" si="1"/>
        <v>0.86363636363636365</v>
      </c>
      <c r="L16">
        <f t="shared" si="2"/>
        <v>0.90476190476190477</v>
      </c>
    </row>
    <row r="17" spans="1:12" x14ac:dyDescent="0.2">
      <c r="A17" t="s">
        <v>27</v>
      </c>
      <c r="B17" t="s">
        <v>22</v>
      </c>
      <c r="C17" t="s">
        <v>66</v>
      </c>
      <c r="D17" t="s">
        <v>64</v>
      </c>
      <c r="E17" t="s">
        <v>83</v>
      </c>
      <c r="F17" t="s">
        <v>89</v>
      </c>
      <c r="G17">
        <v>14</v>
      </c>
      <c r="H17">
        <v>2</v>
      </c>
      <c r="I17">
        <v>2</v>
      </c>
      <c r="J17">
        <f t="shared" si="0"/>
        <v>18</v>
      </c>
      <c r="K17">
        <f t="shared" si="1"/>
        <v>0.875</v>
      </c>
      <c r="L17">
        <f t="shared" si="2"/>
        <v>0.875</v>
      </c>
    </row>
    <row r="18" spans="1:12" x14ac:dyDescent="0.2">
      <c r="A18" t="s">
        <v>28</v>
      </c>
      <c r="B18" t="s">
        <v>22</v>
      </c>
      <c r="C18" t="s">
        <v>66</v>
      </c>
      <c r="D18" t="s">
        <v>64</v>
      </c>
      <c r="E18" t="s">
        <v>83</v>
      </c>
      <c r="F18" t="s">
        <v>89</v>
      </c>
      <c r="G18">
        <v>17</v>
      </c>
      <c r="H18">
        <v>2</v>
      </c>
      <c r="I18">
        <v>3</v>
      </c>
      <c r="J18">
        <f t="shared" si="0"/>
        <v>22</v>
      </c>
      <c r="K18">
        <f t="shared" si="1"/>
        <v>0.89473684210526316</v>
      </c>
      <c r="L18">
        <f t="shared" si="2"/>
        <v>0.85</v>
      </c>
    </row>
    <row r="19" spans="1:12" x14ac:dyDescent="0.2">
      <c r="A19" t="s">
        <v>29</v>
      </c>
      <c r="B19" t="s">
        <v>22</v>
      </c>
      <c r="C19" t="s">
        <v>66</v>
      </c>
      <c r="D19" t="s">
        <v>64</v>
      </c>
      <c r="E19" t="s">
        <v>82</v>
      </c>
      <c r="F19" t="s">
        <v>89</v>
      </c>
      <c r="G19" s="2">
        <v>99</v>
      </c>
      <c r="H19" s="2">
        <v>57</v>
      </c>
      <c r="I19" s="2">
        <v>45</v>
      </c>
      <c r="J19">
        <f t="shared" si="0"/>
        <v>201</v>
      </c>
      <c r="K19">
        <f t="shared" si="1"/>
        <v>0.63461538461538458</v>
      </c>
      <c r="L19">
        <f t="shared" si="2"/>
        <v>0.6875</v>
      </c>
    </row>
    <row r="20" spans="1:12" x14ac:dyDescent="0.2">
      <c r="A20" t="s">
        <v>30</v>
      </c>
      <c r="B20" t="s">
        <v>22</v>
      </c>
      <c r="C20" t="s">
        <v>66</v>
      </c>
      <c r="D20" t="s">
        <v>64</v>
      </c>
      <c r="E20" t="s">
        <v>82</v>
      </c>
      <c r="F20" t="s">
        <v>89</v>
      </c>
      <c r="G20" s="2">
        <v>116</v>
      </c>
      <c r="H20" s="2">
        <v>53</v>
      </c>
      <c r="I20" s="2">
        <v>20</v>
      </c>
      <c r="J20">
        <f t="shared" si="0"/>
        <v>189</v>
      </c>
      <c r="K20">
        <f t="shared" si="1"/>
        <v>0.68639053254437865</v>
      </c>
      <c r="L20">
        <f t="shared" si="2"/>
        <v>0.8529411764705882</v>
      </c>
    </row>
    <row r="21" spans="1:12" x14ac:dyDescent="0.2">
      <c r="A21" t="s">
        <v>31</v>
      </c>
      <c r="B21" t="s">
        <v>22</v>
      </c>
      <c r="C21" t="s">
        <v>66</v>
      </c>
      <c r="D21" t="s">
        <v>64</v>
      </c>
      <c r="E21" t="s">
        <v>82</v>
      </c>
      <c r="F21" t="s">
        <v>89</v>
      </c>
      <c r="G21" s="2">
        <v>100</v>
      </c>
      <c r="H21" s="2">
        <v>36</v>
      </c>
      <c r="I21" s="2">
        <v>20</v>
      </c>
      <c r="J21">
        <f t="shared" si="0"/>
        <v>156</v>
      </c>
      <c r="K21">
        <f t="shared" si="1"/>
        <v>0.73529411764705888</v>
      </c>
      <c r="L21">
        <f t="shared" si="2"/>
        <v>0.83333333333333337</v>
      </c>
    </row>
    <row r="22" spans="1:12" ht="17" x14ac:dyDescent="0.2">
      <c r="A22" t="s">
        <v>32</v>
      </c>
      <c r="B22" s="2" t="s">
        <v>22</v>
      </c>
      <c r="C22" t="s">
        <v>66</v>
      </c>
      <c r="D22" t="s">
        <v>64</v>
      </c>
      <c r="E22" t="s">
        <v>82</v>
      </c>
      <c r="F22" t="s">
        <v>89</v>
      </c>
      <c r="G22" s="2">
        <v>99</v>
      </c>
      <c r="H22" s="2">
        <v>27</v>
      </c>
      <c r="I22" s="2">
        <v>15</v>
      </c>
      <c r="J22">
        <f t="shared" si="0"/>
        <v>141</v>
      </c>
      <c r="K22">
        <f t="shared" si="1"/>
        <v>0.7857142857142857</v>
      </c>
      <c r="L22">
        <f t="shared" si="2"/>
        <v>0.86842105263157898</v>
      </c>
    </row>
    <row r="23" spans="1:12" ht="17" x14ac:dyDescent="0.2">
      <c r="A23" t="s">
        <v>33</v>
      </c>
      <c r="B23" s="2" t="s">
        <v>22</v>
      </c>
      <c r="C23" t="s">
        <v>66</v>
      </c>
      <c r="D23" t="s">
        <v>64</v>
      </c>
      <c r="E23" t="s">
        <v>82</v>
      </c>
      <c r="F23" t="s">
        <v>89</v>
      </c>
      <c r="G23" s="2">
        <v>81</v>
      </c>
      <c r="H23" s="2">
        <v>33</v>
      </c>
      <c r="I23" s="2">
        <v>30</v>
      </c>
      <c r="J23">
        <f t="shared" si="0"/>
        <v>144</v>
      </c>
      <c r="K23">
        <f t="shared" si="1"/>
        <v>0.71052631578947367</v>
      </c>
      <c r="L23">
        <f t="shared" si="2"/>
        <v>0.72972972972972971</v>
      </c>
    </row>
    <row r="24" spans="1:12" ht="17" x14ac:dyDescent="0.2">
      <c r="A24" t="s">
        <v>34</v>
      </c>
      <c r="B24" s="2" t="s">
        <v>22</v>
      </c>
      <c r="C24" t="s">
        <v>66</v>
      </c>
      <c r="D24" t="s">
        <v>64</v>
      </c>
      <c r="E24" t="s">
        <v>82</v>
      </c>
      <c r="F24" t="s">
        <v>89</v>
      </c>
      <c r="G24" s="2">
        <v>127</v>
      </c>
      <c r="H24" s="2">
        <v>20</v>
      </c>
      <c r="I24" s="2">
        <v>49</v>
      </c>
      <c r="J24">
        <f t="shared" si="0"/>
        <v>196</v>
      </c>
      <c r="K24">
        <f t="shared" si="1"/>
        <v>0.86394557823129248</v>
      </c>
      <c r="L24">
        <f t="shared" si="2"/>
        <v>0.72159090909090906</v>
      </c>
    </row>
    <row r="25" spans="1:12" ht="17" x14ac:dyDescent="0.2">
      <c r="A25" t="s">
        <v>35</v>
      </c>
      <c r="B25" s="2" t="s">
        <v>22</v>
      </c>
      <c r="C25" t="s">
        <v>66</v>
      </c>
      <c r="D25" t="s">
        <v>64</v>
      </c>
      <c r="E25" t="s">
        <v>82</v>
      </c>
      <c r="F25" t="s">
        <v>89</v>
      </c>
      <c r="G25" s="2">
        <v>81</v>
      </c>
      <c r="H25" s="2">
        <v>62</v>
      </c>
      <c r="I25" s="2">
        <v>17</v>
      </c>
      <c r="J25">
        <f t="shared" si="0"/>
        <v>160</v>
      </c>
      <c r="K25">
        <f t="shared" si="1"/>
        <v>0.56643356643356646</v>
      </c>
      <c r="L25">
        <f t="shared" si="2"/>
        <v>0.82653061224489799</v>
      </c>
    </row>
    <row r="26" spans="1:12" ht="17" x14ac:dyDescent="0.2">
      <c r="A26" t="s">
        <v>36</v>
      </c>
      <c r="B26" s="2" t="s">
        <v>22</v>
      </c>
      <c r="C26" t="s">
        <v>66</v>
      </c>
      <c r="D26" t="s">
        <v>64</v>
      </c>
      <c r="E26" t="s">
        <v>82</v>
      </c>
      <c r="F26" t="s">
        <v>89</v>
      </c>
      <c r="G26" s="2">
        <v>87</v>
      </c>
      <c r="H26" s="2">
        <v>36</v>
      </c>
      <c r="I26" s="2">
        <v>33</v>
      </c>
      <c r="J26">
        <f t="shared" si="0"/>
        <v>156</v>
      </c>
      <c r="K26">
        <f t="shared" si="1"/>
        <v>0.70731707317073167</v>
      </c>
      <c r="L26">
        <f t="shared" si="2"/>
        <v>0.72499999999999998</v>
      </c>
    </row>
    <row r="27" spans="1:12" ht="17" x14ac:dyDescent="0.2">
      <c r="A27" t="s">
        <v>37</v>
      </c>
      <c r="B27" s="2" t="s">
        <v>22</v>
      </c>
      <c r="C27" t="s">
        <v>66</v>
      </c>
      <c r="D27" t="s">
        <v>64</v>
      </c>
      <c r="E27" t="s">
        <v>82</v>
      </c>
      <c r="F27" t="s">
        <v>89</v>
      </c>
      <c r="G27" s="2">
        <v>79</v>
      </c>
      <c r="H27" s="2">
        <v>47</v>
      </c>
      <c r="I27" s="2">
        <v>16</v>
      </c>
      <c r="J27">
        <f t="shared" si="0"/>
        <v>142</v>
      </c>
      <c r="K27">
        <f t="shared" si="1"/>
        <v>0.62698412698412698</v>
      </c>
      <c r="L27">
        <f t="shared" si="2"/>
        <v>0.83157894736842108</v>
      </c>
    </row>
    <row r="28" spans="1:12" ht="17" x14ac:dyDescent="0.2">
      <c r="A28" t="s">
        <v>38</v>
      </c>
      <c r="B28" s="2" t="s">
        <v>22</v>
      </c>
      <c r="C28" t="s">
        <v>66</v>
      </c>
      <c r="D28" t="s">
        <v>64</v>
      </c>
      <c r="E28" t="s">
        <v>82</v>
      </c>
      <c r="F28" t="s">
        <v>89</v>
      </c>
      <c r="G28" s="2">
        <v>67</v>
      </c>
      <c r="H28" s="2">
        <v>48</v>
      </c>
      <c r="I28" s="2">
        <v>37</v>
      </c>
      <c r="J28">
        <f t="shared" si="0"/>
        <v>152</v>
      </c>
      <c r="K28">
        <f t="shared" si="1"/>
        <v>0.58260869565217388</v>
      </c>
      <c r="L28">
        <f t="shared" si="2"/>
        <v>0.64423076923076927</v>
      </c>
    </row>
    <row r="29" spans="1:12" ht="17" x14ac:dyDescent="0.2">
      <c r="A29" t="s">
        <v>39</v>
      </c>
      <c r="B29" s="2" t="s">
        <v>23</v>
      </c>
      <c r="C29" t="s">
        <v>66</v>
      </c>
      <c r="D29" t="s">
        <v>64</v>
      </c>
      <c r="E29" t="s">
        <v>83</v>
      </c>
      <c r="F29" t="s">
        <v>88</v>
      </c>
      <c r="G29" s="2">
        <v>15</v>
      </c>
      <c r="H29" s="2">
        <v>5</v>
      </c>
      <c r="I29" s="2">
        <v>19</v>
      </c>
      <c r="J29">
        <f t="shared" si="0"/>
        <v>39</v>
      </c>
      <c r="K29">
        <f t="shared" si="1"/>
        <v>0.75</v>
      </c>
      <c r="L29">
        <f t="shared" si="2"/>
        <v>0.44117647058823528</v>
      </c>
    </row>
    <row r="30" spans="1:12" ht="17" x14ac:dyDescent="0.2">
      <c r="A30" t="s">
        <v>40</v>
      </c>
      <c r="B30" s="2" t="s">
        <v>23</v>
      </c>
      <c r="C30" t="s">
        <v>66</v>
      </c>
      <c r="D30" t="s">
        <v>64</v>
      </c>
      <c r="E30" t="s">
        <v>83</v>
      </c>
      <c r="F30" t="s">
        <v>88</v>
      </c>
      <c r="G30" s="2">
        <v>34</v>
      </c>
      <c r="H30" s="2">
        <v>11</v>
      </c>
      <c r="I30" s="2">
        <v>21</v>
      </c>
      <c r="J30">
        <f t="shared" si="0"/>
        <v>66</v>
      </c>
      <c r="K30">
        <f t="shared" si="1"/>
        <v>0.75555555555555554</v>
      </c>
      <c r="L30">
        <f t="shared" si="2"/>
        <v>0.61818181818181817</v>
      </c>
    </row>
    <row r="31" spans="1:12" ht="17" x14ac:dyDescent="0.2">
      <c r="A31" t="s">
        <v>41</v>
      </c>
      <c r="B31" s="2" t="s">
        <v>23</v>
      </c>
      <c r="C31" t="s">
        <v>66</v>
      </c>
      <c r="D31" t="s">
        <v>64</v>
      </c>
      <c r="E31" t="s">
        <v>83</v>
      </c>
      <c r="F31" t="s">
        <v>88</v>
      </c>
      <c r="G31" s="2">
        <v>22</v>
      </c>
      <c r="H31" s="2">
        <v>5</v>
      </c>
      <c r="I31" s="2">
        <v>20</v>
      </c>
      <c r="J31">
        <f t="shared" si="0"/>
        <v>47</v>
      </c>
      <c r="K31">
        <f t="shared" si="1"/>
        <v>0.81481481481481477</v>
      </c>
      <c r="L31">
        <f t="shared" si="2"/>
        <v>0.52380952380952384</v>
      </c>
    </row>
    <row r="32" spans="1:12" ht="17" x14ac:dyDescent="0.2">
      <c r="A32" t="s">
        <v>42</v>
      </c>
      <c r="B32" s="2" t="s">
        <v>23</v>
      </c>
      <c r="C32" t="s">
        <v>66</v>
      </c>
      <c r="D32" t="s">
        <v>64</v>
      </c>
      <c r="E32" t="s">
        <v>83</v>
      </c>
      <c r="F32" t="s">
        <v>88</v>
      </c>
      <c r="G32" s="2">
        <v>22</v>
      </c>
      <c r="H32" s="2">
        <v>8</v>
      </c>
      <c r="I32" s="2">
        <v>18</v>
      </c>
      <c r="J32">
        <f t="shared" si="0"/>
        <v>48</v>
      </c>
      <c r="K32">
        <f t="shared" si="1"/>
        <v>0.73333333333333328</v>
      </c>
      <c r="L32">
        <f t="shared" si="2"/>
        <v>0.55000000000000004</v>
      </c>
    </row>
    <row r="33" spans="1:12" ht="17" x14ac:dyDescent="0.2">
      <c r="A33" t="s">
        <v>43</v>
      </c>
      <c r="B33" s="2" t="s">
        <v>23</v>
      </c>
      <c r="C33" t="s">
        <v>66</v>
      </c>
      <c r="D33" t="s">
        <v>64</v>
      </c>
      <c r="E33" t="s">
        <v>83</v>
      </c>
      <c r="F33" t="s">
        <v>88</v>
      </c>
      <c r="G33" s="2">
        <v>20</v>
      </c>
      <c r="H33" s="2">
        <v>9</v>
      </c>
      <c r="I33" s="2">
        <v>19</v>
      </c>
      <c r="J33">
        <f t="shared" si="0"/>
        <v>48</v>
      </c>
      <c r="K33">
        <f t="shared" si="1"/>
        <v>0.68965517241379315</v>
      </c>
      <c r="L33">
        <f t="shared" si="2"/>
        <v>0.51282051282051277</v>
      </c>
    </row>
    <row r="34" spans="1:12" ht="17" x14ac:dyDescent="0.2">
      <c r="A34" t="s">
        <v>44</v>
      </c>
      <c r="B34" s="2" t="s">
        <v>24</v>
      </c>
      <c r="C34" t="s">
        <v>66</v>
      </c>
      <c r="D34" t="s">
        <v>64</v>
      </c>
      <c r="E34" t="s">
        <v>82</v>
      </c>
      <c r="F34" t="s">
        <v>88</v>
      </c>
      <c r="G34" s="2">
        <v>163</v>
      </c>
      <c r="H34" s="2">
        <v>81</v>
      </c>
      <c r="I34" s="2">
        <v>28</v>
      </c>
      <c r="J34">
        <f t="shared" si="0"/>
        <v>272</v>
      </c>
      <c r="K34">
        <f t="shared" si="1"/>
        <v>0.66803278688524592</v>
      </c>
      <c r="L34">
        <f t="shared" si="2"/>
        <v>0.8534031413612565</v>
      </c>
    </row>
    <row r="35" spans="1:12" ht="17" x14ac:dyDescent="0.2">
      <c r="A35" t="s">
        <v>45</v>
      </c>
      <c r="B35" s="2" t="s">
        <v>24</v>
      </c>
      <c r="C35" t="s">
        <v>66</v>
      </c>
      <c r="D35" t="s">
        <v>64</v>
      </c>
      <c r="E35" t="s">
        <v>82</v>
      </c>
      <c r="F35" t="s">
        <v>88</v>
      </c>
      <c r="G35" s="2">
        <v>164</v>
      </c>
      <c r="H35" s="2">
        <v>28</v>
      </c>
      <c r="I35" s="2">
        <v>51</v>
      </c>
      <c r="J35">
        <f t="shared" si="0"/>
        <v>243</v>
      </c>
      <c r="K35">
        <f t="shared" si="1"/>
        <v>0.85416666666666663</v>
      </c>
      <c r="L35">
        <f t="shared" si="2"/>
        <v>0.76279069767441865</v>
      </c>
    </row>
    <row r="36" spans="1:12" ht="17" x14ac:dyDescent="0.2">
      <c r="A36" t="s">
        <v>46</v>
      </c>
      <c r="B36" s="2" t="s">
        <v>24</v>
      </c>
      <c r="C36" t="s">
        <v>66</v>
      </c>
      <c r="D36" t="s">
        <v>64</v>
      </c>
      <c r="E36" t="s">
        <v>83</v>
      </c>
      <c r="F36" t="s">
        <v>88</v>
      </c>
      <c r="G36" s="2">
        <v>15</v>
      </c>
      <c r="H36" s="2">
        <v>12</v>
      </c>
      <c r="I36" s="2">
        <v>5</v>
      </c>
      <c r="J36">
        <f t="shared" si="0"/>
        <v>32</v>
      </c>
      <c r="K36">
        <f t="shared" si="1"/>
        <v>0.55555555555555558</v>
      </c>
      <c r="L36">
        <f t="shared" si="2"/>
        <v>0.75</v>
      </c>
    </row>
    <row r="37" spans="1:12" ht="17" x14ac:dyDescent="0.2">
      <c r="A37" t="s">
        <v>47</v>
      </c>
      <c r="B37" s="2" t="s">
        <v>24</v>
      </c>
      <c r="C37" t="s">
        <v>66</v>
      </c>
      <c r="D37" t="s">
        <v>64</v>
      </c>
      <c r="E37" t="s">
        <v>83</v>
      </c>
      <c r="F37" t="s">
        <v>88</v>
      </c>
      <c r="G37" s="2">
        <v>16</v>
      </c>
      <c r="H37" s="2">
        <v>2</v>
      </c>
      <c r="I37" s="2">
        <v>4</v>
      </c>
      <c r="J37">
        <f t="shared" si="0"/>
        <v>22</v>
      </c>
      <c r="K37">
        <f t="shared" si="1"/>
        <v>0.88888888888888884</v>
      </c>
      <c r="L37">
        <f t="shared" si="2"/>
        <v>0.8</v>
      </c>
    </row>
    <row r="38" spans="1:12" x14ac:dyDescent="0.2">
      <c r="A38" s="1" t="s">
        <v>8</v>
      </c>
      <c r="B38" s="1"/>
      <c r="C38" s="1"/>
      <c r="D38" s="1"/>
      <c r="E38" s="1"/>
      <c r="F38" s="1"/>
      <c r="G38" s="1"/>
      <c r="H38" s="1"/>
      <c r="I38" s="1"/>
      <c r="J38" s="1"/>
      <c r="K38" s="1">
        <f>AVERAGE(K15:K37)</f>
        <v>0.74209589811469345</v>
      </c>
      <c r="L38" s="1">
        <f>AVERAGE(L15:L37)</f>
        <v>0.73461451881005357</v>
      </c>
    </row>
    <row r="39" spans="1:12" x14ac:dyDescent="0.2">
      <c r="A39" s="1" t="s">
        <v>9</v>
      </c>
      <c r="B39" s="1"/>
      <c r="C39" s="1"/>
      <c r="D39" s="1"/>
      <c r="E39" s="1"/>
      <c r="F39" s="1"/>
      <c r="G39" s="1"/>
      <c r="H39" s="1"/>
      <c r="I39" s="1"/>
      <c r="J39" s="1"/>
      <c r="K39" s="1">
        <f>STDEV(K15:K37)/SQRT(COUNT(K15:K37))</f>
        <v>2.2163548350955263E-2</v>
      </c>
      <c r="L39" s="1">
        <f>STDEV(L15:L37)/SQRT(COUNT(L15:L37))</f>
        <v>2.7366021405679685E-2</v>
      </c>
    </row>
    <row r="40" spans="1:12" x14ac:dyDescent="0.2">
      <c r="A40" s="7" t="s">
        <v>5</v>
      </c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</row>
    <row r="41" spans="1:12" x14ac:dyDescent="0.2">
      <c r="A41" t="s">
        <v>49</v>
      </c>
      <c r="B41" t="s">
        <v>48</v>
      </c>
      <c r="C41" t="s">
        <v>67</v>
      </c>
      <c r="D41" t="s">
        <v>64</v>
      </c>
      <c r="E41" t="s">
        <v>83</v>
      </c>
      <c r="F41" t="s">
        <v>88</v>
      </c>
      <c r="G41">
        <v>8</v>
      </c>
      <c r="H41">
        <v>91</v>
      </c>
      <c r="I41">
        <v>32</v>
      </c>
      <c r="J41">
        <f t="shared" si="0"/>
        <v>131</v>
      </c>
      <c r="K41">
        <f t="shared" si="1"/>
        <v>8.0808080808080815E-2</v>
      </c>
      <c r="L41">
        <f t="shared" si="2"/>
        <v>0.2</v>
      </c>
    </row>
    <row r="42" spans="1:12" x14ac:dyDescent="0.2">
      <c r="A42" t="s">
        <v>50</v>
      </c>
      <c r="B42" t="s">
        <v>48</v>
      </c>
      <c r="C42" t="s">
        <v>67</v>
      </c>
      <c r="D42" t="s">
        <v>64</v>
      </c>
      <c r="E42" t="s">
        <v>83</v>
      </c>
      <c r="F42" t="s">
        <v>88</v>
      </c>
      <c r="G42">
        <v>5</v>
      </c>
      <c r="H42">
        <v>66</v>
      </c>
      <c r="I42">
        <v>35</v>
      </c>
      <c r="J42">
        <f t="shared" si="0"/>
        <v>106</v>
      </c>
      <c r="K42">
        <f t="shared" si="1"/>
        <v>7.0422535211267609E-2</v>
      </c>
      <c r="L42">
        <f t="shared" si="2"/>
        <v>0.125</v>
      </c>
    </row>
    <row r="43" spans="1:12" x14ac:dyDescent="0.2">
      <c r="A43" t="s">
        <v>51</v>
      </c>
      <c r="B43" t="s">
        <v>48</v>
      </c>
      <c r="C43" t="s">
        <v>67</v>
      </c>
      <c r="D43" t="s">
        <v>64</v>
      </c>
      <c r="E43" t="s">
        <v>83</v>
      </c>
      <c r="F43" t="s">
        <v>88</v>
      </c>
      <c r="G43">
        <v>47</v>
      </c>
      <c r="H43">
        <v>738</v>
      </c>
      <c r="I43">
        <v>64</v>
      </c>
      <c r="J43">
        <f t="shared" si="0"/>
        <v>849</v>
      </c>
      <c r="K43">
        <f t="shared" si="1"/>
        <v>5.9872611464968153E-2</v>
      </c>
      <c r="L43">
        <f t="shared" si="2"/>
        <v>0.42342342342342343</v>
      </c>
    </row>
    <row r="44" spans="1:12" x14ac:dyDescent="0.2">
      <c r="A44" t="s">
        <v>73</v>
      </c>
      <c r="B44" t="s">
        <v>74</v>
      </c>
      <c r="C44" t="s">
        <v>67</v>
      </c>
      <c r="D44" t="s">
        <v>64</v>
      </c>
      <c r="E44" t="s">
        <v>83</v>
      </c>
      <c r="F44" t="s">
        <v>88</v>
      </c>
      <c r="G44">
        <v>9</v>
      </c>
      <c r="H44">
        <v>95</v>
      </c>
      <c r="I44">
        <v>12</v>
      </c>
      <c r="J44">
        <f t="shared" si="0"/>
        <v>116</v>
      </c>
      <c r="K44">
        <f t="shared" si="1"/>
        <v>8.6538461538461536E-2</v>
      </c>
      <c r="L44">
        <f t="shared" si="2"/>
        <v>0.42857142857142855</v>
      </c>
    </row>
    <row r="45" spans="1:12" x14ac:dyDescent="0.2">
      <c r="A45" t="s">
        <v>75</v>
      </c>
      <c r="B45" t="s">
        <v>74</v>
      </c>
      <c r="C45" t="s">
        <v>67</v>
      </c>
      <c r="D45" t="s">
        <v>64</v>
      </c>
      <c r="E45" t="s">
        <v>83</v>
      </c>
      <c r="F45" t="s">
        <v>88</v>
      </c>
      <c r="G45">
        <v>4</v>
      </c>
      <c r="H45">
        <v>88</v>
      </c>
      <c r="I45">
        <v>7</v>
      </c>
      <c r="J45">
        <f t="shared" si="0"/>
        <v>99</v>
      </c>
      <c r="K45">
        <f t="shared" si="1"/>
        <v>4.3478260869565216E-2</v>
      </c>
      <c r="L45">
        <f t="shared" si="2"/>
        <v>0.36363636363636365</v>
      </c>
    </row>
    <row r="46" spans="1:12" x14ac:dyDescent="0.2">
      <c r="A46" t="s">
        <v>76</v>
      </c>
      <c r="B46" t="s">
        <v>74</v>
      </c>
      <c r="C46" t="s">
        <v>67</v>
      </c>
      <c r="D46" t="s">
        <v>64</v>
      </c>
      <c r="E46" t="s">
        <v>83</v>
      </c>
      <c r="F46" t="s">
        <v>88</v>
      </c>
      <c r="G46">
        <v>5</v>
      </c>
      <c r="H46">
        <v>41</v>
      </c>
      <c r="I46">
        <v>7</v>
      </c>
      <c r="J46">
        <f t="shared" si="0"/>
        <v>53</v>
      </c>
      <c r="K46">
        <f t="shared" si="1"/>
        <v>0.10869565217391304</v>
      </c>
      <c r="L46">
        <f t="shared" si="2"/>
        <v>0.41666666666666669</v>
      </c>
    </row>
    <row r="47" spans="1:12" x14ac:dyDescent="0.2">
      <c r="A47" t="s">
        <v>77</v>
      </c>
      <c r="B47" t="s">
        <v>74</v>
      </c>
      <c r="C47" t="s">
        <v>67</v>
      </c>
      <c r="D47" t="s">
        <v>64</v>
      </c>
      <c r="E47" t="s">
        <v>83</v>
      </c>
      <c r="F47" t="s">
        <v>88</v>
      </c>
      <c r="G47">
        <v>6</v>
      </c>
      <c r="H47">
        <v>94</v>
      </c>
      <c r="I47">
        <v>14</v>
      </c>
      <c r="J47">
        <f t="shared" si="0"/>
        <v>114</v>
      </c>
      <c r="K47">
        <f t="shared" si="1"/>
        <v>0.06</v>
      </c>
      <c r="L47">
        <f t="shared" si="2"/>
        <v>0.3</v>
      </c>
    </row>
    <row r="48" spans="1:12" x14ac:dyDescent="0.2">
      <c r="A48" t="s">
        <v>78</v>
      </c>
      <c r="B48" t="s">
        <v>74</v>
      </c>
      <c r="C48" t="s">
        <v>67</v>
      </c>
      <c r="D48" t="s">
        <v>64</v>
      </c>
      <c r="E48" t="s">
        <v>83</v>
      </c>
      <c r="F48" t="s">
        <v>88</v>
      </c>
      <c r="G48">
        <v>2</v>
      </c>
      <c r="H48">
        <v>106</v>
      </c>
      <c r="I48">
        <v>11</v>
      </c>
      <c r="J48">
        <f t="shared" si="0"/>
        <v>119</v>
      </c>
      <c r="K48">
        <f t="shared" si="1"/>
        <v>1.8518518518518517E-2</v>
      </c>
      <c r="L48">
        <f t="shared" si="2"/>
        <v>0.15384615384615385</v>
      </c>
    </row>
    <row r="49" spans="1:12" x14ac:dyDescent="0.2">
      <c r="A49" t="s">
        <v>79</v>
      </c>
      <c r="B49" t="s">
        <v>74</v>
      </c>
      <c r="C49" t="s">
        <v>67</v>
      </c>
      <c r="D49" t="s">
        <v>64</v>
      </c>
      <c r="E49" t="s">
        <v>83</v>
      </c>
      <c r="F49" t="s">
        <v>88</v>
      </c>
      <c r="G49">
        <v>7</v>
      </c>
      <c r="H49">
        <v>71</v>
      </c>
      <c r="I49">
        <v>13</v>
      </c>
      <c r="J49">
        <f t="shared" si="0"/>
        <v>91</v>
      </c>
      <c r="K49">
        <f t="shared" si="1"/>
        <v>8.9743589743589744E-2</v>
      </c>
      <c r="L49">
        <f t="shared" si="2"/>
        <v>0.35</v>
      </c>
    </row>
    <row r="50" spans="1:12" x14ac:dyDescent="0.2">
      <c r="A50" t="s">
        <v>80</v>
      </c>
      <c r="B50" t="s">
        <v>74</v>
      </c>
      <c r="C50" t="s">
        <v>67</v>
      </c>
      <c r="D50" t="s">
        <v>64</v>
      </c>
      <c r="E50" t="s">
        <v>83</v>
      </c>
      <c r="F50" t="s">
        <v>88</v>
      </c>
      <c r="G50">
        <v>2</v>
      </c>
      <c r="H50">
        <v>187</v>
      </c>
      <c r="I50">
        <v>18</v>
      </c>
      <c r="J50">
        <f t="shared" si="0"/>
        <v>207</v>
      </c>
      <c r="K50">
        <f t="shared" si="1"/>
        <v>1.0582010582010581E-2</v>
      </c>
      <c r="L50">
        <f t="shared" si="2"/>
        <v>0.1</v>
      </c>
    </row>
    <row r="51" spans="1:12" x14ac:dyDescent="0.2">
      <c r="A51" t="s">
        <v>81</v>
      </c>
      <c r="B51" t="s">
        <v>74</v>
      </c>
      <c r="C51" t="s">
        <v>67</v>
      </c>
      <c r="D51" t="s">
        <v>64</v>
      </c>
      <c r="E51" t="s">
        <v>83</v>
      </c>
      <c r="F51" t="s">
        <v>88</v>
      </c>
      <c r="G51">
        <v>4</v>
      </c>
      <c r="H51">
        <v>116</v>
      </c>
      <c r="I51">
        <v>8</v>
      </c>
      <c r="J51">
        <f t="shared" si="0"/>
        <v>128</v>
      </c>
      <c r="K51">
        <f t="shared" si="1"/>
        <v>3.3333333333333333E-2</v>
      </c>
      <c r="L51">
        <f t="shared" si="2"/>
        <v>0.33333333333333331</v>
      </c>
    </row>
    <row r="52" spans="1:12" x14ac:dyDescent="0.2">
      <c r="A52" s="1" t="s">
        <v>8</v>
      </c>
      <c r="B52" s="1"/>
      <c r="C52" s="1"/>
      <c r="D52" s="1"/>
      <c r="E52" s="1"/>
      <c r="F52" s="1"/>
      <c r="G52" s="1"/>
      <c r="H52" s="1"/>
      <c r="I52" s="1"/>
      <c r="J52" s="1"/>
      <c r="K52" s="1">
        <f>AVERAGE(K41:K51)</f>
        <v>6.0181186749428045E-2</v>
      </c>
      <c r="L52" s="1">
        <f>AVERAGE(L41:L51)</f>
        <v>0.29040703358885184</v>
      </c>
    </row>
    <row r="53" spans="1:12" x14ac:dyDescent="0.2">
      <c r="A53" s="1" t="s">
        <v>9</v>
      </c>
      <c r="B53" s="1"/>
      <c r="C53" s="1"/>
      <c r="D53" s="1"/>
      <c r="E53" s="1"/>
      <c r="F53" s="1"/>
      <c r="G53" s="1"/>
      <c r="H53" s="1"/>
      <c r="I53" s="1"/>
      <c r="J53" s="1"/>
      <c r="K53" s="1">
        <f>STDEV(K41:K51)/SQRT(COUNT(K41:K51))</f>
        <v>9.3655209782240924E-3</v>
      </c>
      <c r="L53" s="1">
        <f>STDEV(L41:L51)/SQRT(COUNT(L41:L51))</f>
        <v>3.7417719962226891E-2</v>
      </c>
    </row>
    <row r="54" spans="1:12" x14ac:dyDescent="0.2">
      <c r="A54" s="7" t="s">
        <v>53</v>
      </c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</row>
    <row r="55" spans="1:12" x14ac:dyDescent="0.2">
      <c r="A55" t="s">
        <v>54</v>
      </c>
      <c r="B55" t="s">
        <v>52</v>
      </c>
      <c r="C55" t="s">
        <v>68</v>
      </c>
      <c r="D55" t="s">
        <v>64</v>
      </c>
      <c r="E55" t="s">
        <v>82</v>
      </c>
      <c r="F55" t="s">
        <v>86</v>
      </c>
      <c r="G55">
        <v>15</v>
      </c>
      <c r="H55">
        <v>75</v>
      </c>
      <c r="I55">
        <v>195</v>
      </c>
      <c r="J55">
        <f t="shared" si="0"/>
        <v>285</v>
      </c>
      <c r="K55">
        <f t="shared" si="1"/>
        <v>0.16666666666666666</v>
      </c>
      <c r="L55">
        <f t="shared" si="2"/>
        <v>7.1428571428571425E-2</v>
      </c>
    </row>
    <row r="56" spans="1:12" x14ac:dyDescent="0.2">
      <c r="A56" t="s">
        <v>55</v>
      </c>
      <c r="B56" t="s">
        <v>52</v>
      </c>
      <c r="C56" t="s">
        <v>68</v>
      </c>
      <c r="D56" t="s">
        <v>64</v>
      </c>
      <c r="E56" t="s">
        <v>82</v>
      </c>
      <c r="F56" t="s">
        <v>86</v>
      </c>
      <c r="G56">
        <v>6</v>
      </c>
      <c r="H56">
        <v>42</v>
      </c>
      <c r="I56">
        <v>135</v>
      </c>
      <c r="J56">
        <f t="shared" si="0"/>
        <v>183</v>
      </c>
      <c r="K56">
        <f t="shared" si="1"/>
        <v>0.125</v>
      </c>
      <c r="L56">
        <f t="shared" si="2"/>
        <v>4.2553191489361701E-2</v>
      </c>
    </row>
    <row r="57" spans="1:12" x14ac:dyDescent="0.2">
      <c r="A57" t="s">
        <v>56</v>
      </c>
      <c r="B57" t="s">
        <v>52</v>
      </c>
      <c r="C57" t="s">
        <v>68</v>
      </c>
      <c r="D57" t="s">
        <v>64</v>
      </c>
      <c r="E57" t="s">
        <v>83</v>
      </c>
      <c r="F57" t="s">
        <v>86</v>
      </c>
      <c r="G57">
        <v>3</v>
      </c>
      <c r="H57">
        <v>13</v>
      </c>
      <c r="I57">
        <v>20</v>
      </c>
      <c r="J57">
        <f t="shared" si="0"/>
        <v>36</v>
      </c>
      <c r="K57">
        <f t="shared" si="1"/>
        <v>0.1875</v>
      </c>
      <c r="L57">
        <f t="shared" si="2"/>
        <v>0.13043478260869565</v>
      </c>
    </row>
    <row r="58" spans="1:12" x14ac:dyDescent="0.2">
      <c r="A58" s="1" t="s">
        <v>8</v>
      </c>
      <c r="B58" s="1"/>
      <c r="C58" s="1"/>
      <c r="D58" s="1"/>
      <c r="E58" s="1"/>
      <c r="F58" s="1"/>
      <c r="G58" s="1"/>
      <c r="H58" s="1"/>
      <c r="I58" s="1"/>
      <c r="J58" s="1"/>
      <c r="K58" s="1">
        <f>AVERAGE(K55:K57)</f>
        <v>0.15972222222222221</v>
      </c>
      <c r="L58" s="1">
        <f>AVERAGE(L55:L57)</f>
        <v>8.1472181842209598E-2</v>
      </c>
    </row>
    <row r="59" spans="1:12" x14ac:dyDescent="0.2">
      <c r="A59" s="1" t="s">
        <v>9</v>
      </c>
      <c r="B59" s="1"/>
      <c r="C59" s="1"/>
      <c r="D59" s="1"/>
      <c r="E59" s="1"/>
      <c r="F59" s="1"/>
      <c r="G59" s="1"/>
      <c r="H59" s="1"/>
      <c r="I59" s="1"/>
      <c r="J59" s="1"/>
      <c r="K59" s="1">
        <f>STDEV(K55:K57)/SQRT(COUNT(K55:K57))</f>
        <v>1.8373272993504112E-2</v>
      </c>
      <c r="L59" s="1">
        <f>STDEV(L55:L57)/SQRT(COUNT(L55:L57))</f>
        <v>2.5861484212512855E-2</v>
      </c>
    </row>
    <row r="60" spans="1:12" x14ac:dyDescent="0.2">
      <c r="A60" s="7" t="s">
        <v>57</v>
      </c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</row>
    <row r="61" spans="1:12" x14ac:dyDescent="0.2">
      <c r="A61" t="s">
        <v>58</v>
      </c>
      <c r="B61" t="s">
        <v>13</v>
      </c>
      <c r="C61" t="s">
        <v>69</v>
      </c>
      <c r="D61" t="s">
        <v>70</v>
      </c>
      <c r="E61" t="s">
        <v>82</v>
      </c>
      <c r="F61" t="s">
        <v>69</v>
      </c>
      <c r="G61">
        <v>87</v>
      </c>
      <c r="H61">
        <v>103</v>
      </c>
      <c r="I61">
        <v>53</v>
      </c>
      <c r="J61">
        <f t="shared" ref="J61:J65" si="3">G61+H61+I61</f>
        <v>243</v>
      </c>
      <c r="K61">
        <f t="shared" ref="K61:K65" si="4">G61/(G61+H61)</f>
        <v>0.45789473684210524</v>
      </c>
      <c r="L61">
        <f>G61/(G61+I61)</f>
        <v>0.62142857142857144</v>
      </c>
    </row>
    <row r="62" spans="1:12" x14ac:dyDescent="0.2">
      <c r="A62" t="s">
        <v>59</v>
      </c>
      <c r="B62" t="s">
        <v>13</v>
      </c>
      <c r="C62" t="s">
        <v>69</v>
      </c>
      <c r="D62" t="s">
        <v>70</v>
      </c>
      <c r="E62" t="s">
        <v>82</v>
      </c>
      <c r="F62" t="s">
        <v>69</v>
      </c>
      <c r="G62">
        <v>55</v>
      </c>
      <c r="H62">
        <v>163</v>
      </c>
      <c r="I62">
        <v>60</v>
      </c>
      <c r="J62">
        <f t="shared" si="3"/>
        <v>278</v>
      </c>
      <c r="K62">
        <f t="shared" si="4"/>
        <v>0.25229357798165136</v>
      </c>
      <c r="L62">
        <f t="shared" ref="L62:L65" si="5">G62/(G62+I62)</f>
        <v>0.47826086956521741</v>
      </c>
    </row>
    <row r="63" spans="1:12" x14ac:dyDescent="0.2">
      <c r="A63" t="s">
        <v>60</v>
      </c>
      <c r="B63" t="s">
        <v>13</v>
      </c>
      <c r="C63" t="s">
        <v>69</v>
      </c>
      <c r="D63" t="s">
        <v>70</v>
      </c>
      <c r="E63" t="s">
        <v>82</v>
      </c>
      <c r="F63" t="s">
        <v>69</v>
      </c>
      <c r="G63">
        <v>107</v>
      </c>
      <c r="H63">
        <v>26</v>
      </c>
      <c r="I63">
        <v>102</v>
      </c>
      <c r="J63">
        <f t="shared" si="3"/>
        <v>235</v>
      </c>
      <c r="K63">
        <f t="shared" si="4"/>
        <v>0.80451127819548873</v>
      </c>
      <c r="L63">
        <f t="shared" si="5"/>
        <v>0.51196172248803828</v>
      </c>
    </row>
    <row r="64" spans="1:12" x14ac:dyDescent="0.2">
      <c r="A64" t="s">
        <v>61</v>
      </c>
      <c r="B64" t="s">
        <v>13</v>
      </c>
      <c r="C64" t="s">
        <v>69</v>
      </c>
      <c r="D64" t="s">
        <v>70</v>
      </c>
      <c r="E64" t="s">
        <v>82</v>
      </c>
      <c r="F64" t="s">
        <v>69</v>
      </c>
      <c r="G64">
        <v>81</v>
      </c>
      <c r="H64">
        <v>205</v>
      </c>
      <c r="I64">
        <v>14</v>
      </c>
      <c r="J64">
        <f t="shared" si="3"/>
        <v>300</v>
      </c>
      <c r="K64">
        <f t="shared" si="4"/>
        <v>0.28321678321678323</v>
      </c>
      <c r="L64">
        <f t="shared" si="5"/>
        <v>0.85263157894736841</v>
      </c>
    </row>
    <row r="65" spans="1:12" x14ac:dyDescent="0.2">
      <c r="A65" t="s">
        <v>62</v>
      </c>
      <c r="B65" t="s">
        <v>13</v>
      </c>
      <c r="C65" t="s">
        <v>69</v>
      </c>
      <c r="D65" t="s">
        <v>70</v>
      </c>
      <c r="E65" t="s">
        <v>82</v>
      </c>
      <c r="F65" t="s">
        <v>69</v>
      </c>
      <c r="G65">
        <v>61</v>
      </c>
      <c r="H65">
        <v>182</v>
      </c>
      <c r="I65">
        <v>41</v>
      </c>
      <c r="J65">
        <f t="shared" si="3"/>
        <v>284</v>
      </c>
      <c r="K65">
        <f t="shared" si="4"/>
        <v>0.25102880658436216</v>
      </c>
      <c r="L65">
        <f t="shared" si="5"/>
        <v>0.59803921568627449</v>
      </c>
    </row>
    <row r="66" spans="1:12" x14ac:dyDescent="0.2">
      <c r="A66" s="1" t="s">
        <v>8</v>
      </c>
      <c r="J66" s="1"/>
      <c r="K66" s="1">
        <f>AVERAGE(K61:K65)</f>
        <v>0.40978903656407822</v>
      </c>
      <c r="L66" s="1">
        <f>AVERAGE(L61:L65)</f>
        <v>0.61246439162309396</v>
      </c>
    </row>
    <row r="67" spans="1:12" x14ac:dyDescent="0.2">
      <c r="A67" s="1" t="s">
        <v>9</v>
      </c>
      <c r="K67" s="1">
        <f>STDEV(K61:K65)/SQRT(COUNT(K61:K65))</f>
        <v>0.10586547403485183</v>
      </c>
      <c r="L67" s="1">
        <f>STDEV(L61:L65)/SQRT(COUNT(L61:L65))</f>
        <v>6.5604912896694012E-2</v>
      </c>
    </row>
    <row r="69" spans="1:12" x14ac:dyDescent="0.2">
      <c r="A69" s="7" t="s">
        <v>90</v>
      </c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</row>
    <row r="70" spans="1:12" x14ac:dyDescent="0.2">
      <c r="A70" s="6" t="s">
        <v>92</v>
      </c>
      <c r="B70" t="s">
        <v>91</v>
      </c>
      <c r="C70" t="s">
        <v>65</v>
      </c>
      <c r="D70" t="s">
        <v>64</v>
      </c>
      <c r="E70" t="s">
        <v>83</v>
      </c>
      <c r="F70" s="8" t="s">
        <v>101</v>
      </c>
      <c r="G70" s="4">
        <v>3</v>
      </c>
      <c r="H70" s="4">
        <v>18</v>
      </c>
      <c r="I70" s="4">
        <v>0</v>
      </c>
      <c r="J70">
        <f>G70+H70+I70</f>
        <v>21</v>
      </c>
      <c r="K70">
        <f>G70/(G70+H70)</f>
        <v>0.14285714285714285</v>
      </c>
      <c r="L70">
        <f>G70/(G70+I70)</f>
        <v>1</v>
      </c>
    </row>
    <row r="71" spans="1:12" x14ac:dyDescent="0.2">
      <c r="A71" s="5" t="s">
        <v>93</v>
      </c>
      <c r="B71" t="s">
        <v>91</v>
      </c>
      <c r="C71" t="s">
        <v>65</v>
      </c>
      <c r="D71" t="s">
        <v>64</v>
      </c>
      <c r="E71" t="s">
        <v>83</v>
      </c>
      <c r="F71" s="8" t="s">
        <v>101</v>
      </c>
      <c r="G71" s="4">
        <v>5</v>
      </c>
      <c r="H71" s="4">
        <v>33</v>
      </c>
      <c r="I71" s="4">
        <v>0</v>
      </c>
      <c r="J71">
        <f t="shared" ref="J71:J81" si="6">G71+H71+I71</f>
        <v>38</v>
      </c>
      <c r="K71">
        <f t="shared" ref="K71:K81" si="7">G71/(G71+H71)</f>
        <v>0.13157894736842105</v>
      </c>
      <c r="L71">
        <f t="shared" ref="L71:L73" si="8">G71/(G71+I71)</f>
        <v>1</v>
      </c>
    </row>
    <row r="72" spans="1:12" x14ac:dyDescent="0.2">
      <c r="A72" s="4" t="s">
        <v>94</v>
      </c>
      <c r="B72" t="s">
        <v>91</v>
      </c>
      <c r="C72" t="s">
        <v>65</v>
      </c>
      <c r="D72" t="s">
        <v>64</v>
      </c>
      <c r="E72" t="s">
        <v>83</v>
      </c>
      <c r="F72" s="8" t="s">
        <v>101</v>
      </c>
      <c r="G72" s="4">
        <v>18</v>
      </c>
      <c r="H72" s="4">
        <v>35</v>
      </c>
      <c r="I72" s="4">
        <v>0</v>
      </c>
      <c r="J72">
        <f t="shared" si="6"/>
        <v>53</v>
      </c>
      <c r="K72">
        <f t="shared" si="7"/>
        <v>0.33962264150943394</v>
      </c>
      <c r="L72">
        <f t="shared" si="8"/>
        <v>1</v>
      </c>
    </row>
    <row r="73" spans="1:12" x14ac:dyDescent="0.2">
      <c r="A73" s="4" t="s">
        <v>95</v>
      </c>
      <c r="B73" t="s">
        <v>91</v>
      </c>
      <c r="C73" t="s">
        <v>65</v>
      </c>
      <c r="D73" t="s">
        <v>64</v>
      </c>
      <c r="E73" t="s">
        <v>83</v>
      </c>
      <c r="F73" s="8" t="s">
        <v>101</v>
      </c>
      <c r="G73" s="4">
        <v>10</v>
      </c>
      <c r="H73" s="4">
        <v>25</v>
      </c>
      <c r="I73" s="4">
        <v>1</v>
      </c>
      <c r="J73">
        <f t="shared" si="6"/>
        <v>36</v>
      </c>
      <c r="K73">
        <f t="shared" si="7"/>
        <v>0.2857142857142857</v>
      </c>
      <c r="L73">
        <f t="shared" si="8"/>
        <v>0.90909090909090906</v>
      </c>
    </row>
    <row r="74" spans="1:12" x14ac:dyDescent="0.2">
      <c r="A74" s="1" t="s">
        <v>8</v>
      </c>
      <c r="F74" s="8"/>
      <c r="G74" s="4"/>
      <c r="H74" s="4"/>
      <c r="I74" s="4"/>
      <c r="K74">
        <f>AVERAGE(K70:K73)</f>
        <v>0.2249432543623209</v>
      </c>
      <c r="L74">
        <f>AVERAGE(L70:L73)</f>
        <v>0.97727272727272729</v>
      </c>
    </row>
    <row r="75" spans="1:12" x14ac:dyDescent="0.2">
      <c r="A75" s="1" t="s">
        <v>9</v>
      </c>
      <c r="F75" s="8"/>
      <c r="G75" s="4"/>
      <c r="H75" s="4"/>
      <c r="I75" s="4"/>
      <c r="K75">
        <f>STDEV(K70:K73)/SQRT(COUNT(K70:K73))</f>
        <v>5.1880876061183474E-2</v>
      </c>
      <c r="L75">
        <f>STDEV(L70:L73)/SQRT(COUNT(L70:L73))</f>
        <v>2.2727272727272735E-2</v>
      </c>
    </row>
    <row r="76" spans="1:12" x14ac:dyDescent="0.2">
      <c r="A76" s="4"/>
      <c r="F76" s="8"/>
      <c r="G76" s="4"/>
      <c r="H76" s="4"/>
      <c r="I76" s="4"/>
    </row>
    <row r="77" spans="1:12" x14ac:dyDescent="0.2">
      <c r="A77" s="4" t="s">
        <v>96</v>
      </c>
      <c r="B77" t="s">
        <v>91</v>
      </c>
      <c r="C77" t="s">
        <v>65</v>
      </c>
      <c r="D77" t="s">
        <v>64</v>
      </c>
      <c r="E77" t="s">
        <v>83</v>
      </c>
      <c r="F77" s="8" t="s">
        <v>101</v>
      </c>
      <c r="G77" s="4">
        <v>13</v>
      </c>
      <c r="H77" s="4">
        <v>19</v>
      </c>
      <c r="I77" s="4">
        <v>2</v>
      </c>
      <c r="J77">
        <f t="shared" si="6"/>
        <v>34</v>
      </c>
      <c r="K77">
        <f t="shared" si="7"/>
        <v>0.40625</v>
      </c>
      <c r="L77">
        <f>G77/(G77+I77)</f>
        <v>0.8666666666666667</v>
      </c>
    </row>
    <row r="78" spans="1:12" x14ac:dyDescent="0.2">
      <c r="A78" s="4" t="s">
        <v>97</v>
      </c>
      <c r="B78" t="s">
        <v>91</v>
      </c>
      <c r="C78" t="s">
        <v>65</v>
      </c>
      <c r="D78" t="s">
        <v>64</v>
      </c>
      <c r="E78" t="s">
        <v>83</v>
      </c>
      <c r="F78" s="8" t="s">
        <v>101</v>
      </c>
      <c r="G78" s="4">
        <v>18</v>
      </c>
      <c r="H78" s="4">
        <v>10</v>
      </c>
      <c r="I78" s="4">
        <v>2</v>
      </c>
      <c r="J78">
        <f t="shared" si="6"/>
        <v>30</v>
      </c>
      <c r="K78">
        <f t="shared" si="7"/>
        <v>0.6428571428571429</v>
      </c>
      <c r="L78">
        <f t="shared" ref="L78:L81" si="9">G78/(G78+I78)</f>
        <v>0.9</v>
      </c>
    </row>
    <row r="79" spans="1:12" x14ac:dyDescent="0.2">
      <c r="A79" s="4" t="s">
        <v>98</v>
      </c>
      <c r="B79" t="s">
        <v>91</v>
      </c>
      <c r="C79" t="s">
        <v>65</v>
      </c>
      <c r="D79" t="s">
        <v>64</v>
      </c>
      <c r="E79" t="s">
        <v>83</v>
      </c>
      <c r="F79" s="8" t="s">
        <v>101</v>
      </c>
      <c r="G79" s="4">
        <v>18</v>
      </c>
      <c r="H79" s="4">
        <v>7</v>
      </c>
      <c r="I79" s="4">
        <v>10</v>
      </c>
      <c r="J79">
        <f t="shared" si="6"/>
        <v>35</v>
      </c>
      <c r="K79">
        <f t="shared" si="7"/>
        <v>0.72</v>
      </c>
      <c r="L79">
        <f t="shared" si="9"/>
        <v>0.6428571428571429</v>
      </c>
    </row>
    <row r="80" spans="1:12" x14ac:dyDescent="0.2">
      <c r="A80" s="4" t="s">
        <v>99</v>
      </c>
      <c r="B80" t="s">
        <v>91</v>
      </c>
      <c r="C80" t="s">
        <v>65</v>
      </c>
      <c r="D80" t="s">
        <v>64</v>
      </c>
      <c r="E80" t="s">
        <v>83</v>
      </c>
      <c r="F80" s="8" t="s">
        <v>101</v>
      </c>
      <c r="G80" s="4">
        <v>14</v>
      </c>
      <c r="H80" s="4">
        <v>11</v>
      </c>
      <c r="I80" s="4">
        <v>15</v>
      </c>
      <c r="J80">
        <f t="shared" si="6"/>
        <v>40</v>
      </c>
      <c r="K80">
        <f t="shared" si="7"/>
        <v>0.56000000000000005</v>
      </c>
      <c r="L80">
        <f t="shared" si="9"/>
        <v>0.48275862068965519</v>
      </c>
    </row>
    <row r="81" spans="1:12" x14ac:dyDescent="0.2">
      <c r="A81" s="4" t="s">
        <v>100</v>
      </c>
      <c r="B81" t="s">
        <v>91</v>
      </c>
      <c r="C81" t="s">
        <v>65</v>
      </c>
      <c r="D81" t="s">
        <v>64</v>
      </c>
      <c r="E81" t="s">
        <v>83</v>
      </c>
      <c r="F81" s="8" t="s">
        <v>101</v>
      </c>
      <c r="G81" s="4">
        <v>7</v>
      </c>
      <c r="H81" s="4">
        <v>0</v>
      </c>
      <c r="I81" s="4">
        <v>1</v>
      </c>
      <c r="J81">
        <f t="shared" si="6"/>
        <v>8</v>
      </c>
      <c r="K81">
        <f t="shared" si="7"/>
        <v>1</v>
      </c>
      <c r="L81">
        <f t="shared" si="9"/>
        <v>0.875</v>
      </c>
    </row>
    <row r="82" spans="1:12" x14ac:dyDescent="0.2">
      <c r="A82" s="1" t="s">
        <v>8</v>
      </c>
      <c r="K82">
        <f>AVERAGE(K77:K81)</f>
        <v>0.66582142857142856</v>
      </c>
      <c r="L82">
        <f>AVERAGE(L77:L81)</f>
        <v>0.75345648604269289</v>
      </c>
    </row>
    <row r="83" spans="1:12" x14ac:dyDescent="0.2">
      <c r="A83" s="1" t="s">
        <v>9</v>
      </c>
      <c r="K83">
        <f>STDEV(K77:K81)/SQRT(COUNT(K77:K81))</f>
        <v>9.8415825683159236E-2</v>
      </c>
      <c r="L83">
        <f>STDEV(L77:L81)/SQRT(COUNT(L77:L81))</f>
        <v>8.2028629540156731E-2</v>
      </c>
    </row>
    <row r="98" spans="1:7" x14ac:dyDescent="0.2">
      <c r="A98" s="3"/>
      <c r="B98" s="3"/>
      <c r="C98" s="4"/>
      <c r="D98" s="4"/>
      <c r="E98" s="4"/>
      <c r="F98" s="5"/>
      <c r="G98" s="5"/>
    </row>
    <row r="99" spans="1:7" x14ac:dyDescent="0.2">
      <c r="A99" s="6"/>
      <c r="B99" s="4"/>
      <c r="C99" s="4"/>
      <c r="D99" s="4"/>
      <c r="E99" s="4"/>
      <c r="F99" s="5"/>
      <c r="G99" s="5"/>
    </row>
    <row r="100" spans="1:7" x14ac:dyDescent="0.2">
      <c r="A100" s="5"/>
      <c r="B100" s="4"/>
      <c r="C100" s="4"/>
      <c r="D100" s="4"/>
      <c r="E100" s="4"/>
      <c r="F100" s="5"/>
      <c r="G100" s="5"/>
    </row>
    <row r="101" spans="1:7" x14ac:dyDescent="0.2">
      <c r="A101" s="4"/>
      <c r="B101" s="4"/>
      <c r="C101" s="4"/>
      <c r="D101" s="4"/>
      <c r="E101" s="4"/>
      <c r="F101" s="5"/>
      <c r="G101" s="5"/>
    </row>
    <row r="102" spans="1:7" x14ac:dyDescent="0.2">
      <c r="A102" s="4"/>
      <c r="B102" s="4"/>
      <c r="C102" s="4"/>
      <c r="D102" s="4"/>
      <c r="E102" s="4"/>
      <c r="F102" s="5"/>
      <c r="G102" s="5"/>
    </row>
    <row r="103" spans="1:7" x14ac:dyDescent="0.2">
      <c r="A103" s="4"/>
      <c r="B103" s="4"/>
      <c r="C103" s="4"/>
      <c r="D103" s="4"/>
      <c r="E103" s="4"/>
      <c r="F103" s="5"/>
      <c r="G103" s="5"/>
    </row>
    <row r="104" spans="1:7" x14ac:dyDescent="0.2">
      <c r="A104" s="4"/>
      <c r="B104" s="4"/>
      <c r="C104" s="4"/>
      <c r="D104" s="4"/>
      <c r="E104" s="4"/>
      <c r="F104" s="4"/>
      <c r="G104" s="5"/>
    </row>
    <row r="105" spans="1:7" x14ac:dyDescent="0.2">
      <c r="A105" s="4"/>
      <c r="B105" s="4"/>
      <c r="C105" s="4"/>
      <c r="D105" s="4"/>
      <c r="E105" s="4"/>
      <c r="F105" s="5"/>
      <c r="G105" s="5"/>
    </row>
    <row r="106" spans="1:7" x14ac:dyDescent="0.2">
      <c r="A106" s="4"/>
      <c r="B106" s="4"/>
      <c r="C106" s="4"/>
      <c r="D106" s="4"/>
      <c r="E106" s="4"/>
      <c r="F106" s="5"/>
      <c r="G106" s="5"/>
    </row>
    <row r="107" spans="1:7" x14ac:dyDescent="0.2">
      <c r="A107" s="4"/>
      <c r="B107" s="4"/>
      <c r="C107" s="4"/>
      <c r="D107" s="4"/>
      <c r="E107" s="4"/>
      <c r="F107" s="5"/>
      <c r="G107" s="5"/>
    </row>
    <row r="108" spans="1:7" x14ac:dyDescent="0.2">
      <c r="A108" s="4"/>
      <c r="B108" s="4"/>
      <c r="C108" s="4"/>
      <c r="D108" s="4"/>
      <c r="E108" s="4"/>
      <c r="F108" s="5"/>
      <c r="G108" s="5"/>
    </row>
    <row r="109" spans="1:7" x14ac:dyDescent="0.2">
      <c r="A109" s="4"/>
      <c r="B109" s="4"/>
      <c r="C109" s="4"/>
      <c r="D109" s="4"/>
      <c r="E109" s="4"/>
      <c r="F109" s="5"/>
      <c r="G109" s="5"/>
    </row>
    <row r="110" spans="1:7" x14ac:dyDescent="0.2">
      <c r="A110" s="4"/>
      <c r="B110" s="4"/>
      <c r="C110" s="4"/>
      <c r="D110" s="4"/>
      <c r="E110" s="4"/>
      <c r="F110" s="5"/>
      <c r="G110" s="5"/>
    </row>
    <row r="111" spans="1:7" x14ac:dyDescent="0.2">
      <c r="A111" s="4"/>
      <c r="B111" s="4"/>
      <c r="C111" s="4"/>
      <c r="D111" s="4"/>
      <c r="E111" s="4"/>
      <c r="F111" s="5"/>
      <c r="G111" s="5"/>
    </row>
    <row r="112" spans="1:7" x14ac:dyDescent="0.2">
      <c r="A112" s="4"/>
      <c r="B112" s="4"/>
      <c r="C112" s="4"/>
      <c r="D112" s="4"/>
      <c r="E112" s="4"/>
      <c r="F112" s="4"/>
      <c r="G112" s="5"/>
    </row>
  </sheetData>
  <mergeCells count="6">
    <mergeCell ref="A69:L69"/>
    <mergeCell ref="A2:L2"/>
    <mergeCell ref="A14:L14"/>
    <mergeCell ref="A40:L40"/>
    <mergeCell ref="A54:L54"/>
    <mergeCell ref="A60:L60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S5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alawler</dc:creator>
  <cp:lastModifiedBy>alawler</cp:lastModifiedBy>
  <dcterms:created xsi:type="dcterms:W3CDTF">2021-01-30T02:07:32Z</dcterms:created>
  <dcterms:modified xsi:type="dcterms:W3CDTF">2022-03-09T20:39:38Z</dcterms:modified>
</cp:coreProperties>
</file>