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C526D04D-92A8-264D-907F-EEADF0199134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 11D" sheetId="10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0" l="1"/>
  <c r="X7" i="10"/>
  <c r="W7" i="10"/>
  <c r="F16" i="10"/>
  <c r="E16" i="10"/>
  <c r="Q7" i="10"/>
  <c r="D16" i="10"/>
  <c r="N7" i="10"/>
  <c r="N8" i="10" s="1"/>
  <c r="M7" i="10"/>
  <c r="L7" i="10"/>
  <c r="K7" i="10"/>
  <c r="C16" i="10"/>
  <c r="H7" i="10"/>
  <c r="G7" i="10"/>
  <c r="B16" i="10"/>
  <c r="F15" i="10"/>
  <c r="E15" i="10"/>
  <c r="D15" i="10"/>
  <c r="C15" i="10"/>
  <c r="B15" i="10"/>
  <c r="F14" i="10"/>
  <c r="E14" i="10"/>
  <c r="D14" i="10"/>
  <c r="C14" i="10"/>
  <c r="B14" i="10"/>
  <c r="D5" i="10"/>
  <c r="F13" i="10"/>
  <c r="E13" i="10"/>
  <c r="D13" i="10"/>
  <c r="C13" i="10"/>
  <c r="B13" i="10"/>
  <c r="D4" i="10"/>
</calcChain>
</file>

<file path=xl/sharedStrings.xml><?xml version="1.0" encoding="utf-8"?>
<sst xmlns="http://schemas.openxmlformats.org/spreadsheetml/2006/main" count="45" uniqueCount="30">
  <si>
    <t>FC</t>
  </si>
  <si>
    <t>EC</t>
  </si>
  <si>
    <t>EC/FSC</t>
  </si>
  <si>
    <t>FSC</t>
  </si>
  <si>
    <t>EC+FC</t>
  </si>
  <si>
    <t>total</t>
  </si>
  <si>
    <t>18C</t>
  </si>
  <si>
    <t>L29</t>
  </si>
  <si>
    <t>P29 sum</t>
  </si>
  <si>
    <t>SE(EC)</t>
  </si>
  <si>
    <t>SE(EC/FSC)</t>
  </si>
  <si>
    <t>SE(FSCs)</t>
  </si>
  <si>
    <t>SE(FC)</t>
  </si>
  <si>
    <t>SE(EC+FC)</t>
  </si>
  <si>
    <t>n</t>
  </si>
  <si>
    <t>clones</t>
  </si>
  <si>
    <t>total cells</t>
  </si>
  <si>
    <t>av cells</t>
  </si>
  <si>
    <t>totalECs</t>
  </si>
  <si>
    <t>total FScs</t>
  </si>
  <si>
    <t>av FSCs</t>
  </si>
  <si>
    <t>total FSCs</t>
  </si>
  <si>
    <t>more than 88</t>
  </si>
  <si>
    <t>&lt;26</t>
  </si>
  <si>
    <t>º</t>
  </si>
  <si>
    <t>total ovarioles</t>
  </si>
  <si>
    <t>av ECs</t>
  </si>
  <si>
    <t>total ECs</t>
  </si>
  <si>
    <t>% ovarioles</t>
  </si>
  <si>
    <t>% clones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</si>
</sst>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0" borderId="0" xfId="3"/>
    <xf numFmtId="0" fontId="2" fillId="0" borderId="1" xfId="3" applyBorder="1"/>
    <xf numFmtId="0" fontId="2" fillId="9" borderId="0" xfId="3" applyFill="1"/>
    <xf numFmtId="0" fontId="2" fillId="6" borderId="0" xfId="3" applyFill="1"/>
    <xf numFmtId="0" fontId="2" fillId="8" borderId="0" xfId="3" applyFill="1"/>
    <xf numFmtId="0" fontId="2" fillId="3" borderId="0" xfId="3" applyFill="1"/>
    <xf numFmtId="0" fontId="2" fillId="5" borderId="0" xfId="3" applyFill="1"/>
    <xf numFmtId="0" fontId="2" fillId="11" borderId="0" xfId="3" applyFill="1"/>
    <xf numFmtId="0" fontId="2" fillId="2" borderId="0" xfId="3" applyFill="1"/>
    <xf numFmtId="0" fontId="2" fillId="7" borderId="1" xfId="3" applyFill="1" applyBorder="1"/>
    <xf numFmtId="0" fontId="2" fillId="11" borderId="1" xfId="3" applyFill="1" applyBorder="1"/>
    <xf numFmtId="0" fontId="2" fillId="10" borderId="0" xfId="3" applyFill="1"/>
    <xf numFmtId="0" fontId="2" fillId="2" borderId="0" xfId="3" applyFill="1" applyAlignment="1">
      <alignment horizontal="center"/>
    </xf>
    <xf numFmtId="0" fontId="2" fillId="2" borderId="1" xfId="3" applyFill="1" applyBorder="1" applyAlignment="1">
      <alignment horizontal="center"/>
    </xf>
    <xf numFmtId="0" fontId="2" fillId="4" borderId="2" xfId="3" applyFill="1" applyBorder="1" applyAlignment="1">
      <alignment horizontal="center"/>
    </xf>
    <xf numFmtId="0" fontId="2" fillId="4" borderId="0" xfId="3" applyFill="1" applyAlignment="1">
      <alignment horizontal="center"/>
    </xf>
    <xf numFmtId="0" fontId="2" fillId="4" borderId="1" xfId="3" applyFill="1" applyBorder="1" applyAlignment="1">
      <alignment horizontal="center"/>
    </xf>
    <xf numFmtId="0" fontId="2" fillId="6" borderId="2" xfId="3" applyFill="1" applyBorder="1" applyAlignment="1">
      <alignment horizontal="center"/>
    </xf>
    <xf numFmtId="0" fontId="2" fillId="6" borderId="0" xfId="3" applyFill="1" applyAlignment="1">
      <alignment horizontal="center"/>
    </xf>
    <xf numFmtId="0" fontId="2" fillId="6" borderId="1" xfId="3" applyFill="1" applyBorder="1" applyAlignment="1">
      <alignment horizontal="center"/>
    </xf>
    <xf numFmtId="0" fontId="2" fillId="8" borderId="2" xfId="3" applyFill="1" applyBorder="1" applyAlignment="1">
      <alignment horizontal="center"/>
    </xf>
    <xf numFmtId="0" fontId="2" fillId="8" borderId="0" xfId="3" applyFill="1" applyAlignment="1">
      <alignment horizontal="center"/>
    </xf>
    <xf numFmtId="0" fontId="2" fillId="7" borderId="2" xfId="3" applyFill="1" applyBorder="1" applyAlignment="1">
      <alignment horizontal="center"/>
    </xf>
    <xf numFmtId="0" fontId="2" fillId="7" borderId="1" xfId="3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6" xr:uid="{00000000-0005-0000-0000-000005000000}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11D'!$A$4</c:f>
              <c:strCache>
                <c:ptCount val="1"/>
                <c:pt idx="0">
                  <c:v>18C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11D'!$B$13:$F$13</c:f>
                <c:numCache>
                  <c:formatCode>General</c:formatCode>
                  <c:ptCount val="5"/>
                  <c:pt idx="0">
                    <c:v>7.8482840137696384</c:v>
                  </c:pt>
                  <c:pt idx="1">
                    <c:v>8.2169466439383534</c:v>
                  </c:pt>
                  <c:pt idx="2">
                    <c:v>0</c:v>
                  </c:pt>
                  <c:pt idx="3">
                    <c:v>3.7174611102993338</c:v>
                  </c:pt>
                  <c:pt idx="4">
                    <c:v>5.1048663870434323</c:v>
                  </c:pt>
                </c:numCache>
              </c:numRef>
            </c:plus>
            <c:minus>
              <c:numRef>
                <c:f>'Figure 11D'!$B$13:$F$13</c:f>
                <c:numCache>
                  <c:formatCode>General</c:formatCode>
                  <c:ptCount val="5"/>
                  <c:pt idx="0">
                    <c:v>7.8482840137696384</c:v>
                  </c:pt>
                  <c:pt idx="1">
                    <c:v>8.2169466439383534</c:v>
                  </c:pt>
                  <c:pt idx="2">
                    <c:v>0</c:v>
                  </c:pt>
                  <c:pt idx="3">
                    <c:v>3.7174611102993338</c:v>
                  </c:pt>
                  <c:pt idx="4">
                    <c:v>5.1048663870434323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('Figure 11D'!$E$1,'Figure 11D'!$I$1,'Figure 11D'!$O$1,'Figure 11D'!$S$1,'Figure 11D'!$U$1)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('Figure 11D'!$F$4,'Figure 11D'!$J$4,'Figure 11D'!$P$4,'Figure 11D'!$T$4,'Figure 11D'!$V$4)</c:f>
              <c:numCache>
                <c:formatCode>General</c:formatCode>
                <c:ptCount val="5"/>
                <c:pt idx="0">
                  <c:v>35.135135135135137</c:v>
                </c:pt>
                <c:pt idx="1">
                  <c:v>48.648648648648646</c:v>
                </c:pt>
                <c:pt idx="2">
                  <c:v>0</c:v>
                </c:pt>
                <c:pt idx="3">
                  <c:v>5.4054054054054053</c:v>
                </c:pt>
                <c:pt idx="4">
                  <c:v>10.810810810810811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4-124E-8618-72885FF74F91}"/>
            </c:ext>
          </c:extLst>
        </c:ser>
        <c:ser>
          <c:idx val="1"/>
          <c:order val="1"/>
          <c:tx>
            <c:strRef>
              <c:f>'Figure 11D'!$A$5</c:f>
              <c:strCache>
                <c:ptCount val="1"/>
                <c:pt idx="0">
                  <c:v>L29</c:v>
                </c:pt>
              </c:strCache>
            </c:strRef>
          </c:tx>
          <c:spPr>
            <a:solidFill>
              <a:srgbClr val="2730DD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11D'!$B$14:$F$14</c:f>
                <c:numCache>
                  <c:formatCode>General</c:formatCode>
                  <c:ptCount val="5"/>
                  <c:pt idx="0">
                    <c:v>13.493200297031219</c:v>
                  </c:pt>
                  <c:pt idx="1">
                    <c:v>13.493200297031219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'Figure 11D'!$B$14:$F$14</c:f>
                <c:numCache>
                  <c:formatCode>General</c:formatCode>
                  <c:ptCount val="5"/>
                  <c:pt idx="0">
                    <c:v>13.493200297031219</c:v>
                  </c:pt>
                  <c:pt idx="1">
                    <c:v>13.493200297031219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('Figure 11D'!$E$1,'Figure 11D'!$I$1,'Figure 11D'!$O$1,'Figure 11D'!$S$1,'Figure 11D'!$U$1)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('Figure 11D'!$F$5,'Figure 11D'!$J$5,'Figure 11D'!$P$5,'Figure 11D'!$T$5,'Figure 11D'!$V$5)</c:f>
              <c:numCache>
                <c:formatCode>General</c:formatCode>
                <c:ptCount val="5"/>
                <c:pt idx="0">
                  <c:v>38.46153846153846</c:v>
                </c:pt>
                <c:pt idx="1">
                  <c:v>61.53846153846154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4-124E-8618-72885FF74F91}"/>
            </c:ext>
          </c:extLst>
        </c:ser>
        <c:ser>
          <c:idx val="2"/>
          <c:order val="2"/>
          <c:tx>
            <c:strRef>
              <c:f>'Figure 11D'!$A$6</c:f>
              <c:strCache>
                <c:ptCount val="1"/>
                <c:pt idx="0">
                  <c:v>P29 sum</c:v>
                </c:pt>
              </c:strCache>
            </c:strRef>
          </c:tx>
          <c:spPr>
            <a:solidFill>
              <a:srgbClr val="E8F2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11D'!$B$15:$F$15</c:f>
                <c:numCache>
                  <c:formatCode>General</c:formatCode>
                  <c:ptCount val="5"/>
                  <c:pt idx="0">
                    <c:v>10.336652638557517</c:v>
                  </c:pt>
                  <c:pt idx="1">
                    <c:v>10.176384751376007</c:v>
                  </c:pt>
                  <c:pt idx="2">
                    <c:v>4.2522577993202244</c:v>
                  </c:pt>
                  <c:pt idx="3">
                    <c:v>0</c:v>
                  </c:pt>
                  <c:pt idx="4">
                    <c:v>7.0223726355412897</c:v>
                  </c:pt>
                </c:numCache>
              </c:numRef>
            </c:plus>
            <c:minus>
              <c:numRef>
                <c:f>'Figure 11D'!$B$15:$F$15</c:f>
                <c:numCache>
                  <c:formatCode>General</c:formatCode>
                  <c:ptCount val="5"/>
                  <c:pt idx="0">
                    <c:v>10.336652638557517</c:v>
                  </c:pt>
                  <c:pt idx="1">
                    <c:v>10.176384751376007</c:v>
                  </c:pt>
                  <c:pt idx="2">
                    <c:v>4.2522577993202244</c:v>
                  </c:pt>
                  <c:pt idx="3">
                    <c:v>0</c:v>
                  </c:pt>
                  <c:pt idx="4">
                    <c:v>7.0223726355412897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('Figure 11D'!$E$1,'Figure 11D'!$I$1,'Figure 11D'!$O$1,'Figure 11D'!$S$1,'Figure 11D'!$U$1)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('Figure 11D'!$F$6,'Figure 11D'!$J$6,'Figure 11D'!$P$6,'Figure 11D'!$T$6,'Figure 11D'!$V$6)</c:f>
              <c:numCache>
                <c:formatCode>General</c:formatCode>
                <c:ptCount val="5"/>
                <c:pt idx="0">
                  <c:v>43.478260869565219</c:v>
                </c:pt>
                <c:pt idx="1">
                  <c:v>39.130434782608695</c:v>
                </c:pt>
                <c:pt idx="2">
                  <c:v>4.3478260869565215</c:v>
                </c:pt>
                <c:pt idx="3">
                  <c:v>0</c:v>
                </c:pt>
                <c:pt idx="4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4-124E-8618-72885FF74F91}"/>
            </c:ext>
          </c:extLst>
        </c:ser>
        <c:ser>
          <c:idx val="3"/>
          <c:order val="3"/>
          <c:tx>
            <c:strRef>
              <c:f>'Figure 11D'!$A$7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EC17E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11D'!$B$16:$F$16</c:f>
                <c:numCache>
                  <c:formatCode>General</c:formatCode>
                  <c:ptCount val="5"/>
                  <c:pt idx="0">
                    <c:v>5.6911624497354607</c:v>
                  </c:pt>
                  <c:pt idx="1">
                    <c:v>5.8471135830534164</c:v>
                  </c:pt>
                  <c:pt idx="2">
                    <c:v>1.360448036058687</c:v>
                  </c:pt>
                  <c:pt idx="3">
                    <c:v>1.910556485075688</c:v>
                  </c:pt>
                  <c:pt idx="4">
                    <c:v>3.446170001233583</c:v>
                  </c:pt>
                </c:numCache>
              </c:numRef>
            </c:plus>
            <c:minus>
              <c:numRef>
                <c:f>'Figure 11D'!$B$16:$F$16</c:f>
                <c:numCache>
                  <c:formatCode>General</c:formatCode>
                  <c:ptCount val="5"/>
                  <c:pt idx="0">
                    <c:v>5.6911624497354607</c:v>
                  </c:pt>
                  <c:pt idx="1">
                    <c:v>5.8471135830534164</c:v>
                  </c:pt>
                  <c:pt idx="2">
                    <c:v>1.360448036058687</c:v>
                  </c:pt>
                  <c:pt idx="3">
                    <c:v>1.910556485075688</c:v>
                  </c:pt>
                  <c:pt idx="4">
                    <c:v>3.446170001233583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('Figure 11D'!$E$1,'Figure 11D'!$I$1,'Figure 11D'!$O$1,'Figure 11D'!$S$1,'Figure 11D'!$U$1)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('Figure 11D'!$F$7,'Figure 11D'!$J$7,'Figure 11D'!$P$7,'Figure 11D'!$T$7,'Figure 11D'!$V$7)</c:f>
              <c:numCache>
                <c:formatCode>General</c:formatCode>
                <c:ptCount val="5"/>
                <c:pt idx="0">
                  <c:v>38.356164383561641</c:v>
                </c:pt>
                <c:pt idx="1">
                  <c:v>47.945205479452056</c:v>
                </c:pt>
                <c:pt idx="2">
                  <c:v>1.3698630136986301</c:v>
                </c:pt>
                <c:pt idx="3">
                  <c:v>2.7397260273972601</c:v>
                </c:pt>
                <c:pt idx="4">
                  <c:v>9.5890410958904102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4-124E-8618-72885FF7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599103"/>
        <c:axId val="117602175"/>
      </c:barChart>
      <c:catAx>
        <c:axId val="10659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02175"/>
        <c:crosses val="autoZero"/>
        <c:auto val="1"/>
        <c:lblAlgn val="ctr"/>
        <c:lblOffset val="100"/>
        <c:noMultiLvlLbl val="0"/>
      </c:catAx>
      <c:valAx>
        <c:axId val="11760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9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128613</xdr:colOff>
      <xdr:row>21</xdr:row>
      <xdr:rowOff>22009</xdr:rowOff>
    </xdr:from>
    <xdr:to>
      <xdr:col>5</xdr:col>
      <xdr:colOff>538081</xdr:colOff>
      <xdr:row>32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40CF18-F2C4-3E44-AAE8-971B258B1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29A5-ACCB-E84C-9B68-12015D681701}">
  <dimension ref="A1:X23"/>
  <sheetViews>
    <sheetView tabSelected="1" zoomScale="106" workbookViewId="0">
      <selection activeCell="L12" sqref="L12"/>
    </sheetView>
  </sheetViews>
  <sheetFormatPr baseColWidth="10" defaultColWidth="17.25" defaultRowHeight="13"/>
  <cols>
    <col min="1" max="3" width="17.25" style="1"/>
    <col min="4" max="4" width="18.25" style="1" bestFit="1" customWidth="1"/>
    <col min="5" max="5" width="16.75" style="1" bestFit="1" customWidth="1"/>
    <col min="6" max="6" width="18.25" style="1" bestFit="1" customWidth="1"/>
    <col min="7" max="7" width="13.5" style="1" customWidth="1"/>
    <col min="8" max="8" width="17.25" style="2"/>
    <col min="9" max="9" width="17.25" style="1"/>
    <col min="10" max="10" width="13.5" style="1" customWidth="1"/>
    <col min="11" max="11" width="12.5" style="1" customWidth="1"/>
    <col min="12" max="13" width="17.25" style="1"/>
    <col min="14" max="14" width="17.25" style="2"/>
    <col min="15" max="15" width="17.25" style="1"/>
    <col min="16" max="16" width="12.75" style="1" customWidth="1"/>
    <col min="17" max="17" width="14.25" style="1" customWidth="1"/>
    <col min="18" max="18" width="17.25" style="2"/>
    <col min="19" max="19" width="17.25" style="1"/>
    <col min="20" max="20" width="12" style="2" customWidth="1"/>
    <col min="21" max="21" width="17.25" style="1"/>
    <col min="22" max="22" width="14.25" style="1" customWidth="1"/>
    <col min="23" max="23" width="12" style="1" customWidth="1"/>
    <col min="24" max="26" width="17.25" style="1"/>
    <col min="27" max="27" width="8.75" style="1" customWidth="1"/>
    <col min="28" max="16384" width="17.25" style="1"/>
  </cols>
  <sheetData>
    <row r="1" spans="1:24">
      <c r="B1" s="1" t="s">
        <v>25</v>
      </c>
      <c r="C1" s="1" t="s">
        <v>15</v>
      </c>
      <c r="E1" s="13" t="s">
        <v>1</v>
      </c>
      <c r="F1" s="13"/>
      <c r="G1" s="13"/>
      <c r="H1" s="14"/>
      <c r="I1" s="15" t="s">
        <v>2</v>
      </c>
      <c r="J1" s="16"/>
      <c r="K1" s="16"/>
      <c r="L1" s="16"/>
      <c r="M1" s="16"/>
      <c r="N1" s="17"/>
      <c r="O1" s="18" t="s">
        <v>3</v>
      </c>
      <c r="P1" s="19"/>
      <c r="Q1" s="19"/>
      <c r="R1" s="20"/>
      <c r="S1" s="23" t="s">
        <v>0</v>
      </c>
      <c r="T1" s="24"/>
      <c r="U1" s="21" t="s">
        <v>4</v>
      </c>
      <c r="V1" s="22"/>
      <c r="W1" s="22"/>
      <c r="X1" s="22"/>
    </row>
    <row r="2" spans="1:24">
      <c r="C2" s="1" t="s">
        <v>14</v>
      </c>
      <c r="D2" s="1" t="s">
        <v>28</v>
      </c>
      <c r="E2" s="1" t="s">
        <v>14</v>
      </c>
      <c r="F2" s="1" t="s">
        <v>29</v>
      </c>
      <c r="G2" s="1" t="s">
        <v>16</v>
      </c>
      <c r="H2" s="2" t="s">
        <v>17</v>
      </c>
      <c r="I2" s="1" t="s">
        <v>14</v>
      </c>
      <c r="J2" s="3" t="s">
        <v>29</v>
      </c>
      <c r="K2" s="1" t="s">
        <v>18</v>
      </c>
      <c r="L2" s="1" t="s">
        <v>26</v>
      </c>
      <c r="M2" s="1" t="s">
        <v>19</v>
      </c>
      <c r="N2" s="2" t="s">
        <v>20</v>
      </c>
      <c r="O2" s="1" t="s">
        <v>14</v>
      </c>
      <c r="P2" s="4" t="s">
        <v>29</v>
      </c>
      <c r="Q2" s="1" t="s">
        <v>21</v>
      </c>
      <c r="R2" s="2" t="s">
        <v>20</v>
      </c>
      <c r="S2" s="1" t="s">
        <v>14</v>
      </c>
      <c r="T2" s="2" t="s">
        <v>29</v>
      </c>
      <c r="U2" s="1" t="s">
        <v>14</v>
      </c>
      <c r="V2" s="5" t="s">
        <v>29</v>
      </c>
      <c r="W2" s="1" t="s">
        <v>27</v>
      </c>
      <c r="X2" s="1" t="s">
        <v>26</v>
      </c>
    </row>
    <row r="3" spans="1:24">
      <c r="J3" s="3"/>
      <c r="P3" s="4"/>
      <c r="V3" s="5"/>
    </row>
    <row r="4" spans="1:24">
      <c r="A4" s="6" t="s">
        <v>6</v>
      </c>
      <c r="B4" s="1">
        <v>108</v>
      </c>
      <c r="C4" s="7">
        <v>37</v>
      </c>
      <c r="D4" s="8">
        <f>100*C4/B4</f>
        <v>34.25925925925926</v>
      </c>
      <c r="E4" s="1">
        <v>13</v>
      </c>
      <c r="F4" s="9">
        <v>35.135135135135137</v>
      </c>
      <c r="G4" s="1">
        <v>78</v>
      </c>
      <c r="H4" s="2">
        <v>6</v>
      </c>
      <c r="I4" s="1">
        <v>18</v>
      </c>
      <c r="J4" s="3">
        <v>48.648648648648646</v>
      </c>
      <c r="K4" s="1">
        <v>191</v>
      </c>
      <c r="L4" s="1">
        <v>10.6</v>
      </c>
      <c r="M4" s="1">
        <v>106</v>
      </c>
      <c r="N4" s="2">
        <v>5.9</v>
      </c>
      <c r="O4" s="1">
        <v>0</v>
      </c>
      <c r="P4" s="4">
        <v>0</v>
      </c>
      <c r="Q4" s="1">
        <v>0</v>
      </c>
      <c r="R4" s="2">
        <v>0</v>
      </c>
      <c r="S4" s="1">
        <v>2</v>
      </c>
      <c r="T4" s="10">
        <v>5.4054054054054053</v>
      </c>
      <c r="U4" s="1">
        <v>4</v>
      </c>
      <c r="V4" s="5">
        <v>10.810810810810811</v>
      </c>
      <c r="W4" s="1">
        <v>40</v>
      </c>
      <c r="X4" s="1">
        <v>10</v>
      </c>
    </row>
    <row r="5" spans="1:24">
      <c r="A5" s="6" t="s">
        <v>7</v>
      </c>
      <c r="B5" s="1">
        <v>39</v>
      </c>
      <c r="C5" s="7">
        <v>13</v>
      </c>
      <c r="D5" s="8">
        <f t="shared" ref="D5" si="0">100*C5/B5</f>
        <v>33.333333333333336</v>
      </c>
      <c r="E5" s="1">
        <v>5</v>
      </c>
      <c r="F5" s="9">
        <v>38.46153846153846</v>
      </c>
      <c r="G5" s="1">
        <v>18</v>
      </c>
      <c r="H5" s="2">
        <v>3.6</v>
      </c>
      <c r="I5" s="1">
        <v>8</v>
      </c>
      <c r="J5" s="3">
        <v>61.53846153846154</v>
      </c>
      <c r="K5" s="1">
        <v>36</v>
      </c>
      <c r="L5" s="1">
        <v>4.5</v>
      </c>
      <c r="M5" s="1">
        <v>41</v>
      </c>
      <c r="N5" s="2">
        <v>5.0999999999999996</v>
      </c>
      <c r="O5" s="1">
        <v>0</v>
      </c>
      <c r="P5" s="4">
        <v>0</v>
      </c>
      <c r="Q5" s="1">
        <v>0</v>
      </c>
      <c r="R5" s="2">
        <v>0</v>
      </c>
      <c r="S5" s="1">
        <v>0</v>
      </c>
      <c r="T5" s="10">
        <v>0</v>
      </c>
      <c r="U5" s="1">
        <v>0</v>
      </c>
      <c r="V5" s="5">
        <v>0</v>
      </c>
      <c r="W5" s="1">
        <v>0</v>
      </c>
    </row>
    <row r="6" spans="1:24">
      <c r="A6" s="6" t="s">
        <v>8</v>
      </c>
      <c r="B6" s="1" t="s">
        <v>22</v>
      </c>
      <c r="C6" s="7">
        <v>23</v>
      </c>
      <c r="D6" s="1" t="s">
        <v>23</v>
      </c>
      <c r="E6" s="1">
        <v>10</v>
      </c>
      <c r="F6" s="9">
        <v>43.478260869565219</v>
      </c>
      <c r="H6" s="2">
        <v>4.8</v>
      </c>
      <c r="I6" s="1">
        <v>9</v>
      </c>
      <c r="J6" s="3">
        <v>39.130434782608695</v>
      </c>
      <c r="L6" s="1">
        <v>6.9</v>
      </c>
      <c r="N6" s="2">
        <v>4.5999999999999996</v>
      </c>
      <c r="O6" s="1">
        <v>1</v>
      </c>
      <c r="P6" s="4">
        <v>4.3478260869565215</v>
      </c>
      <c r="R6" s="2">
        <v>7</v>
      </c>
      <c r="S6" s="1">
        <v>0</v>
      </c>
      <c r="T6" s="10">
        <v>0</v>
      </c>
      <c r="U6" s="1">
        <v>3</v>
      </c>
      <c r="V6" s="5">
        <v>13.043478260869565</v>
      </c>
      <c r="X6" s="1">
        <v>7.7</v>
      </c>
    </row>
    <row r="7" spans="1:24">
      <c r="A7" s="12" t="s">
        <v>5</v>
      </c>
      <c r="C7" s="7">
        <v>73</v>
      </c>
      <c r="E7" s="1">
        <v>28</v>
      </c>
      <c r="F7" s="9">
        <v>38.356164383561641</v>
      </c>
      <c r="G7" s="1">
        <f>SUM(G4:G6)</f>
        <v>96</v>
      </c>
      <c r="H7" s="11">
        <f>(H4*E4+H5*E5+H6*E6)/E7</f>
        <v>5.1428571428571432</v>
      </c>
      <c r="I7" s="1">
        <v>35</v>
      </c>
      <c r="J7" s="3">
        <v>47.945205479452056</v>
      </c>
      <c r="K7" s="1">
        <f>SUM(K4:K6)</f>
        <v>227</v>
      </c>
      <c r="L7" s="8">
        <f>(L4*I4+L5*I5+L6*I6)/I7</f>
        <v>8.2542857142857144</v>
      </c>
      <c r="M7" s="1">
        <f>SUM(M4:M6)</f>
        <v>147</v>
      </c>
      <c r="N7" s="11">
        <f>(N4*I4+N5*I5+N6*I6)/I7</f>
        <v>5.3828571428571435</v>
      </c>
      <c r="O7" s="1">
        <v>1</v>
      </c>
      <c r="P7" s="4">
        <v>1.3698630136986301</v>
      </c>
      <c r="Q7" s="1">
        <f>SUM(Q4:Q6)</f>
        <v>0</v>
      </c>
      <c r="R7" s="11">
        <v>7</v>
      </c>
      <c r="S7" s="1">
        <v>2</v>
      </c>
      <c r="T7" s="10">
        <v>2.7397260273972601</v>
      </c>
      <c r="U7" s="1">
        <v>7</v>
      </c>
      <c r="V7" s="5">
        <v>9.5890410958904102</v>
      </c>
      <c r="W7" s="1">
        <f>SUM(W4:W6)</f>
        <v>40</v>
      </c>
      <c r="X7" s="8">
        <f>(X4*U4+X5*U5+X6*U6)/U7</f>
        <v>9.0142857142857142</v>
      </c>
    </row>
    <row r="8" spans="1:24">
      <c r="L8" s="1">
        <f>35*L7</f>
        <v>288.89999999999998</v>
      </c>
      <c r="N8" s="2">
        <f>35*N7</f>
        <v>188.40000000000003</v>
      </c>
    </row>
    <row r="12" spans="1:24">
      <c r="B12" s="1" t="s">
        <v>9</v>
      </c>
      <c r="C12" s="1" t="s">
        <v>10</v>
      </c>
      <c r="D12" s="1" t="s">
        <v>11</v>
      </c>
      <c r="E12" s="1" t="s">
        <v>12</v>
      </c>
      <c r="F12" s="1" t="s">
        <v>13</v>
      </c>
    </row>
    <row r="13" spans="1:24">
      <c r="A13" s="6" t="s">
        <v>6</v>
      </c>
      <c r="B13" s="1">
        <f>100*SQRT((F4/100)*(1-(F4/100))/$C4)</f>
        <v>7.8482840137696384</v>
      </c>
      <c r="C13" s="1">
        <f>100*SQRT((J4/100)*(1-(J4/100))/$C4)</f>
        <v>8.2169466439383534</v>
      </c>
      <c r="D13" s="1">
        <f>100*SQRT((P4/100)*(1-(P4/100))/$C4)</f>
        <v>0</v>
      </c>
      <c r="E13" s="1">
        <f>100*SQRT((T4/100)*(1-(T4/100))/$C4)</f>
        <v>3.7174611102993338</v>
      </c>
      <c r="F13" s="1">
        <f>100*SQRT((V4/100)*(1-(V4/100))/$C4)</f>
        <v>5.1048663870434323</v>
      </c>
    </row>
    <row r="14" spans="1:24">
      <c r="A14" s="6" t="s">
        <v>7</v>
      </c>
      <c r="B14" s="1">
        <f t="shared" ref="B14" si="1">100*SQRT((F5/100)*(1-(F5/100))/$C5)</f>
        <v>13.493200297031219</v>
      </c>
      <c r="C14" s="1">
        <f t="shared" ref="C14" si="2">100*SQRT((J5/100)*(1-(J5/100))/$C5)</f>
        <v>13.493200297031219</v>
      </c>
      <c r="D14" s="1">
        <f t="shared" ref="D14" si="3">100*SQRT((P5/100)*(1-(P5/100))/$C5)</f>
        <v>0</v>
      </c>
      <c r="E14" s="1">
        <f t="shared" ref="E14" si="4">100*SQRT((T5/100)*(1-(T5/100))/$C5)</f>
        <v>0</v>
      </c>
      <c r="F14" s="1">
        <f t="shared" ref="F14" si="5">100*SQRT((V5/100)*(1-(V5/100))/$C5)</f>
        <v>0</v>
      </c>
    </row>
    <row r="15" spans="1:24">
      <c r="A15" s="6" t="s">
        <v>8</v>
      </c>
      <c r="B15" s="1">
        <f>100*SQRT((F6/100)*(1-(F6/100))/$C6)</f>
        <v>10.336652638557517</v>
      </c>
      <c r="C15" s="1">
        <f>100*SQRT((J6/100)*(1-(J6/100))/$C6)</f>
        <v>10.176384751376007</v>
      </c>
      <c r="D15" s="1">
        <f>100*SQRT((P6/100)*(1-(P6/100))/$C6)</f>
        <v>4.2522577993202244</v>
      </c>
      <c r="E15" s="1">
        <f>100*SQRT((T6/100)*(1-(T6/100))/$C6)</f>
        <v>0</v>
      </c>
      <c r="F15" s="1">
        <f>100*SQRT((V6/100)*(1-(V6/100))/$C6)</f>
        <v>7.0223726355412897</v>
      </c>
    </row>
    <row r="16" spans="1:24">
      <c r="A16" s="12" t="s">
        <v>5</v>
      </c>
      <c r="B16" s="1">
        <f>100*SQRT((F7/100)*(1-(F7/100))/$C7)</f>
        <v>5.6911624497354607</v>
      </c>
      <c r="C16" s="1">
        <f>100*SQRT((J7/100)*(1-(J7/100))/$C7)</f>
        <v>5.8471135830534164</v>
      </c>
      <c r="D16" s="1">
        <f>100*SQRT((P7/100)*(1-(P7/100))/$C7)</f>
        <v>1.360448036058687</v>
      </c>
      <c r="E16" s="1">
        <f>100*SQRT((T7/100)*(1-(T7/100))/$C7)</f>
        <v>1.910556485075688</v>
      </c>
      <c r="F16" s="1">
        <f>100*SQRT((V7/100)*(1-(V7/100))/$C7)</f>
        <v>3.446170001233583</v>
      </c>
    </row>
    <row r="23" spans="3:3">
      <c r="C23" s="1" t="s">
        <v>24</v>
      </c>
    </row>
  </sheetData>
  <mergeCells count="5">
    <mergeCell ref="E1:H1"/>
    <mergeCell ref="I1:N1"/>
    <mergeCell ref="O1:R1"/>
    <mergeCell ref="U1:X1"/>
    <mergeCell ref="S1:T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2021-09-27T15:36:41Z</dcterms:modified>
</cp:coreProperties>
</file>