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n/Documents/FSCdevFinal/"/>
    </mc:Choice>
  </mc:AlternateContent>
  <xr:revisionPtr revIDLastSave="0" documentId="13_ncr:1_{935048DA-1480-B944-AC43-1C69F0F1F686}" xr6:coauthVersionLast="47" xr6:coauthVersionMax="47" xr10:uidLastSave="{00000000-0000-0000-0000-000000000000}"/>
  <bookViews>
    <workbookView xWindow="12800" yWindow="1700" windowWidth="35300" windowHeight="15000" xr2:uid="{00000000-000D-0000-FFFF-FFFF00000000}"/>
  </bookViews>
  <sheets>
    <sheet name="Figure 6 B,D" sheetId="1" r:id="rId1"/>
  </sheets>
  <externalReferences>
    <externalReference r:id="rId2"/>
    <externalReference r:id="rId3"/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5" i="1" l="1"/>
  <c r="G55" i="1" s="1"/>
  <c r="F54" i="1"/>
  <c r="G54" i="1" s="1"/>
  <c r="F53" i="1"/>
  <c r="I53" i="1" s="1"/>
  <c r="F52" i="1"/>
  <c r="G52" i="1" s="1"/>
  <c r="F51" i="1"/>
  <c r="I51" i="1" s="1"/>
  <c r="F50" i="1"/>
  <c r="G50" i="1" s="1"/>
  <c r="F49" i="1"/>
  <c r="I49" i="1" s="1"/>
  <c r="F48" i="1"/>
  <c r="G48" i="1" s="1"/>
  <c r="G47" i="1"/>
  <c r="F47" i="1"/>
  <c r="I47" i="1" s="1"/>
  <c r="F46" i="1"/>
  <c r="G46" i="1" s="1"/>
  <c r="F45" i="1"/>
  <c r="I45" i="1" s="1"/>
  <c r="F44" i="1"/>
  <c r="G44" i="1" s="1"/>
  <c r="F43" i="1"/>
  <c r="I43" i="1" s="1"/>
  <c r="F42" i="1"/>
  <c r="G42" i="1" s="1"/>
  <c r="F41" i="1"/>
  <c r="I41" i="1" s="1"/>
  <c r="F40" i="1"/>
  <c r="G40" i="1" s="1"/>
  <c r="G39" i="1"/>
  <c r="F39" i="1"/>
  <c r="I39" i="1" s="1"/>
  <c r="F38" i="1"/>
  <c r="G38" i="1" s="1"/>
  <c r="F37" i="1"/>
  <c r="I37" i="1" s="1"/>
  <c r="F36" i="1"/>
  <c r="G36" i="1" s="1"/>
  <c r="F35" i="1"/>
  <c r="I35" i="1" s="1"/>
  <c r="F34" i="1"/>
  <c r="G34" i="1" s="1"/>
  <c r="F33" i="1"/>
  <c r="I33" i="1" s="1"/>
  <c r="F32" i="1"/>
  <c r="G32" i="1" s="1"/>
  <c r="G31" i="1"/>
  <c r="F31" i="1"/>
  <c r="I31" i="1" s="1"/>
  <c r="F27" i="1"/>
  <c r="G27" i="1" s="1"/>
  <c r="F26" i="1"/>
  <c r="I26" i="1" s="1"/>
  <c r="F25" i="1"/>
  <c r="G25" i="1" s="1"/>
  <c r="F24" i="1"/>
  <c r="I24" i="1" s="1"/>
  <c r="F23" i="1"/>
  <c r="G23" i="1" s="1"/>
  <c r="F22" i="1"/>
  <c r="I22" i="1" s="1"/>
  <c r="F21" i="1"/>
  <c r="G21" i="1" s="1"/>
  <c r="F20" i="1"/>
  <c r="I20" i="1" s="1"/>
  <c r="F19" i="1"/>
  <c r="G19" i="1" s="1"/>
  <c r="F18" i="1"/>
  <c r="I18" i="1" s="1"/>
  <c r="F17" i="1"/>
  <c r="G17" i="1" s="1"/>
  <c r="F16" i="1"/>
  <c r="I16" i="1" s="1"/>
  <c r="F15" i="1"/>
  <c r="G15" i="1" s="1"/>
  <c r="F14" i="1"/>
  <c r="I14" i="1" s="1"/>
  <c r="I13" i="1"/>
  <c r="F13" i="1"/>
  <c r="G13" i="1" s="1"/>
  <c r="F12" i="1"/>
  <c r="I12" i="1" s="1"/>
  <c r="F11" i="1"/>
  <c r="G11" i="1" s="1"/>
  <c r="F10" i="1"/>
  <c r="I10" i="1" s="1"/>
  <c r="F9" i="1"/>
  <c r="G9" i="1" s="1"/>
  <c r="F8" i="1"/>
  <c r="G8" i="1" s="1"/>
  <c r="F7" i="1"/>
  <c r="G7" i="1" s="1"/>
  <c r="F6" i="1"/>
  <c r="I6" i="1" s="1"/>
  <c r="I5" i="1"/>
  <c r="F5" i="1"/>
  <c r="G5" i="1" s="1"/>
  <c r="F4" i="1"/>
  <c r="G4" i="1" s="1"/>
  <c r="F3" i="1"/>
  <c r="G3" i="1" s="1"/>
  <c r="I9" i="1" l="1"/>
  <c r="G35" i="1"/>
  <c r="I17" i="1"/>
  <c r="G24" i="1"/>
  <c r="G43" i="1"/>
  <c r="G20" i="1"/>
  <c r="G12" i="1"/>
  <c r="G16" i="1"/>
  <c r="I4" i="1"/>
  <c r="G6" i="1"/>
  <c r="I8" i="1"/>
  <c r="G10" i="1"/>
  <c r="G14" i="1"/>
  <c r="G18" i="1"/>
  <c r="G22" i="1"/>
  <c r="G26" i="1"/>
  <c r="G33" i="1"/>
  <c r="G37" i="1"/>
  <c r="G41" i="1"/>
  <c r="G45" i="1"/>
  <c r="I21" i="1"/>
  <c r="I25" i="1"/>
  <c r="I32" i="1"/>
  <c r="I36" i="1"/>
  <c r="I40" i="1"/>
  <c r="I44" i="1"/>
  <c r="I48" i="1"/>
  <c r="G51" i="1"/>
  <c r="G49" i="1"/>
  <c r="G53" i="1"/>
  <c r="I52" i="1"/>
  <c r="I55" i="1"/>
  <c r="I7" i="1"/>
  <c r="I11" i="1"/>
  <c r="I27" i="1"/>
  <c r="I54" i="1"/>
  <c r="I3" i="1"/>
  <c r="I15" i="1"/>
  <c r="I19" i="1"/>
  <c r="I23" i="1"/>
  <c r="I34" i="1"/>
  <c r="I38" i="1"/>
  <c r="I42" i="1"/>
  <c r="I46" i="1"/>
  <c r="I50" i="1"/>
</calcChain>
</file>

<file path=xl/sharedStrings.xml><?xml version="1.0" encoding="utf-8"?>
<sst xmlns="http://schemas.openxmlformats.org/spreadsheetml/2006/main" count="65" uniqueCount="34">
  <si>
    <t># instances</t>
  </si>
  <si>
    <t>* 100</t>
  </si>
  <si>
    <t>SE</t>
  </si>
  <si>
    <t>0-3</t>
  </si>
  <si>
    <t>3-6</t>
  </si>
  <si>
    <t>6-9</t>
  </si>
  <si>
    <t>9-12</t>
  </si>
  <si>
    <t>12-15</t>
  </si>
  <si>
    <t>15-18</t>
  </si>
  <si>
    <t>18-21</t>
  </si>
  <si>
    <t>21-24</t>
  </si>
  <si>
    <t>24-27</t>
  </si>
  <si>
    <t>27-30</t>
  </si>
  <si>
    <t>30-33</t>
  </si>
  <si>
    <t>33-36</t>
  </si>
  <si>
    <t>36-39</t>
  </si>
  <si>
    <t>39-42</t>
  </si>
  <si>
    <t>SEp = sqrt [ p ( 1 - p) / n]</t>
  </si>
  <si>
    <t>42-45</t>
  </si>
  <si>
    <t>45-48</t>
  </si>
  <si>
    <t>48-51</t>
  </si>
  <si>
    <t>51-54</t>
  </si>
  <si>
    <t>54-57</t>
  </si>
  <si>
    <t>57-60</t>
  </si>
  <si>
    <t>60-63</t>
  </si>
  <si>
    <t>63-66</t>
  </si>
  <si>
    <t>66-69</t>
  </si>
  <si>
    <t>69-72</t>
  </si>
  <si>
    <t>72-75</t>
  </si>
  <si>
    <t>Percent Occupancy</t>
  </si>
  <si>
    <t>% of total ovarioles</t>
  </si>
  <si>
    <t>ONLY Egg Chamber 4 OCCUPIED</t>
  </si>
  <si>
    <t>binning</t>
  </si>
  <si>
    <t>ONLY Egg Chambers 3&amp;4 OCCUPIED; ONLY % FOR Egg Chamber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</si>
</sst>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8"/>
      <color theme="1"/>
      <name val="ArialMT"/>
      <family val="2"/>
    </font>
    <font>
      <sz val="11"/>
      <color theme="1"/>
      <name val="Calibri"/>
      <family val="2"/>
      <scheme val="minor"/>
    </font>
    <font>
      <sz val="8"/>
      <color theme="1"/>
      <name val="ArialMT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9DAF8"/>
        <bgColor rgb="FFC9DAF8"/>
      </patternFill>
    </fill>
    <fill>
      <patternFill patternType="solid">
        <fgColor rgb="FFCFE2F3"/>
        <bgColor rgb="FFCFE2F3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8">
    <xf numFmtId="0" fontId="0" fillId="0" borderId="0"/>
    <xf numFmtId="9" fontId="2" fillId="0" borderId="0" applyFont="0" applyFill="0" applyBorder="0" applyAlignment="0" applyProtection="0"/>
    <xf numFmtId="0" fontId="5" fillId="0" borderId="0"/>
    <xf numFmtId="0" fontId="6" fillId="0" borderId="0"/>
    <xf numFmtId="0" fontId="4" fillId="0" borderId="0"/>
    <xf numFmtId="9" fontId="4" fillId="0" borderId="0" applyFont="0" applyFill="0" applyBorder="0" applyAlignment="0" applyProtection="0"/>
    <xf numFmtId="0" fontId="7" fillId="0" borderId="0"/>
    <xf numFmtId="0" fontId="1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2" borderId="0" xfId="0" applyFill="1" applyAlignment="1">
      <alignment horizontal="center"/>
    </xf>
    <xf numFmtId="10" fontId="3" fillId="3" borderId="5" xfId="0" applyNumberFormat="1" applyFont="1" applyFill="1" applyBorder="1"/>
    <xf numFmtId="0" fontId="3" fillId="0" borderId="0" xfId="0" quotePrefix="1" applyFont="1" applyAlignment="1">
      <alignment horizontal="center"/>
    </xf>
    <xf numFmtId="2" fontId="0" fillId="0" borderId="0" xfId="1" applyNumberFormat="1" applyFont="1" applyAlignment="1"/>
    <xf numFmtId="1" fontId="0" fillId="0" borderId="0" xfId="0" applyNumberFormat="1"/>
    <xf numFmtId="2" fontId="0" fillId="2" borderId="0" xfId="0" applyNumberFormat="1" applyFill="1"/>
    <xf numFmtId="10" fontId="3" fillId="4" borderId="6" xfId="0" applyNumberFormat="1" applyFont="1" applyFill="1" applyBorder="1"/>
    <xf numFmtId="10" fontId="3" fillId="4" borderId="7" xfId="0" applyNumberFormat="1" applyFont="1" applyFill="1" applyBorder="1"/>
    <xf numFmtId="10" fontId="3" fillId="4" borderId="5" xfId="0" applyNumberFormat="1" applyFont="1" applyFill="1" applyBorder="1"/>
    <xf numFmtId="10" fontId="3" fillId="4" borderId="8" xfId="0" applyNumberFormat="1" applyFont="1" applyFill="1" applyBorder="1"/>
    <xf numFmtId="9" fontId="3" fillId="3" borderId="5" xfId="0" applyNumberFormat="1" applyFont="1" applyFill="1" applyBorder="1"/>
    <xf numFmtId="10" fontId="3" fillId="0" borderId="0" xfId="0" applyNumberFormat="1" applyFont="1"/>
    <xf numFmtId="10" fontId="3" fillId="4" borderId="0" xfId="0" applyNumberFormat="1" applyFont="1" applyFill="1"/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8">
    <cellStyle name="Normal" xfId="0" builtinId="0"/>
    <cellStyle name="Normal 2" xfId="2" xr:uid="{00000000-0005-0000-0000-000001000000}"/>
    <cellStyle name="Normal 2 2" xfId="4" xr:uid="{00000000-0005-0000-0000-000002000000}"/>
    <cellStyle name="Normal 3" xfId="6" xr:uid="{00000000-0005-0000-0000-000003000000}"/>
    <cellStyle name="Normal 4" xfId="3" xr:uid="{00000000-0005-0000-0000-000004000000}"/>
    <cellStyle name="Normal 5" xfId="7" xr:uid="{00000000-0005-0000-0000-000005000000}"/>
    <cellStyle name="Percent" xfId="1" builtinId="5"/>
    <cellStyle name="Percent 2" xfId="5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'[3]40ANM FC % (2)'!$N$72:$N$96</c:f>
                <c:numCache>
                  <c:formatCode>General</c:formatCode>
                  <c:ptCount val="25"/>
                  <c:pt idx="0">
                    <c:v>4.6471432045168246</c:v>
                  </c:pt>
                  <c:pt idx="1">
                    <c:v>6.4056448489004687</c:v>
                  </c:pt>
                  <c:pt idx="2">
                    <c:v>4.6471432045168246</c:v>
                  </c:pt>
                  <c:pt idx="3">
                    <c:v>0</c:v>
                  </c:pt>
                  <c:pt idx="4">
                    <c:v>4.6471432045168246</c:v>
                  </c:pt>
                  <c:pt idx="5">
                    <c:v>0</c:v>
                  </c:pt>
                  <c:pt idx="6">
                    <c:v>0</c:v>
                  </c:pt>
                  <c:pt idx="7">
                    <c:v>4.6471432045168246</c:v>
                  </c:pt>
                  <c:pt idx="8">
                    <c:v>8.5689086746898795</c:v>
                  </c:pt>
                  <c:pt idx="9">
                    <c:v>4.6471432045168246</c:v>
                  </c:pt>
                  <c:pt idx="10">
                    <c:v>7.6360354832121251</c:v>
                  </c:pt>
                  <c:pt idx="11">
                    <c:v>4.6471432045168246</c:v>
                  </c:pt>
                  <c:pt idx="12">
                    <c:v>0</c:v>
                  </c:pt>
                  <c:pt idx="13">
                    <c:v>4.6471432045168246</c:v>
                  </c:pt>
                  <c:pt idx="14">
                    <c:v>0</c:v>
                  </c:pt>
                  <c:pt idx="15">
                    <c:v>4.6471432045168246</c:v>
                  </c:pt>
                  <c:pt idx="16">
                    <c:v>6.4056448489004687</c:v>
                  </c:pt>
                  <c:pt idx="17">
                    <c:v>0</c:v>
                  </c:pt>
                  <c:pt idx="18">
                    <c:v>4.6471432045168246</c:v>
                  </c:pt>
                  <c:pt idx="19">
                    <c:v>0</c:v>
                  </c:pt>
                  <c:pt idx="20">
                    <c:v>0</c:v>
                  </c:pt>
                  <c:pt idx="21">
                    <c:v>0</c:v>
                  </c:pt>
                  <c:pt idx="22">
                    <c:v>0</c:v>
                  </c:pt>
                  <c:pt idx="23">
                    <c:v>0</c:v>
                  </c:pt>
                  <c:pt idx="24">
                    <c:v>4.6471432045168246</c:v>
                  </c:pt>
                </c:numCache>
              </c:numRef>
            </c:plus>
            <c:minus>
              <c:numRef>
                <c:f>'[3]40ANM FC % (2)'!$N$72:$N$96</c:f>
                <c:numCache>
                  <c:formatCode>General</c:formatCode>
                  <c:ptCount val="25"/>
                  <c:pt idx="0">
                    <c:v>4.6471432045168246</c:v>
                  </c:pt>
                  <c:pt idx="1">
                    <c:v>6.4056448489004687</c:v>
                  </c:pt>
                  <c:pt idx="2">
                    <c:v>4.6471432045168246</c:v>
                  </c:pt>
                  <c:pt idx="3">
                    <c:v>0</c:v>
                  </c:pt>
                  <c:pt idx="4">
                    <c:v>4.6471432045168246</c:v>
                  </c:pt>
                  <c:pt idx="5">
                    <c:v>0</c:v>
                  </c:pt>
                  <c:pt idx="6">
                    <c:v>0</c:v>
                  </c:pt>
                  <c:pt idx="7">
                    <c:v>4.6471432045168246</c:v>
                  </c:pt>
                  <c:pt idx="8">
                    <c:v>8.5689086746898795</c:v>
                  </c:pt>
                  <c:pt idx="9">
                    <c:v>4.6471432045168246</c:v>
                  </c:pt>
                  <c:pt idx="10">
                    <c:v>7.6360354832121251</c:v>
                  </c:pt>
                  <c:pt idx="11">
                    <c:v>4.6471432045168246</c:v>
                  </c:pt>
                  <c:pt idx="12">
                    <c:v>0</c:v>
                  </c:pt>
                  <c:pt idx="13">
                    <c:v>4.6471432045168246</c:v>
                  </c:pt>
                  <c:pt idx="14">
                    <c:v>0</c:v>
                  </c:pt>
                  <c:pt idx="15">
                    <c:v>4.6471432045168246</c:v>
                  </c:pt>
                  <c:pt idx="16">
                    <c:v>6.4056448489004687</c:v>
                  </c:pt>
                  <c:pt idx="17">
                    <c:v>0</c:v>
                  </c:pt>
                  <c:pt idx="18">
                    <c:v>4.6471432045168246</c:v>
                  </c:pt>
                  <c:pt idx="19">
                    <c:v>0</c:v>
                  </c:pt>
                  <c:pt idx="20">
                    <c:v>0</c:v>
                  </c:pt>
                  <c:pt idx="21">
                    <c:v>0</c:v>
                  </c:pt>
                  <c:pt idx="22">
                    <c:v>0</c:v>
                  </c:pt>
                  <c:pt idx="23">
                    <c:v>0</c:v>
                  </c:pt>
                  <c:pt idx="24">
                    <c:v>4.6471432045168246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'[3]40ANM FC % (2)'!$D$72:$D$96</c:f>
              <c:strCache>
                <c:ptCount val="25"/>
                <c:pt idx="0">
                  <c:v>0-3</c:v>
                </c:pt>
                <c:pt idx="1">
                  <c:v>3-6</c:v>
                </c:pt>
                <c:pt idx="2">
                  <c:v>6-9</c:v>
                </c:pt>
                <c:pt idx="3">
                  <c:v>9-12</c:v>
                </c:pt>
                <c:pt idx="4">
                  <c:v>12-15</c:v>
                </c:pt>
                <c:pt idx="5">
                  <c:v>15-18</c:v>
                </c:pt>
                <c:pt idx="6">
                  <c:v>18-21</c:v>
                </c:pt>
                <c:pt idx="7">
                  <c:v>21-24</c:v>
                </c:pt>
                <c:pt idx="8">
                  <c:v>24-27</c:v>
                </c:pt>
                <c:pt idx="9">
                  <c:v>27-30</c:v>
                </c:pt>
                <c:pt idx="10">
                  <c:v>30-33</c:v>
                </c:pt>
                <c:pt idx="11">
                  <c:v>33-36</c:v>
                </c:pt>
                <c:pt idx="12">
                  <c:v>36-39</c:v>
                </c:pt>
                <c:pt idx="13">
                  <c:v>39-42</c:v>
                </c:pt>
                <c:pt idx="14">
                  <c:v>42-45</c:v>
                </c:pt>
                <c:pt idx="15">
                  <c:v>45-48</c:v>
                </c:pt>
                <c:pt idx="16">
                  <c:v>48-51</c:v>
                </c:pt>
                <c:pt idx="17">
                  <c:v>51-54</c:v>
                </c:pt>
                <c:pt idx="18">
                  <c:v>54-57</c:v>
                </c:pt>
                <c:pt idx="19">
                  <c:v>57-60</c:v>
                </c:pt>
                <c:pt idx="20">
                  <c:v>60-63</c:v>
                </c:pt>
                <c:pt idx="21">
                  <c:v>63-66</c:v>
                </c:pt>
                <c:pt idx="22">
                  <c:v>66-69</c:v>
                </c:pt>
                <c:pt idx="23">
                  <c:v>69-72</c:v>
                </c:pt>
                <c:pt idx="24">
                  <c:v>72-75</c:v>
                </c:pt>
              </c:strCache>
            </c:strRef>
          </c:cat>
          <c:val>
            <c:numRef>
              <c:f>'[3]40ANM FC % (2)'!$L$72:$L$96</c:f>
              <c:numCache>
                <c:formatCode>General</c:formatCode>
                <c:ptCount val="25"/>
                <c:pt idx="0">
                  <c:v>4.7619047619047619</c:v>
                </c:pt>
                <c:pt idx="1">
                  <c:v>9.5238095238095237</c:v>
                </c:pt>
                <c:pt idx="2">
                  <c:v>4.7619047619047619</c:v>
                </c:pt>
                <c:pt idx="3">
                  <c:v>0</c:v>
                </c:pt>
                <c:pt idx="4">
                  <c:v>4.7619047619047619</c:v>
                </c:pt>
                <c:pt idx="5">
                  <c:v>0</c:v>
                </c:pt>
                <c:pt idx="6">
                  <c:v>0</c:v>
                </c:pt>
                <c:pt idx="7">
                  <c:v>4.7619047619047619</c:v>
                </c:pt>
                <c:pt idx="8">
                  <c:v>19.047619047619047</c:v>
                </c:pt>
                <c:pt idx="9">
                  <c:v>4.7619047619047619</c:v>
                </c:pt>
                <c:pt idx="10">
                  <c:v>14.285714285714285</c:v>
                </c:pt>
                <c:pt idx="11">
                  <c:v>4.7619047619047619</c:v>
                </c:pt>
                <c:pt idx="12">
                  <c:v>0</c:v>
                </c:pt>
                <c:pt idx="13">
                  <c:v>4.7619047619047619</c:v>
                </c:pt>
                <c:pt idx="14">
                  <c:v>0</c:v>
                </c:pt>
                <c:pt idx="15">
                  <c:v>4.7619047619047619</c:v>
                </c:pt>
                <c:pt idx="16">
                  <c:v>9.5238095238095237</c:v>
                </c:pt>
                <c:pt idx="17">
                  <c:v>0</c:v>
                </c:pt>
                <c:pt idx="18">
                  <c:v>4.7619047619047619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4.7619047619047619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A7-9F42-8C23-439493B66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-2118121032"/>
        <c:axId val="2079724088"/>
      </c:barChart>
      <c:catAx>
        <c:axId val="-2118121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79724088"/>
        <c:crosses val="autoZero"/>
        <c:auto val="1"/>
        <c:lblAlgn val="ctr"/>
        <c:lblOffset val="100"/>
        <c:noMultiLvlLbl val="0"/>
      </c:catAx>
      <c:valAx>
        <c:axId val="20797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2118121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'[3]40ANM FC % (2)'!$N$100:$N$124</c:f>
                <c:numCache>
                  <c:formatCode>General</c:formatCode>
                  <c:ptCount val="25"/>
                  <c:pt idx="0">
                    <c:v>2.7753939407239225</c:v>
                  </c:pt>
                  <c:pt idx="1">
                    <c:v>2.7753939407239225</c:v>
                  </c:pt>
                  <c:pt idx="2">
                    <c:v>2.0497642693122806</c:v>
                  </c:pt>
                  <c:pt idx="3">
                    <c:v>2.0497642693122806</c:v>
                  </c:pt>
                  <c:pt idx="4">
                    <c:v>0</c:v>
                  </c:pt>
                  <c:pt idx="5">
                    <c:v>2.7753939407239225</c:v>
                  </c:pt>
                  <c:pt idx="6">
                    <c:v>0</c:v>
                  </c:pt>
                  <c:pt idx="7">
                    <c:v>0</c:v>
                  </c:pt>
                  <c:pt idx="8">
                    <c:v>2.0497642693122806</c:v>
                  </c:pt>
                  <c:pt idx="9">
                    <c:v>0</c:v>
                  </c:pt>
                  <c:pt idx="10">
                    <c:v>0</c:v>
                  </c:pt>
                  <c:pt idx="11">
                    <c:v>2.7753939407239225</c:v>
                  </c:pt>
                  <c:pt idx="12">
                    <c:v>0</c:v>
                  </c:pt>
                  <c:pt idx="13">
                    <c:v>2.0497642693122806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2.0497642693122806</c:v>
                  </c:pt>
                  <c:pt idx="20">
                    <c:v>0</c:v>
                  </c:pt>
                  <c:pt idx="21">
                    <c:v>0</c:v>
                  </c:pt>
                  <c:pt idx="22">
                    <c:v>0</c:v>
                  </c:pt>
                  <c:pt idx="23">
                    <c:v>0</c:v>
                  </c:pt>
                  <c:pt idx="24">
                    <c:v>0</c:v>
                  </c:pt>
                </c:numCache>
              </c:numRef>
            </c:plus>
            <c:minus>
              <c:numRef>
                <c:f>'[3]40ANM FC % (2)'!$N$100:$N$124</c:f>
                <c:numCache>
                  <c:formatCode>General</c:formatCode>
                  <c:ptCount val="25"/>
                  <c:pt idx="0">
                    <c:v>2.7753939407239225</c:v>
                  </c:pt>
                  <c:pt idx="1">
                    <c:v>2.7753939407239225</c:v>
                  </c:pt>
                  <c:pt idx="2">
                    <c:v>2.0497642693122806</c:v>
                  </c:pt>
                  <c:pt idx="3">
                    <c:v>2.0497642693122806</c:v>
                  </c:pt>
                  <c:pt idx="4">
                    <c:v>0</c:v>
                  </c:pt>
                  <c:pt idx="5">
                    <c:v>2.7753939407239225</c:v>
                  </c:pt>
                  <c:pt idx="6">
                    <c:v>0</c:v>
                  </c:pt>
                  <c:pt idx="7">
                    <c:v>0</c:v>
                  </c:pt>
                  <c:pt idx="8">
                    <c:v>2.0497642693122806</c:v>
                  </c:pt>
                  <c:pt idx="9">
                    <c:v>0</c:v>
                  </c:pt>
                  <c:pt idx="10">
                    <c:v>0</c:v>
                  </c:pt>
                  <c:pt idx="11">
                    <c:v>2.7753939407239225</c:v>
                  </c:pt>
                  <c:pt idx="12">
                    <c:v>0</c:v>
                  </c:pt>
                  <c:pt idx="13">
                    <c:v>2.0497642693122806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2.0497642693122806</c:v>
                  </c:pt>
                  <c:pt idx="20">
                    <c:v>0</c:v>
                  </c:pt>
                  <c:pt idx="21">
                    <c:v>0</c:v>
                  </c:pt>
                  <c:pt idx="22">
                    <c:v>0</c:v>
                  </c:pt>
                  <c:pt idx="23">
                    <c:v>0</c:v>
                  </c:pt>
                  <c:pt idx="24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'[3]40ANM FC % (2)'!$D$100:$D$124</c:f>
              <c:strCache>
                <c:ptCount val="25"/>
                <c:pt idx="0">
                  <c:v>0-3</c:v>
                </c:pt>
                <c:pt idx="1">
                  <c:v>3-6</c:v>
                </c:pt>
                <c:pt idx="2">
                  <c:v>6-9</c:v>
                </c:pt>
                <c:pt idx="3">
                  <c:v>9-12</c:v>
                </c:pt>
                <c:pt idx="4">
                  <c:v>12-15</c:v>
                </c:pt>
                <c:pt idx="5">
                  <c:v>15-18</c:v>
                </c:pt>
                <c:pt idx="6">
                  <c:v>18-21</c:v>
                </c:pt>
                <c:pt idx="7">
                  <c:v>21-24</c:v>
                </c:pt>
                <c:pt idx="8">
                  <c:v>24-27</c:v>
                </c:pt>
                <c:pt idx="9">
                  <c:v>27-30</c:v>
                </c:pt>
                <c:pt idx="10">
                  <c:v>30-33</c:v>
                </c:pt>
                <c:pt idx="11">
                  <c:v>33-36</c:v>
                </c:pt>
                <c:pt idx="12">
                  <c:v>36-39</c:v>
                </c:pt>
                <c:pt idx="13">
                  <c:v>39-42</c:v>
                </c:pt>
                <c:pt idx="14">
                  <c:v>42-45</c:v>
                </c:pt>
                <c:pt idx="15">
                  <c:v>45-48</c:v>
                </c:pt>
                <c:pt idx="16">
                  <c:v>48-51</c:v>
                </c:pt>
                <c:pt idx="17">
                  <c:v>51-54</c:v>
                </c:pt>
                <c:pt idx="18">
                  <c:v>54-57</c:v>
                </c:pt>
                <c:pt idx="19">
                  <c:v>57-60</c:v>
                </c:pt>
                <c:pt idx="20">
                  <c:v>60-63</c:v>
                </c:pt>
                <c:pt idx="21">
                  <c:v>63-66</c:v>
                </c:pt>
                <c:pt idx="22">
                  <c:v>66-69</c:v>
                </c:pt>
                <c:pt idx="23">
                  <c:v>69-72</c:v>
                </c:pt>
                <c:pt idx="24">
                  <c:v>72-75</c:v>
                </c:pt>
              </c:strCache>
            </c:strRef>
          </c:cat>
          <c:val>
            <c:numRef>
              <c:f>'[3]40ANM FC % (2)'!$L$100:$L$124</c:f>
              <c:numCache>
                <c:formatCode>General</c:formatCode>
                <c:ptCount val="25"/>
                <c:pt idx="0">
                  <c:v>15.384615384615385</c:v>
                </c:pt>
                <c:pt idx="1">
                  <c:v>15.384615384615385</c:v>
                </c:pt>
                <c:pt idx="2">
                  <c:v>7.6923076923076925</c:v>
                </c:pt>
                <c:pt idx="3">
                  <c:v>7.6923076923076925</c:v>
                </c:pt>
                <c:pt idx="4">
                  <c:v>0</c:v>
                </c:pt>
                <c:pt idx="5">
                  <c:v>15.384615384615385</c:v>
                </c:pt>
                <c:pt idx="6">
                  <c:v>0</c:v>
                </c:pt>
                <c:pt idx="7">
                  <c:v>0</c:v>
                </c:pt>
                <c:pt idx="8">
                  <c:v>7.6923076923076925</c:v>
                </c:pt>
                <c:pt idx="9">
                  <c:v>0</c:v>
                </c:pt>
                <c:pt idx="10">
                  <c:v>0</c:v>
                </c:pt>
                <c:pt idx="11">
                  <c:v>15.384615384615385</c:v>
                </c:pt>
                <c:pt idx="12">
                  <c:v>0</c:v>
                </c:pt>
                <c:pt idx="13">
                  <c:v>7.6923076923076925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7.6923076923076925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46-9143-A924-DE8C3B530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-2118121032"/>
        <c:axId val="2079724088"/>
      </c:barChart>
      <c:catAx>
        <c:axId val="-2118121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79724088"/>
        <c:crosses val="autoZero"/>
        <c:auto val="1"/>
        <c:lblAlgn val="ctr"/>
        <c:lblOffset val="100"/>
        <c:noMultiLvlLbl val="0"/>
      </c:catAx>
      <c:valAx>
        <c:axId val="2079724088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211812103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38099</xdr:colOff>
      <xdr:row>2</xdr:row>
      <xdr:rowOff>165097</xdr:rowOff>
    </xdr:from>
    <xdr:to>
      <xdr:col>14</xdr:col>
      <xdr:colOff>479117</xdr:colOff>
      <xdr:row>10</xdr:row>
      <xdr:rowOff>19593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DB11519-B1B8-3B44-89FF-51BB405F44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76198</xdr:colOff>
      <xdr:row>29</xdr:row>
      <xdr:rowOff>342900</xdr:rowOff>
    </xdr:from>
    <xdr:to>
      <xdr:col>14</xdr:col>
      <xdr:colOff>515699</xdr:colOff>
      <xdr:row>36</xdr:row>
      <xdr:rowOff>116944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7FD435A-1A0B-9C44-B611-80A1A20445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chelmisner/Downloads/PupalFSCTablesApr20RevJun20%20Rachel%20edits%206.21.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chelmisner/Desktop/Images%20for%20Paper%202020/-3.5d%20and%20-5d%20FC%20distributions%20by%20clone%20type%2012.23.20%204%20egg%20chamber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chelmisner/Desktop/Images%20for%20Paper%202020/-3.5d%2040AMN%20FC%20%25%20contribution%20RM%201.5.202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rachelmisner/Desktop/Images%20for%20Paper%202020/-3.5d%2040AMN%20FC%20%25%20contribution%20RM%201.5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</sheetNames>
    <sheetDataSet>
      <sheetData sheetId="0"/>
      <sheetData sheetId="1"/>
      <sheetData sheetId="2"/>
      <sheetData sheetId="3"/>
      <sheetData sheetId="4">
        <row r="6">
          <cell r="T6">
            <v>5.0410458098635509</v>
          </cell>
          <cell r="U6">
            <v>4.3445367992456925</v>
          </cell>
          <cell r="V6">
            <v>1.7231911545449741</v>
          </cell>
          <cell r="W6">
            <v>2.9196029923010185</v>
          </cell>
          <cell r="X6">
            <v>3.7311567391688194</v>
          </cell>
        </row>
        <row r="8">
          <cell r="T8">
            <v>9.6888317943115059</v>
          </cell>
          <cell r="U8">
            <v>9.045844774939912</v>
          </cell>
          <cell r="V8">
            <v>5.2282884388679252</v>
          </cell>
          <cell r="W8">
            <v>6.2565350449934165</v>
          </cell>
          <cell r="X8">
            <v>5.2282884388679252</v>
          </cell>
        </row>
        <row r="10">
          <cell r="T10">
            <v>3.6832320517593562</v>
          </cell>
          <cell r="U10">
            <v>3.8315674456949202</v>
          </cell>
          <cell r="V10">
            <v>1.6239682038983176</v>
          </cell>
          <cell r="W10">
            <v>2.6146282702777341</v>
          </cell>
          <cell r="X10">
            <v>4.5103737178176448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-5d HS 82BNM EdU 2018"/>
      <sheetName val="-5d HS 82BNM EdU 2018 (2)"/>
      <sheetName val="-3.5d HS 40ANM 2019"/>
      <sheetName val="-3.5d HS 40ANM 2019 (2)"/>
    </sheetNames>
    <sheetDataSet>
      <sheetData sheetId="0">
        <row r="11">
          <cell r="L11">
            <v>7.5732054361121888</v>
          </cell>
          <cell r="M11">
            <v>7.4560438123549773</v>
          </cell>
          <cell r="N11">
            <v>7.5224016512628582</v>
          </cell>
          <cell r="O11">
            <v>7.9403361886373398</v>
          </cell>
          <cell r="P11">
            <v>9.1457239110722526</v>
          </cell>
          <cell r="Q11">
            <v>10.665364503850769</v>
          </cell>
        </row>
        <row r="12">
          <cell r="L12">
            <v>6.6058565028528111</v>
          </cell>
          <cell r="M12">
            <v>8.8626865139927506</v>
          </cell>
          <cell r="N12">
            <v>9.1287092917527684</v>
          </cell>
          <cell r="O12">
            <v>9.1457239110722526</v>
          </cell>
          <cell r="P12">
            <v>8.5373472095313829</v>
          </cell>
          <cell r="Q12">
            <v>10.898516862311034</v>
          </cell>
        </row>
      </sheetData>
      <sheetData sheetId="1" refreshError="1"/>
      <sheetData sheetId="2">
        <row r="8">
          <cell r="T8" t="str">
            <v>I</v>
          </cell>
        </row>
        <row r="11">
          <cell r="K11">
            <v>8.2898169349398074</v>
          </cell>
          <cell r="L11">
            <v>10.170707302692229</v>
          </cell>
          <cell r="M11">
            <v>10.206207261596575</v>
          </cell>
          <cell r="N11">
            <v>10.063456073742666</v>
          </cell>
          <cell r="O11">
            <v>9.6225044864937637</v>
          </cell>
          <cell r="P11">
            <v>9.2942864090336492</v>
          </cell>
        </row>
        <row r="12">
          <cell r="K12">
            <v>4.0881697057501416</v>
          </cell>
          <cell r="L12">
            <v>5.0034125814460841</v>
          </cell>
          <cell r="M12">
            <v>5.6634784912495792</v>
          </cell>
          <cell r="N12">
            <v>5.8427271177903837</v>
          </cell>
          <cell r="O12">
            <v>6.9132079559455164</v>
          </cell>
          <cell r="P12">
            <v>6.5840173706333616</v>
          </cell>
        </row>
      </sheetData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0ANM"/>
      <sheetName val="40ANM FC %"/>
      <sheetName val="40ANM FC % (2)"/>
      <sheetName val="smo"/>
      <sheetName val="smo pka; Sufu"/>
      <sheetName val="ptc"/>
      <sheetName val="hpo"/>
      <sheetName val="smo; UAS-yki"/>
    </sheetNames>
    <sheetDataSet>
      <sheetData sheetId="0"/>
      <sheetData sheetId="1"/>
      <sheetData sheetId="2">
        <row r="72">
          <cell r="D72" t="str">
            <v>0-3</v>
          </cell>
          <cell r="L72">
            <v>4.7619047619047619</v>
          </cell>
          <cell r="N72">
            <v>4.6471432045168246</v>
          </cell>
        </row>
        <row r="73">
          <cell r="D73" t="str">
            <v>3-6</v>
          </cell>
          <cell r="L73">
            <v>9.5238095238095237</v>
          </cell>
          <cell r="N73">
            <v>6.4056448489004687</v>
          </cell>
        </row>
        <row r="74">
          <cell r="D74" t="str">
            <v>6-9</v>
          </cell>
          <cell r="L74">
            <v>4.7619047619047619</v>
          </cell>
          <cell r="N74">
            <v>4.6471432045168246</v>
          </cell>
        </row>
        <row r="75">
          <cell r="D75" t="str">
            <v>9-12</v>
          </cell>
          <cell r="L75">
            <v>0</v>
          </cell>
          <cell r="N75">
            <v>0</v>
          </cell>
        </row>
        <row r="76">
          <cell r="D76" t="str">
            <v>12-15</v>
          </cell>
          <cell r="L76">
            <v>4.7619047619047619</v>
          </cell>
          <cell r="N76">
            <v>4.6471432045168246</v>
          </cell>
        </row>
        <row r="77">
          <cell r="D77" t="str">
            <v>15-18</v>
          </cell>
          <cell r="L77">
            <v>0</v>
          </cell>
          <cell r="N77">
            <v>0</v>
          </cell>
        </row>
        <row r="78">
          <cell r="D78" t="str">
            <v>18-21</v>
          </cell>
          <cell r="L78">
            <v>0</v>
          </cell>
          <cell r="N78">
            <v>0</v>
          </cell>
        </row>
        <row r="79">
          <cell r="D79" t="str">
            <v>21-24</v>
          </cell>
          <cell r="L79">
            <v>4.7619047619047619</v>
          </cell>
          <cell r="N79">
            <v>4.6471432045168246</v>
          </cell>
        </row>
        <row r="80">
          <cell r="D80" t="str">
            <v>24-27</v>
          </cell>
          <cell r="L80">
            <v>19.047619047619047</v>
          </cell>
          <cell r="N80">
            <v>8.5689086746898795</v>
          </cell>
        </row>
        <row r="81">
          <cell r="D81" t="str">
            <v>27-30</v>
          </cell>
          <cell r="L81">
            <v>4.7619047619047619</v>
          </cell>
          <cell r="N81">
            <v>4.6471432045168246</v>
          </cell>
        </row>
        <row r="82">
          <cell r="D82" t="str">
            <v>30-33</v>
          </cell>
          <cell r="L82">
            <v>14.285714285714285</v>
          </cell>
          <cell r="N82">
            <v>7.6360354832121251</v>
          </cell>
        </row>
        <row r="83">
          <cell r="D83" t="str">
            <v>33-36</v>
          </cell>
          <cell r="L83">
            <v>4.7619047619047619</v>
          </cell>
          <cell r="N83">
            <v>4.6471432045168246</v>
          </cell>
        </row>
        <row r="84">
          <cell r="D84" t="str">
            <v>36-39</v>
          </cell>
          <cell r="L84">
            <v>0</v>
          </cell>
          <cell r="N84">
            <v>0</v>
          </cell>
        </row>
        <row r="85">
          <cell r="D85" t="str">
            <v>39-42</v>
          </cell>
          <cell r="L85">
            <v>4.7619047619047619</v>
          </cell>
          <cell r="N85">
            <v>4.6471432045168246</v>
          </cell>
        </row>
        <row r="86">
          <cell r="D86" t="str">
            <v>42-45</v>
          </cell>
          <cell r="L86">
            <v>0</v>
          </cell>
          <cell r="N86">
            <v>0</v>
          </cell>
        </row>
        <row r="87">
          <cell r="D87" t="str">
            <v>45-48</v>
          </cell>
          <cell r="L87">
            <v>4.7619047619047619</v>
          </cell>
          <cell r="N87">
            <v>4.6471432045168246</v>
          </cell>
        </row>
        <row r="88">
          <cell r="D88" t="str">
            <v>48-51</v>
          </cell>
          <cell r="L88">
            <v>9.5238095238095237</v>
          </cell>
          <cell r="N88">
            <v>6.4056448489004687</v>
          </cell>
        </row>
        <row r="89">
          <cell r="D89" t="str">
            <v>51-54</v>
          </cell>
          <cell r="L89">
            <v>0</v>
          </cell>
          <cell r="N89">
            <v>0</v>
          </cell>
        </row>
        <row r="90">
          <cell r="D90" t="str">
            <v>54-57</v>
          </cell>
          <cell r="L90">
            <v>4.7619047619047619</v>
          </cell>
          <cell r="N90">
            <v>4.6471432045168246</v>
          </cell>
        </row>
        <row r="91">
          <cell r="D91" t="str">
            <v>57-60</v>
          </cell>
          <cell r="L91">
            <v>0</v>
          </cell>
          <cell r="N91">
            <v>0</v>
          </cell>
        </row>
        <row r="92">
          <cell r="D92" t="str">
            <v>60-63</v>
          </cell>
          <cell r="L92">
            <v>0</v>
          </cell>
          <cell r="N92">
            <v>0</v>
          </cell>
        </row>
        <row r="93">
          <cell r="D93" t="str">
            <v>63-66</v>
          </cell>
          <cell r="L93">
            <v>0</v>
          </cell>
          <cell r="N93">
            <v>0</v>
          </cell>
        </row>
        <row r="94">
          <cell r="D94" t="str">
            <v>66-69</v>
          </cell>
          <cell r="L94">
            <v>0</v>
          </cell>
          <cell r="N94">
            <v>0</v>
          </cell>
        </row>
        <row r="95">
          <cell r="D95" t="str">
            <v>69-72</v>
          </cell>
          <cell r="L95">
            <v>0</v>
          </cell>
          <cell r="N95">
            <v>0</v>
          </cell>
        </row>
        <row r="96">
          <cell r="D96" t="str">
            <v>72-75</v>
          </cell>
          <cell r="L96">
            <v>4.7619047619047619</v>
          </cell>
          <cell r="N96">
            <v>4.6471432045168246</v>
          </cell>
        </row>
        <row r="100">
          <cell r="D100" t="str">
            <v>0-3</v>
          </cell>
          <cell r="L100">
            <v>15.384615384615385</v>
          </cell>
          <cell r="N100">
            <v>2.7753939407239225</v>
          </cell>
        </row>
        <row r="101">
          <cell r="D101" t="str">
            <v>3-6</v>
          </cell>
          <cell r="L101">
            <v>15.384615384615385</v>
          </cell>
          <cell r="N101">
            <v>2.7753939407239225</v>
          </cell>
        </row>
        <row r="102">
          <cell r="D102" t="str">
            <v>6-9</v>
          </cell>
          <cell r="L102">
            <v>7.6923076923076925</v>
          </cell>
          <cell r="N102">
            <v>2.0497642693122806</v>
          </cell>
        </row>
        <row r="103">
          <cell r="D103" t="str">
            <v>9-12</v>
          </cell>
          <cell r="L103">
            <v>7.6923076923076925</v>
          </cell>
          <cell r="N103">
            <v>2.0497642693122806</v>
          </cell>
        </row>
        <row r="104">
          <cell r="D104" t="str">
            <v>12-15</v>
          </cell>
          <cell r="L104">
            <v>0</v>
          </cell>
          <cell r="N104">
            <v>0</v>
          </cell>
        </row>
        <row r="105">
          <cell r="D105" t="str">
            <v>15-18</v>
          </cell>
          <cell r="L105">
            <v>15.384615384615385</v>
          </cell>
          <cell r="N105">
            <v>2.7753939407239225</v>
          </cell>
        </row>
        <row r="106">
          <cell r="D106" t="str">
            <v>18-21</v>
          </cell>
          <cell r="L106">
            <v>0</v>
          </cell>
          <cell r="N106">
            <v>0</v>
          </cell>
        </row>
        <row r="107">
          <cell r="D107" t="str">
            <v>21-24</v>
          </cell>
          <cell r="L107">
            <v>0</v>
          </cell>
          <cell r="N107">
            <v>0</v>
          </cell>
        </row>
        <row r="108">
          <cell r="D108" t="str">
            <v>24-27</v>
          </cell>
          <cell r="L108">
            <v>7.6923076923076925</v>
          </cell>
          <cell r="N108">
            <v>2.0497642693122806</v>
          </cell>
        </row>
        <row r="109">
          <cell r="D109" t="str">
            <v>27-30</v>
          </cell>
          <cell r="L109">
            <v>0</v>
          </cell>
          <cell r="N109">
            <v>0</v>
          </cell>
        </row>
        <row r="110">
          <cell r="D110" t="str">
            <v>30-33</v>
          </cell>
          <cell r="L110">
            <v>0</v>
          </cell>
          <cell r="N110">
            <v>0</v>
          </cell>
        </row>
        <row r="111">
          <cell r="D111" t="str">
            <v>33-36</v>
          </cell>
          <cell r="L111">
            <v>15.384615384615385</v>
          </cell>
          <cell r="N111">
            <v>2.7753939407239225</v>
          </cell>
        </row>
        <row r="112">
          <cell r="D112" t="str">
            <v>36-39</v>
          </cell>
          <cell r="L112">
            <v>0</v>
          </cell>
          <cell r="N112">
            <v>0</v>
          </cell>
        </row>
        <row r="113">
          <cell r="D113" t="str">
            <v>39-42</v>
          </cell>
          <cell r="L113">
            <v>7.6923076923076925</v>
          </cell>
          <cell r="N113">
            <v>2.0497642693122806</v>
          </cell>
        </row>
        <row r="114">
          <cell r="D114" t="str">
            <v>42-45</v>
          </cell>
          <cell r="L114">
            <v>0</v>
          </cell>
          <cell r="N114">
            <v>0</v>
          </cell>
        </row>
        <row r="115">
          <cell r="D115" t="str">
            <v>45-48</v>
          </cell>
          <cell r="L115">
            <v>0</v>
          </cell>
          <cell r="N115">
            <v>0</v>
          </cell>
        </row>
        <row r="116">
          <cell r="D116" t="str">
            <v>48-51</v>
          </cell>
          <cell r="L116">
            <v>0</v>
          </cell>
          <cell r="N116">
            <v>0</v>
          </cell>
        </row>
        <row r="117">
          <cell r="D117" t="str">
            <v>51-54</v>
          </cell>
          <cell r="L117">
            <v>0</v>
          </cell>
          <cell r="N117">
            <v>0</v>
          </cell>
        </row>
        <row r="118">
          <cell r="D118" t="str">
            <v>54-57</v>
          </cell>
          <cell r="L118">
            <v>0</v>
          </cell>
          <cell r="N118">
            <v>0</v>
          </cell>
        </row>
        <row r="119">
          <cell r="D119" t="str">
            <v>57-60</v>
          </cell>
          <cell r="L119">
            <v>7.6923076923076925</v>
          </cell>
          <cell r="N119">
            <v>2.0497642693122806</v>
          </cell>
        </row>
        <row r="120">
          <cell r="D120" t="str">
            <v>60-63</v>
          </cell>
          <cell r="L120">
            <v>0</v>
          </cell>
          <cell r="N120">
            <v>0</v>
          </cell>
        </row>
        <row r="121">
          <cell r="D121" t="str">
            <v>63-66</v>
          </cell>
          <cell r="L121">
            <v>0</v>
          </cell>
          <cell r="N121">
            <v>0</v>
          </cell>
        </row>
        <row r="122">
          <cell r="D122" t="str">
            <v>66-69</v>
          </cell>
          <cell r="L122">
            <v>0</v>
          </cell>
          <cell r="N122">
            <v>0</v>
          </cell>
        </row>
        <row r="123">
          <cell r="D123" t="str">
            <v>69-72</v>
          </cell>
          <cell r="L123">
            <v>0</v>
          </cell>
          <cell r="N123">
            <v>0</v>
          </cell>
        </row>
        <row r="124">
          <cell r="D124" t="str">
            <v>72-75</v>
          </cell>
          <cell r="L124">
            <v>0</v>
          </cell>
          <cell r="N124">
            <v>0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0ANM FC % (2)"/>
      <sheetName val="40ANM"/>
      <sheetName val="40ANM FC %"/>
      <sheetName val="smo"/>
      <sheetName val="smo pka; Sufu"/>
      <sheetName val="ptc"/>
      <sheetName val="hpo"/>
      <sheetName val="smo; UAS-yki"/>
    </sheetNames>
    <sheetDataSet>
      <sheetData sheetId="0">
        <row r="72">
          <cell r="D72" t="str">
            <v>0-3</v>
          </cell>
          <cell r="L72">
            <v>4.7619047619047619</v>
          </cell>
        </row>
        <row r="73">
          <cell r="L73">
            <v>9.5238095238095237</v>
          </cell>
        </row>
        <row r="74">
          <cell r="L74">
            <v>4.7619047619047619</v>
          </cell>
        </row>
        <row r="75">
          <cell r="L75">
            <v>0</v>
          </cell>
        </row>
        <row r="76">
          <cell r="L76">
            <v>4.7619047619047619</v>
          </cell>
        </row>
        <row r="77">
          <cell r="L77">
            <v>0</v>
          </cell>
        </row>
        <row r="78">
          <cell r="L78">
            <v>0</v>
          </cell>
        </row>
        <row r="79">
          <cell r="L79">
            <v>4.7619047619047619</v>
          </cell>
        </row>
        <row r="80">
          <cell r="L80">
            <v>19.047619047619047</v>
          </cell>
        </row>
        <row r="81">
          <cell r="L81">
            <v>4.7619047619047619</v>
          </cell>
        </row>
        <row r="82">
          <cell r="L82">
            <v>14.285714285714285</v>
          </cell>
        </row>
        <row r="83">
          <cell r="L83">
            <v>4.7619047619047619</v>
          </cell>
        </row>
        <row r="84">
          <cell r="L84">
            <v>0</v>
          </cell>
        </row>
        <row r="85">
          <cell r="L85">
            <v>4.7619047619047619</v>
          </cell>
        </row>
        <row r="86">
          <cell r="L86">
            <v>0</v>
          </cell>
        </row>
        <row r="87">
          <cell r="L87">
            <v>4.7619047619047619</v>
          </cell>
        </row>
        <row r="88">
          <cell r="L88">
            <v>9.5238095238095237</v>
          </cell>
        </row>
        <row r="89">
          <cell r="L89">
            <v>0</v>
          </cell>
        </row>
        <row r="90">
          <cell r="L90">
            <v>4.7619047619047619</v>
          </cell>
        </row>
        <row r="91">
          <cell r="L91">
            <v>0</v>
          </cell>
        </row>
        <row r="92">
          <cell r="L92">
            <v>0</v>
          </cell>
        </row>
        <row r="93">
          <cell r="L93">
            <v>0</v>
          </cell>
        </row>
        <row r="94">
          <cell r="L94">
            <v>0</v>
          </cell>
        </row>
        <row r="95">
          <cell r="L95">
            <v>0</v>
          </cell>
        </row>
        <row r="96">
          <cell r="L96">
            <v>4.7619047619047619</v>
          </cell>
        </row>
        <row r="100">
          <cell r="L100">
            <v>15.384615384615385</v>
          </cell>
        </row>
        <row r="101">
          <cell r="L101">
            <v>15.384615384615385</v>
          </cell>
        </row>
        <row r="102">
          <cell r="L102">
            <v>7.6923076923076925</v>
          </cell>
        </row>
        <row r="103">
          <cell r="L103">
            <v>7.6923076923076925</v>
          </cell>
        </row>
        <row r="104">
          <cell r="L104">
            <v>0</v>
          </cell>
        </row>
        <row r="105">
          <cell r="L105">
            <v>15.384615384615385</v>
          </cell>
        </row>
        <row r="106">
          <cell r="L106">
            <v>0</v>
          </cell>
        </row>
        <row r="107">
          <cell r="L107">
            <v>0</v>
          </cell>
        </row>
        <row r="108">
          <cell r="L108">
            <v>7.6923076923076925</v>
          </cell>
        </row>
        <row r="109">
          <cell r="L109">
            <v>0</v>
          </cell>
        </row>
        <row r="110">
          <cell r="L110">
            <v>0</v>
          </cell>
        </row>
        <row r="111">
          <cell r="L111">
            <v>15.384615384615385</v>
          </cell>
        </row>
        <row r="112">
          <cell r="L112">
            <v>0</v>
          </cell>
        </row>
        <row r="113">
          <cell r="L113">
            <v>7.6923076923076925</v>
          </cell>
        </row>
        <row r="114">
          <cell r="L114">
            <v>0</v>
          </cell>
        </row>
        <row r="115">
          <cell r="L115">
            <v>0</v>
          </cell>
        </row>
        <row r="116">
          <cell r="L116">
            <v>0</v>
          </cell>
        </row>
        <row r="117">
          <cell r="L117">
            <v>0</v>
          </cell>
        </row>
        <row r="118">
          <cell r="L118">
            <v>0</v>
          </cell>
        </row>
        <row r="119">
          <cell r="L119">
            <v>7.6923076923076925</v>
          </cell>
        </row>
        <row r="120">
          <cell r="L120">
            <v>0</v>
          </cell>
        </row>
        <row r="121">
          <cell r="L121">
            <v>0</v>
          </cell>
        </row>
        <row r="122">
          <cell r="L122">
            <v>0</v>
          </cell>
        </row>
        <row r="123">
          <cell r="L123">
            <v>0</v>
          </cell>
        </row>
        <row r="124">
          <cell r="L124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55"/>
  <sheetViews>
    <sheetView tabSelected="1" zoomScale="112" workbookViewId="0">
      <selection activeCell="B2" sqref="B2"/>
    </sheetView>
  </sheetViews>
  <sheetFormatPr baseColWidth="10" defaultColWidth="12" defaultRowHeight="11"/>
  <sheetData>
    <row r="1" spans="1:18" ht="12" thickBot="1">
      <c r="A1" s="20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2"/>
    </row>
    <row r="2" spans="1:18" ht="25" thickBot="1">
      <c r="A2" s="19" t="s">
        <v>29</v>
      </c>
      <c r="B2" s="1"/>
      <c r="C2" s="1"/>
      <c r="D2" s="1" t="s">
        <v>32</v>
      </c>
      <c r="E2" s="2" t="s">
        <v>0</v>
      </c>
      <c r="F2" s="3" t="s">
        <v>30</v>
      </c>
      <c r="G2" s="4" t="s">
        <v>1</v>
      </c>
      <c r="H2" s="1"/>
      <c r="I2" s="5" t="s">
        <v>2</v>
      </c>
      <c r="J2" s="1"/>
      <c r="K2" s="1"/>
      <c r="L2" s="1"/>
      <c r="M2" s="1"/>
      <c r="N2" s="1"/>
      <c r="O2" s="1"/>
      <c r="P2" s="1"/>
      <c r="Q2" s="1"/>
      <c r="R2" s="1"/>
    </row>
    <row r="3" spans="1:18" ht="14" thickBot="1">
      <c r="A3" s="6">
        <v>2.53E-2</v>
      </c>
      <c r="D3" s="7" t="s">
        <v>3</v>
      </c>
      <c r="E3">
        <v>1</v>
      </c>
      <c r="F3" s="8">
        <f>E3/21</f>
        <v>4.7619047619047616E-2</v>
      </c>
      <c r="G3" s="9">
        <f>F3*100</f>
        <v>4.7619047619047619</v>
      </c>
      <c r="I3" s="10">
        <f>100*(SQRT((F3*(1-F3))/21))</f>
        <v>4.6471432045168246</v>
      </c>
    </row>
    <row r="4" spans="1:18" ht="13">
      <c r="A4" s="11">
        <v>0.04</v>
      </c>
      <c r="D4" s="7" t="s">
        <v>4</v>
      </c>
      <c r="E4">
        <v>2</v>
      </c>
      <c r="F4" s="8">
        <f t="shared" ref="F4:F27" si="0">E4/21</f>
        <v>9.5238095238095233E-2</v>
      </c>
      <c r="G4" s="9">
        <f t="shared" ref="G4:G27" si="1">F4*100</f>
        <v>9.5238095238095237</v>
      </c>
      <c r="I4" s="10">
        <f>100*(SQRT((F4*(1-F4))/21))</f>
        <v>6.4056448489004687</v>
      </c>
    </row>
    <row r="5" spans="1:18" ht="14" thickBot="1">
      <c r="A5" s="12">
        <v>5.6599999999999998E-2</v>
      </c>
      <c r="D5" s="7" t="s">
        <v>5</v>
      </c>
      <c r="E5">
        <v>1</v>
      </c>
      <c r="F5" s="8">
        <f t="shared" si="0"/>
        <v>4.7619047619047616E-2</v>
      </c>
      <c r="G5" s="9">
        <f t="shared" si="1"/>
        <v>4.7619047619047619</v>
      </c>
      <c r="I5" s="10">
        <f t="shared" ref="I5:I27" si="2">100*(SQRT((F5*(1-F5))/21))</f>
        <v>4.6471432045168246</v>
      </c>
    </row>
    <row r="6" spans="1:18" ht="14" thickBot="1">
      <c r="A6" s="13">
        <v>6.2899999999999998E-2</v>
      </c>
      <c r="D6" s="7" t="s">
        <v>6</v>
      </c>
      <c r="E6">
        <v>0</v>
      </c>
      <c r="F6" s="8">
        <f t="shared" si="0"/>
        <v>0</v>
      </c>
      <c r="G6" s="9">
        <f t="shared" si="1"/>
        <v>0</v>
      </c>
      <c r="I6" s="10">
        <f t="shared" si="2"/>
        <v>0</v>
      </c>
    </row>
    <row r="7" spans="1:18" ht="14" thickBot="1">
      <c r="A7" s="13">
        <v>0.128</v>
      </c>
      <c r="D7" s="7" t="s">
        <v>7</v>
      </c>
      <c r="E7">
        <v>1</v>
      </c>
      <c r="F7" s="8">
        <f t="shared" si="0"/>
        <v>4.7619047619047616E-2</v>
      </c>
      <c r="G7" s="9">
        <f t="shared" si="1"/>
        <v>4.7619047619047619</v>
      </c>
      <c r="I7" s="10">
        <f t="shared" si="2"/>
        <v>4.6471432045168246</v>
      </c>
    </row>
    <row r="8" spans="1:18" ht="14" thickBot="1">
      <c r="A8" s="13">
        <v>0.22939999999999999</v>
      </c>
      <c r="D8" s="7" t="s">
        <v>8</v>
      </c>
      <c r="E8">
        <v>0</v>
      </c>
      <c r="F8" s="8">
        <f t="shared" si="0"/>
        <v>0</v>
      </c>
      <c r="G8" s="9">
        <f t="shared" si="1"/>
        <v>0</v>
      </c>
      <c r="I8" s="10">
        <f t="shared" si="2"/>
        <v>0</v>
      </c>
    </row>
    <row r="9" spans="1:18" ht="13">
      <c r="A9" s="11">
        <v>0.24299999999999999</v>
      </c>
      <c r="D9" s="7" t="s">
        <v>9</v>
      </c>
      <c r="E9">
        <v>0</v>
      </c>
      <c r="F9" s="8">
        <f t="shared" si="0"/>
        <v>0</v>
      </c>
      <c r="G9" s="9">
        <f t="shared" si="1"/>
        <v>0</v>
      </c>
      <c r="I9" s="10">
        <f t="shared" si="2"/>
        <v>0</v>
      </c>
    </row>
    <row r="10" spans="1:18" ht="13">
      <c r="A10" s="14">
        <v>0.2432</v>
      </c>
      <c r="D10" s="7" t="s">
        <v>10</v>
      </c>
      <c r="E10">
        <v>1</v>
      </c>
      <c r="F10" s="8">
        <f t="shared" si="0"/>
        <v>4.7619047619047616E-2</v>
      </c>
      <c r="G10" s="9">
        <f t="shared" si="1"/>
        <v>4.7619047619047619</v>
      </c>
      <c r="I10" s="10">
        <f t="shared" si="2"/>
        <v>4.6471432045168246</v>
      </c>
    </row>
    <row r="11" spans="1:18" ht="13">
      <c r="A11" s="14">
        <v>0.25380000000000003</v>
      </c>
      <c r="D11" s="7" t="s">
        <v>11</v>
      </c>
      <c r="E11">
        <v>4</v>
      </c>
      <c r="F11" s="8">
        <f t="shared" si="0"/>
        <v>0.19047619047619047</v>
      </c>
      <c r="G11" s="9">
        <f t="shared" si="1"/>
        <v>19.047619047619047</v>
      </c>
      <c r="I11" s="10">
        <f t="shared" si="2"/>
        <v>8.5689086746898795</v>
      </c>
    </row>
    <row r="12" spans="1:18" ht="14" thickBot="1">
      <c r="A12" s="12">
        <v>0.2626</v>
      </c>
      <c r="D12" s="7" t="s">
        <v>12</v>
      </c>
      <c r="E12">
        <v>1</v>
      </c>
      <c r="F12" s="8">
        <f t="shared" si="0"/>
        <v>4.7619047619047616E-2</v>
      </c>
      <c r="G12" s="9">
        <f t="shared" si="1"/>
        <v>4.7619047619047619</v>
      </c>
      <c r="I12" s="10">
        <f t="shared" si="2"/>
        <v>4.6471432045168246</v>
      </c>
    </row>
    <row r="13" spans="1:18" ht="14" thickBot="1">
      <c r="A13" s="13">
        <v>0.29020000000000001</v>
      </c>
      <c r="D13" s="7" t="s">
        <v>13</v>
      </c>
      <c r="E13">
        <v>3</v>
      </c>
      <c r="F13" s="8">
        <f t="shared" si="0"/>
        <v>0.14285714285714285</v>
      </c>
      <c r="G13" s="9">
        <f t="shared" si="1"/>
        <v>14.285714285714285</v>
      </c>
      <c r="I13" s="10">
        <f t="shared" si="2"/>
        <v>7.6360354832121251</v>
      </c>
    </row>
    <row r="14" spans="1:18" ht="13">
      <c r="A14" s="11">
        <v>0.30159999999999998</v>
      </c>
      <c r="D14" s="7" t="s">
        <v>14</v>
      </c>
      <c r="E14">
        <v>1</v>
      </c>
      <c r="F14" s="8">
        <f t="shared" si="0"/>
        <v>4.7619047619047616E-2</v>
      </c>
      <c r="G14" s="9">
        <f t="shared" si="1"/>
        <v>4.7619047619047619</v>
      </c>
      <c r="I14" s="10">
        <f t="shared" si="2"/>
        <v>4.6471432045168246</v>
      </c>
    </row>
    <row r="15" spans="1:18" ht="13">
      <c r="A15" s="14">
        <v>0.316</v>
      </c>
      <c r="D15" s="7" t="s">
        <v>15</v>
      </c>
      <c r="E15">
        <v>0</v>
      </c>
      <c r="F15" s="8">
        <f t="shared" si="0"/>
        <v>0</v>
      </c>
      <c r="G15" s="9">
        <f t="shared" si="1"/>
        <v>0</v>
      </c>
      <c r="I15" s="10">
        <f t="shared" si="2"/>
        <v>0</v>
      </c>
    </row>
    <row r="16" spans="1:18" ht="14" thickBot="1">
      <c r="A16" s="12">
        <v>0.32579999999999998</v>
      </c>
      <c r="D16" s="7" t="s">
        <v>16</v>
      </c>
      <c r="E16">
        <v>1</v>
      </c>
      <c r="F16" s="8">
        <f t="shared" si="0"/>
        <v>4.7619047619047616E-2</v>
      </c>
      <c r="G16" s="9">
        <f t="shared" si="1"/>
        <v>4.7619047619047619</v>
      </c>
      <c r="I16" s="10">
        <f t="shared" si="2"/>
        <v>4.6471432045168246</v>
      </c>
      <c r="L16" t="s">
        <v>17</v>
      </c>
    </row>
    <row r="17" spans="1:18" ht="14" thickBot="1">
      <c r="A17" s="15">
        <v>0.34</v>
      </c>
      <c r="D17" s="7" t="s">
        <v>18</v>
      </c>
      <c r="E17">
        <v>0</v>
      </c>
      <c r="F17" s="8">
        <f t="shared" si="0"/>
        <v>0</v>
      </c>
      <c r="G17" s="9">
        <f t="shared" si="1"/>
        <v>0</v>
      </c>
      <c r="I17" s="10">
        <f>100*(SQRT((F17*(1-F17))/21))</f>
        <v>0</v>
      </c>
    </row>
    <row r="18" spans="1:18" ht="14" thickBot="1">
      <c r="A18" s="13">
        <v>0.40029999999999999</v>
      </c>
      <c r="D18" s="7" t="s">
        <v>19</v>
      </c>
      <c r="E18">
        <v>1</v>
      </c>
      <c r="F18" s="8">
        <f t="shared" si="0"/>
        <v>4.7619047619047616E-2</v>
      </c>
      <c r="G18" s="9">
        <f t="shared" si="1"/>
        <v>4.7619047619047619</v>
      </c>
      <c r="I18" s="10">
        <f t="shared" si="2"/>
        <v>4.6471432045168246</v>
      </c>
    </row>
    <row r="19" spans="1:18" ht="14" thickBot="1">
      <c r="A19" s="11">
        <v>0.45090000000000002</v>
      </c>
      <c r="D19" s="7" t="s">
        <v>20</v>
      </c>
      <c r="E19">
        <v>2</v>
      </c>
      <c r="F19" s="8">
        <f t="shared" si="0"/>
        <v>9.5238095238095233E-2</v>
      </c>
      <c r="G19" s="9">
        <f t="shared" si="1"/>
        <v>9.5238095238095237</v>
      </c>
      <c r="I19" s="10">
        <f t="shared" si="2"/>
        <v>6.4056448489004687</v>
      </c>
    </row>
    <row r="20" spans="1:18" ht="13">
      <c r="A20" s="11">
        <v>0.48699999999999999</v>
      </c>
      <c r="D20" s="7" t="s">
        <v>21</v>
      </c>
      <c r="E20">
        <v>0</v>
      </c>
      <c r="F20" s="8">
        <f t="shared" si="0"/>
        <v>0</v>
      </c>
      <c r="G20" s="9">
        <f t="shared" si="1"/>
        <v>0</v>
      </c>
      <c r="I20" s="10">
        <f t="shared" si="2"/>
        <v>0</v>
      </c>
    </row>
    <row r="21" spans="1:18" ht="14" thickBot="1">
      <c r="A21" s="12">
        <v>0.4899</v>
      </c>
      <c r="D21" s="7" t="s">
        <v>22</v>
      </c>
      <c r="E21">
        <v>1</v>
      </c>
      <c r="F21" s="8">
        <f t="shared" si="0"/>
        <v>4.7619047619047616E-2</v>
      </c>
      <c r="G21" s="9">
        <f t="shared" si="1"/>
        <v>4.7619047619047619</v>
      </c>
      <c r="I21" s="10">
        <f t="shared" si="2"/>
        <v>4.6471432045168246</v>
      </c>
    </row>
    <row r="22" spans="1:18" ht="14" thickBot="1">
      <c r="A22" s="13">
        <v>0.54039999999999999</v>
      </c>
      <c r="D22" s="7" t="s">
        <v>23</v>
      </c>
      <c r="E22">
        <v>0</v>
      </c>
      <c r="F22" s="8">
        <f t="shared" si="0"/>
        <v>0</v>
      </c>
      <c r="G22" s="9">
        <f t="shared" si="1"/>
        <v>0</v>
      </c>
      <c r="I22" s="10">
        <f t="shared" si="2"/>
        <v>0</v>
      </c>
    </row>
    <row r="23" spans="1:18" ht="14" thickBot="1">
      <c r="A23" s="13">
        <v>0.73899999999999999</v>
      </c>
      <c r="D23" s="7" t="s">
        <v>24</v>
      </c>
      <c r="E23">
        <v>0</v>
      </c>
      <c r="F23" s="8">
        <f t="shared" si="0"/>
        <v>0</v>
      </c>
      <c r="G23" s="9">
        <f t="shared" si="1"/>
        <v>0</v>
      </c>
      <c r="I23" s="10">
        <f t="shared" si="2"/>
        <v>0</v>
      </c>
    </row>
    <row r="24" spans="1:18" ht="13">
      <c r="A24" s="16"/>
      <c r="D24" s="7" t="s">
        <v>25</v>
      </c>
      <c r="E24">
        <v>0</v>
      </c>
      <c r="F24" s="8">
        <f t="shared" si="0"/>
        <v>0</v>
      </c>
      <c r="G24" s="9">
        <f t="shared" si="1"/>
        <v>0</v>
      </c>
      <c r="I24" s="10">
        <f t="shared" si="2"/>
        <v>0</v>
      </c>
    </row>
    <row r="25" spans="1:18" ht="13">
      <c r="A25" s="16"/>
      <c r="D25" s="7" t="s">
        <v>26</v>
      </c>
      <c r="E25">
        <v>0</v>
      </c>
      <c r="F25" s="8">
        <f t="shared" si="0"/>
        <v>0</v>
      </c>
      <c r="G25" s="9">
        <f t="shared" si="1"/>
        <v>0</v>
      </c>
      <c r="I25" s="10">
        <f t="shared" si="2"/>
        <v>0</v>
      </c>
    </row>
    <row r="26" spans="1:18" ht="13">
      <c r="A26" s="16"/>
      <c r="D26" s="7" t="s">
        <v>27</v>
      </c>
      <c r="E26">
        <v>0</v>
      </c>
      <c r="F26" s="8">
        <f t="shared" si="0"/>
        <v>0</v>
      </c>
      <c r="G26" s="9">
        <f t="shared" si="1"/>
        <v>0</v>
      </c>
      <c r="I26" s="10">
        <f t="shared" si="2"/>
        <v>0</v>
      </c>
    </row>
    <row r="27" spans="1:18" ht="13">
      <c r="D27" s="7" t="s">
        <v>28</v>
      </c>
      <c r="E27">
        <v>1</v>
      </c>
      <c r="F27" s="8">
        <f t="shared" si="0"/>
        <v>4.7619047619047616E-2</v>
      </c>
      <c r="G27" s="9">
        <f t="shared" si="1"/>
        <v>4.7619047619047619</v>
      </c>
      <c r="I27" s="10">
        <f t="shared" si="2"/>
        <v>4.6471432045168246</v>
      </c>
    </row>
    <row r="28" spans="1:18" ht="12" thickBot="1"/>
    <row r="29" spans="1:18" ht="14" thickBot="1">
      <c r="A29" s="23" t="s">
        <v>33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2"/>
    </row>
    <row r="30" spans="1:18" ht="25" thickBot="1">
      <c r="A30" s="19" t="s">
        <v>29</v>
      </c>
      <c r="B30" s="1"/>
      <c r="C30" s="1"/>
      <c r="D30" s="1" t="s">
        <v>32</v>
      </c>
      <c r="E30" s="2" t="s">
        <v>0</v>
      </c>
      <c r="F30" s="3" t="s">
        <v>30</v>
      </c>
      <c r="G30" s="4" t="s">
        <v>1</v>
      </c>
      <c r="H30" s="1"/>
      <c r="I30" s="5" t="s">
        <v>2</v>
      </c>
      <c r="J30" s="1"/>
      <c r="K30" s="1"/>
      <c r="L30" s="1"/>
      <c r="M30" s="1"/>
      <c r="N30" s="1"/>
      <c r="O30" s="1"/>
      <c r="P30" s="1"/>
      <c r="Q30" s="1"/>
      <c r="R30" s="1"/>
    </row>
    <row r="31" spans="1:18" ht="13">
      <c r="A31" s="17">
        <v>5.0000000000000001E-3</v>
      </c>
      <c r="D31" s="7" t="s">
        <v>3</v>
      </c>
      <c r="E31">
        <v>2</v>
      </c>
      <c r="F31" s="8">
        <f>E31/13</f>
        <v>0.15384615384615385</v>
      </c>
      <c r="G31" s="9">
        <f>F31*100</f>
        <v>15.384615384615385</v>
      </c>
      <c r="I31" s="10">
        <f>100*(SQRT((F31*(1-F31)))/13)</f>
        <v>2.7753939407239225</v>
      </c>
    </row>
    <row r="32" spans="1:18" ht="13">
      <c r="A32" s="17">
        <v>1.3299999999999999E-2</v>
      </c>
      <c r="D32" s="7" t="s">
        <v>4</v>
      </c>
      <c r="E32">
        <v>2</v>
      </c>
      <c r="F32" s="8">
        <f t="shared" ref="F32:F55" si="3">E32/13</f>
        <v>0.15384615384615385</v>
      </c>
      <c r="G32" s="9">
        <f t="shared" ref="G32:G55" si="4">F32*100</f>
        <v>15.384615384615385</v>
      </c>
      <c r="I32" s="10">
        <f t="shared" ref="I32:I55" si="5">100*(SQRT((F32*(1-F32)))/13)</f>
        <v>2.7753939407239225</v>
      </c>
      <c r="P32" s="18"/>
    </row>
    <row r="33" spans="1:16" ht="13">
      <c r="A33" s="17">
        <v>5.1999999999999998E-2</v>
      </c>
      <c r="D33" s="7" t="s">
        <v>5</v>
      </c>
      <c r="E33">
        <v>1</v>
      </c>
      <c r="F33" s="8">
        <f t="shared" si="3"/>
        <v>7.6923076923076927E-2</v>
      </c>
      <c r="G33" s="9">
        <f t="shared" si="4"/>
        <v>7.6923076923076925</v>
      </c>
      <c r="I33" s="10">
        <f t="shared" si="5"/>
        <v>2.0497642693122806</v>
      </c>
      <c r="P33" s="18"/>
    </row>
    <row r="34" spans="1:16" ht="13">
      <c r="A34" s="17">
        <v>5.6800000000000003E-2</v>
      </c>
      <c r="D34" s="7" t="s">
        <v>6</v>
      </c>
      <c r="E34">
        <v>1</v>
      </c>
      <c r="F34" s="8">
        <f t="shared" si="3"/>
        <v>7.6923076923076927E-2</v>
      </c>
      <c r="G34" s="9">
        <f t="shared" si="4"/>
        <v>7.6923076923076925</v>
      </c>
      <c r="I34" s="10">
        <f t="shared" si="5"/>
        <v>2.0497642693122806</v>
      </c>
      <c r="P34" s="18"/>
    </row>
    <row r="35" spans="1:16" ht="13">
      <c r="A35" s="17">
        <v>6.2E-2</v>
      </c>
      <c r="D35" s="7" t="s">
        <v>7</v>
      </c>
      <c r="E35">
        <v>0</v>
      </c>
      <c r="F35" s="8">
        <f t="shared" si="3"/>
        <v>0</v>
      </c>
      <c r="G35" s="9">
        <f t="shared" si="4"/>
        <v>0</v>
      </c>
      <c r="I35" s="10">
        <f t="shared" si="5"/>
        <v>0</v>
      </c>
      <c r="P35" s="18"/>
    </row>
    <row r="36" spans="1:16" ht="13">
      <c r="A36" s="17">
        <v>9.1700000000000004E-2</v>
      </c>
      <c r="D36" s="7" t="s">
        <v>8</v>
      </c>
      <c r="E36">
        <v>2</v>
      </c>
      <c r="F36" s="8">
        <f t="shared" si="3"/>
        <v>0.15384615384615385</v>
      </c>
      <c r="G36" s="9">
        <f t="shared" si="4"/>
        <v>15.384615384615385</v>
      </c>
      <c r="I36" s="10">
        <f t="shared" si="5"/>
        <v>2.7753939407239225</v>
      </c>
      <c r="P36" s="18"/>
    </row>
    <row r="37" spans="1:16" ht="13">
      <c r="A37" s="17">
        <v>0.16520000000000001</v>
      </c>
      <c r="D37" s="7" t="s">
        <v>9</v>
      </c>
      <c r="E37">
        <v>0</v>
      </c>
      <c r="F37" s="8">
        <f t="shared" si="3"/>
        <v>0</v>
      </c>
      <c r="G37" s="9">
        <f t="shared" si="4"/>
        <v>0</v>
      </c>
      <c r="I37" s="10">
        <f t="shared" si="5"/>
        <v>0</v>
      </c>
    </row>
    <row r="38" spans="1:16" ht="13">
      <c r="A38" s="17">
        <v>0.1714</v>
      </c>
      <c r="D38" s="7" t="s">
        <v>10</v>
      </c>
      <c r="E38">
        <v>0</v>
      </c>
      <c r="F38" s="8">
        <f t="shared" si="3"/>
        <v>0</v>
      </c>
      <c r="G38" s="9">
        <f t="shared" si="4"/>
        <v>0</v>
      </c>
      <c r="I38" s="10">
        <f t="shared" si="5"/>
        <v>0</v>
      </c>
    </row>
    <row r="39" spans="1:16" ht="13">
      <c r="A39" s="17">
        <v>0.25059999999999999</v>
      </c>
      <c r="D39" s="7" t="s">
        <v>11</v>
      </c>
      <c r="E39">
        <v>1</v>
      </c>
      <c r="F39" s="8">
        <f t="shared" si="3"/>
        <v>7.6923076923076927E-2</v>
      </c>
      <c r="G39" s="9">
        <f t="shared" si="4"/>
        <v>7.6923076923076925</v>
      </c>
      <c r="I39" s="10">
        <f t="shared" si="5"/>
        <v>2.0497642693122806</v>
      </c>
    </row>
    <row r="40" spans="1:16" ht="13">
      <c r="A40" s="17">
        <v>0.33850000000000002</v>
      </c>
      <c r="D40" s="7" t="s">
        <v>12</v>
      </c>
      <c r="E40">
        <v>0</v>
      </c>
      <c r="F40" s="8">
        <f t="shared" si="3"/>
        <v>0</v>
      </c>
      <c r="G40" s="9">
        <f t="shared" si="4"/>
        <v>0</v>
      </c>
      <c r="I40" s="10">
        <f t="shared" si="5"/>
        <v>0</v>
      </c>
    </row>
    <row r="41" spans="1:16" ht="13">
      <c r="A41" s="17">
        <v>0.34150000000000003</v>
      </c>
      <c r="D41" s="7" t="s">
        <v>13</v>
      </c>
      <c r="E41">
        <v>0</v>
      </c>
      <c r="F41" s="8">
        <f t="shared" si="3"/>
        <v>0</v>
      </c>
      <c r="G41" s="9">
        <f t="shared" si="4"/>
        <v>0</v>
      </c>
      <c r="I41" s="10">
        <f t="shared" si="5"/>
        <v>0</v>
      </c>
    </row>
    <row r="42" spans="1:16" ht="13">
      <c r="A42" s="17">
        <v>0.39900000000000002</v>
      </c>
      <c r="D42" s="7" t="s">
        <v>14</v>
      </c>
      <c r="E42">
        <v>2</v>
      </c>
      <c r="F42" s="8">
        <f t="shared" si="3"/>
        <v>0.15384615384615385</v>
      </c>
      <c r="G42" s="9">
        <f t="shared" si="4"/>
        <v>15.384615384615385</v>
      </c>
      <c r="I42" s="10">
        <f t="shared" si="5"/>
        <v>2.7753939407239225</v>
      </c>
    </row>
    <row r="43" spans="1:16" ht="13">
      <c r="A43" s="17">
        <v>0.5948</v>
      </c>
      <c r="D43" s="7" t="s">
        <v>15</v>
      </c>
      <c r="E43">
        <v>0</v>
      </c>
      <c r="F43" s="8">
        <f t="shared" si="3"/>
        <v>0</v>
      </c>
      <c r="G43" s="9">
        <f t="shared" si="4"/>
        <v>0</v>
      </c>
      <c r="I43" s="10">
        <f t="shared" si="5"/>
        <v>0</v>
      </c>
    </row>
    <row r="44" spans="1:16" ht="13">
      <c r="D44" s="7" t="s">
        <v>16</v>
      </c>
      <c r="E44">
        <v>1</v>
      </c>
      <c r="F44" s="8">
        <f t="shared" si="3"/>
        <v>7.6923076923076927E-2</v>
      </c>
      <c r="G44" s="9">
        <f t="shared" si="4"/>
        <v>7.6923076923076925</v>
      </c>
      <c r="I44" s="10">
        <f t="shared" si="5"/>
        <v>2.0497642693122806</v>
      </c>
    </row>
    <row r="45" spans="1:16" ht="13">
      <c r="D45" s="7" t="s">
        <v>18</v>
      </c>
      <c r="E45">
        <v>0</v>
      </c>
      <c r="F45" s="8">
        <f t="shared" si="3"/>
        <v>0</v>
      </c>
      <c r="G45" s="9">
        <f t="shared" si="4"/>
        <v>0</v>
      </c>
      <c r="I45" s="10">
        <f t="shared" si="5"/>
        <v>0</v>
      </c>
    </row>
    <row r="46" spans="1:16" ht="13">
      <c r="D46" s="7" t="s">
        <v>19</v>
      </c>
      <c r="E46">
        <v>0</v>
      </c>
      <c r="F46" s="8">
        <f t="shared" si="3"/>
        <v>0</v>
      </c>
      <c r="G46" s="9">
        <f t="shared" si="4"/>
        <v>0</v>
      </c>
      <c r="I46" s="10">
        <f t="shared" si="5"/>
        <v>0</v>
      </c>
    </row>
    <row r="47" spans="1:16" ht="13">
      <c r="D47" s="7" t="s">
        <v>20</v>
      </c>
      <c r="E47">
        <v>0</v>
      </c>
      <c r="F47" s="8">
        <f t="shared" si="3"/>
        <v>0</v>
      </c>
      <c r="G47" s="9">
        <f t="shared" si="4"/>
        <v>0</v>
      </c>
      <c r="I47" s="10">
        <f t="shared" si="5"/>
        <v>0</v>
      </c>
    </row>
    <row r="48" spans="1:16" ht="13">
      <c r="D48" s="7" t="s">
        <v>21</v>
      </c>
      <c r="E48">
        <v>0</v>
      </c>
      <c r="F48" s="8">
        <f t="shared" si="3"/>
        <v>0</v>
      </c>
      <c r="G48" s="9">
        <f t="shared" si="4"/>
        <v>0</v>
      </c>
      <c r="I48" s="10">
        <f t="shared" si="5"/>
        <v>0</v>
      </c>
    </row>
    <row r="49" spans="4:9" ht="13">
      <c r="D49" s="7" t="s">
        <v>22</v>
      </c>
      <c r="E49">
        <v>0</v>
      </c>
      <c r="F49" s="8">
        <f t="shared" si="3"/>
        <v>0</v>
      </c>
      <c r="G49" s="9">
        <f t="shared" si="4"/>
        <v>0</v>
      </c>
      <c r="I49" s="10">
        <f t="shared" si="5"/>
        <v>0</v>
      </c>
    </row>
    <row r="50" spans="4:9" ht="13">
      <c r="D50" s="7" t="s">
        <v>23</v>
      </c>
      <c r="E50">
        <v>1</v>
      </c>
      <c r="F50" s="8">
        <f t="shared" si="3"/>
        <v>7.6923076923076927E-2</v>
      </c>
      <c r="G50" s="9">
        <f t="shared" si="4"/>
        <v>7.6923076923076925</v>
      </c>
      <c r="I50" s="10">
        <f t="shared" si="5"/>
        <v>2.0497642693122806</v>
      </c>
    </row>
    <row r="51" spans="4:9" ht="13">
      <c r="D51" s="7" t="s">
        <v>24</v>
      </c>
      <c r="E51">
        <v>0</v>
      </c>
      <c r="F51" s="8">
        <f t="shared" si="3"/>
        <v>0</v>
      </c>
      <c r="G51" s="9">
        <f t="shared" si="4"/>
        <v>0</v>
      </c>
      <c r="I51" s="10">
        <f t="shared" si="5"/>
        <v>0</v>
      </c>
    </row>
    <row r="52" spans="4:9" ht="13">
      <c r="D52" s="7" t="s">
        <v>25</v>
      </c>
      <c r="E52">
        <v>0</v>
      </c>
      <c r="F52" s="8">
        <f t="shared" si="3"/>
        <v>0</v>
      </c>
      <c r="G52" s="9">
        <f t="shared" si="4"/>
        <v>0</v>
      </c>
      <c r="I52" s="10">
        <f t="shared" si="5"/>
        <v>0</v>
      </c>
    </row>
    <row r="53" spans="4:9" ht="13">
      <c r="D53" s="7" t="s">
        <v>26</v>
      </c>
      <c r="E53">
        <v>0</v>
      </c>
      <c r="F53" s="8">
        <f t="shared" si="3"/>
        <v>0</v>
      </c>
      <c r="G53" s="9">
        <f t="shared" si="4"/>
        <v>0</v>
      </c>
      <c r="I53" s="10">
        <f t="shared" si="5"/>
        <v>0</v>
      </c>
    </row>
    <row r="54" spans="4:9" ht="13">
      <c r="D54" s="7" t="s">
        <v>27</v>
      </c>
      <c r="E54">
        <v>0</v>
      </c>
      <c r="F54" s="8">
        <f t="shared" si="3"/>
        <v>0</v>
      </c>
      <c r="G54" s="9">
        <f t="shared" si="4"/>
        <v>0</v>
      </c>
      <c r="I54" s="10">
        <f t="shared" si="5"/>
        <v>0</v>
      </c>
    </row>
    <row r="55" spans="4:9" ht="13">
      <c r="D55" s="7" t="s">
        <v>28</v>
      </c>
      <c r="E55">
        <v>0</v>
      </c>
      <c r="F55" s="8">
        <f t="shared" si="3"/>
        <v>0</v>
      </c>
      <c r="G55" s="9">
        <f t="shared" si="4"/>
        <v>0</v>
      </c>
      <c r="I55" s="10">
        <f t="shared" si="5"/>
        <v>0</v>
      </c>
    </row>
  </sheetData>
  <mergeCells count="2">
    <mergeCell ref="A1:R1"/>
    <mergeCell ref="A29:R2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6 B,D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2021-09-02T21:18:19Z</dcterms:created>
  <dcterms:modified xsi:type="dcterms:W3CDTF">2021-09-27T15:35:35Z</dcterms:modified>
</cp:coreProperties>
</file>