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filterPrivacy="1" defaultThemeVersion="124226"/>
  <xr:revisionPtr revIDLastSave="0" documentId="13_ncr:1_{145EDADC-5881-7F4D-B12B-6B7EC9E07011}" xr6:coauthVersionLast="36" xr6:coauthVersionMax="36" xr10:uidLastSave="{00000000-0000-0000-0000-000000000000}"/>
  <bookViews>
    <workbookView xWindow="0" yWindow="460" windowWidth="33600" windowHeight="19020" xr2:uid="{00000000-000D-0000-FFFF-FFFF00000000}"/>
  </bookViews>
  <sheets>
    <sheet name="Figure 1" sheetId="1" r:id="rId1"/>
  </sheets>
  <calcPr calcId="181029"/>
  <fileRecoveryPr autoRecover="0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  <c r="F21" i="1" l="1"/>
  <c r="F20" i="1"/>
  <c r="AM21" i="1"/>
  <c r="F22" i="1" l="1"/>
  <c r="AO20" i="1" l="1"/>
  <c r="AO21" i="1"/>
  <c r="AO22" i="1" l="1"/>
  <c r="AH20" i="1" l="1"/>
  <c r="AI20" i="1"/>
  <c r="AJ20" i="1"/>
  <c r="AK20" i="1"/>
  <c r="AL20" i="1"/>
  <c r="AM20" i="1"/>
  <c r="AM22" i="1" s="1"/>
  <c r="AN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1" i="1"/>
  <c r="AI21" i="1"/>
  <c r="AJ21" i="1"/>
  <c r="AJ22" i="1" s="1"/>
  <c r="AK21" i="1"/>
  <c r="AL21" i="1"/>
  <c r="AN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2" i="1" l="1"/>
  <c r="S22" i="1"/>
  <c r="AC22" i="1"/>
  <c r="AD22" i="1"/>
  <c r="T22" i="1"/>
  <c r="AF22" i="1"/>
  <c r="V22" i="1"/>
  <c r="AI22" i="1"/>
  <c r="AL22" i="1"/>
  <c r="P22" i="1"/>
  <c r="W22" i="1"/>
  <c r="O22" i="1"/>
  <c r="Q22" i="1"/>
  <c r="Z22" i="1"/>
  <c r="Y22" i="1"/>
  <c r="AA22" i="1"/>
  <c r="AN22" i="1"/>
  <c r="AG22" i="1"/>
  <c r="AE22" i="1"/>
  <c r="AB22" i="1"/>
  <c r="X22" i="1"/>
  <c r="U22" i="1"/>
  <c r="R22" i="1"/>
  <c r="N22" i="1"/>
  <c r="AK22" i="1"/>
  <c r="D20" i="1" l="1"/>
  <c r="E20" i="1"/>
  <c r="J20" i="1"/>
  <c r="L20" i="1"/>
  <c r="M20" i="1"/>
  <c r="G20" i="1"/>
  <c r="H20" i="1"/>
  <c r="I20" i="1"/>
  <c r="D21" i="1"/>
  <c r="E21" i="1"/>
  <c r="J21" i="1"/>
  <c r="L21" i="1"/>
  <c r="M21" i="1"/>
  <c r="G21" i="1"/>
  <c r="H21" i="1"/>
  <c r="I21" i="1"/>
  <c r="C21" i="1"/>
  <c r="C20" i="1"/>
  <c r="G22" i="1" l="1"/>
  <c r="I22" i="1"/>
  <c r="E22" i="1"/>
  <c r="M22" i="1"/>
  <c r="D22" i="1"/>
  <c r="J22" i="1"/>
  <c r="C22" i="1"/>
  <c r="L22" i="1"/>
  <c r="H22" i="1"/>
  <c r="K20" i="1" l="1"/>
  <c r="K21" i="1"/>
  <c r="K22" i="1" l="1"/>
</calcChain>
</file>

<file path=xl/sharedStrings.xml><?xml version="1.0" encoding="utf-8"?>
<sst xmlns="http://schemas.openxmlformats.org/spreadsheetml/2006/main" count="120" uniqueCount="71">
  <si>
    <t>Performance</t>
  </si>
  <si>
    <t>Mitochondrial function/respiration</t>
  </si>
  <si>
    <t>Substrate utilization at rest and during cycling</t>
  </si>
  <si>
    <t>CS-activity</t>
  </si>
  <si>
    <t>Bike rest</t>
  </si>
  <si>
    <t>50W</t>
  </si>
  <si>
    <t>100W</t>
  </si>
  <si>
    <t>150W</t>
  </si>
  <si>
    <r>
      <t>CI</t>
    </r>
    <r>
      <rPr>
        <b/>
        <vertAlign val="subscript"/>
        <sz val="12"/>
        <color theme="1"/>
        <rFont val="Calibri"/>
        <family val="2"/>
        <scheme val="minor"/>
      </rPr>
      <t>D</t>
    </r>
  </si>
  <si>
    <t>O2</t>
  </si>
  <si>
    <t>CO2</t>
  </si>
  <si>
    <t>RER</t>
  </si>
  <si>
    <t>% change</t>
  </si>
  <si>
    <r>
      <t>L</t>
    </r>
    <r>
      <rPr>
        <b/>
        <vertAlign val="subscript"/>
        <sz val="12"/>
        <color theme="1"/>
        <rFont val="Calibri"/>
        <family val="2"/>
        <scheme val="minor"/>
      </rPr>
      <t>N</t>
    </r>
  </si>
  <si>
    <t>FAO</t>
  </si>
  <si>
    <r>
      <t>P</t>
    </r>
    <r>
      <rPr>
        <b/>
        <vertAlign val="subscript"/>
        <sz val="12"/>
        <color theme="1"/>
        <rFont val="Calibri"/>
        <family val="2"/>
        <scheme val="minor"/>
      </rPr>
      <t>D</t>
    </r>
  </si>
  <si>
    <t>P</t>
  </si>
  <si>
    <t>E</t>
  </si>
  <si>
    <r>
      <t>E</t>
    </r>
    <r>
      <rPr>
        <b/>
        <vertAlign val="subscript"/>
        <sz val="12"/>
        <color theme="1"/>
        <rFont val="Calibri"/>
        <family val="2"/>
        <scheme val="minor"/>
      </rPr>
      <t>CII</t>
    </r>
  </si>
  <si>
    <t>BMI</t>
  </si>
  <si>
    <t>Pre</t>
  </si>
  <si>
    <t>Post</t>
  </si>
  <si>
    <t>PRE mean</t>
  </si>
  <si>
    <t>POST mean</t>
  </si>
  <si>
    <t>ID</t>
  </si>
  <si>
    <t>Subject Characteristics</t>
  </si>
  <si>
    <t>VO2</t>
  </si>
  <si>
    <t>VCO2</t>
  </si>
  <si>
    <t>LN</t>
  </si>
  <si>
    <t>CID</t>
  </si>
  <si>
    <t>PD</t>
  </si>
  <si>
    <t>ECII</t>
  </si>
  <si>
    <t>Participant ID</t>
  </si>
  <si>
    <t>Time point</t>
  </si>
  <si>
    <t>Age (years)</t>
  </si>
  <si>
    <t>Height (cm)</t>
  </si>
  <si>
    <t>Time</t>
  </si>
  <si>
    <t>Age</t>
  </si>
  <si>
    <t>Height</t>
  </si>
  <si>
    <t>Weight</t>
  </si>
  <si>
    <t>Weight (kg)</t>
  </si>
  <si>
    <t>Body mass index (kg/m2)</t>
  </si>
  <si>
    <t>Lean body mass (kg)</t>
  </si>
  <si>
    <t>Thigh lean mass (kg)</t>
  </si>
  <si>
    <t>Fat mass (kg)</t>
  </si>
  <si>
    <t>LBM</t>
  </si>
  <si>
    <t>ThighLM</t>
  </si>
  <si>
    <t>FM</t>
  </si>
  <si>
    <t>VO2max</t>
  </si>
  <si>
    <t>VO2max/kg</t>
  </si>
  <si>
    <t>VO2max (mL/kg/min)</t>
  </si>
  <si>
    <t>iPPO</t>
  </si>
  <si>
    <t>Peak power output (W)</t>
  </si>
  <si>
    <t>Peak power output/thigh leann mass (W/kg)</t>
  </si>
  <si>
    <t>VO2max (mL/min)</t>
  </si>
  <si>
    <t>Carbon dioxide producton (mL/min)</t>
  </si>
  <si>
    <t>Oxygen uptake (mL/min)</t>
  </si>
  <si>
    <t>Respratory exchange ratio (VCO2/VO2)</t>
  </si>
  <si>
    <t>Fat oxidation (mg/min)</t>
  </si>
  <si>
    <t>Carbohydrate oxidation (mg/min)</t>
  </si>
  <si>
    <t>Leak respiration (pmol/s/mg)</t>
  </si>
  <si>
    <t>Fatty acid oxidation (pmol/s/mg)</t>
  </si>
  <si>
    <t>Submaximal complex I respiration (pmol/s/mg)</t>
  </si>
  <si>
    <t>Submaximal complex I+II respiration (pmol/s/mg)</t>
  </si>
  <si>
    <t>Oxidative phosphorylation capacity (pmol/s/mg)</t>
  </si>
  <si>
    <t>Electron transport system capacity (pmol/s/mg)</t>
  </si>
  <si>
    <t>Succinate-supported electron transport system capacity (pmol/s/mg)</t>
  </si>
  <si>
    <t>Citrate sythase activity (umol/g/min)</t>
  </si>
  <si>
    <t>iPPO/ThighLM</t>
  </si>
  <si>
    <t>FOX</t>
  </si>
  <si>
    <t>COX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</si>
</sst>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/>
    <xf numFmtId="1" fontId="3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3" fillId="0" borderId="3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8" xfId="0" applyFill="1" applyBorder="1"/>
    <xf numFmtId="0" fontId="3" fillId="0" borderId="3" xfId="0" applyFont="1" applyFill="1" applyBorder="1" applyAlignment="1"/>
    <xf numFmtId="0" fontId="3" fillId="0" borderId="8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7" fillId="0" borderId="0" xfId="0" applyFont="1" applyFill="1" applyBorder="1" applyAlignment="1"/>
    <xf numFmtId="1" fontId="3" fillId="0" borderId="5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2" fillId="0" borderId="0" xfId="0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1"/>
  <sheetViews>
    <sheetView tabSelected="1" zoomScale="85" zoomScaleNormal="85" workbookViewId="0">
      <pane xSplit="2" topLeftCell="C1" activePane="topRight" state="frozen"/>
      <selection pane="topRight" activeCell="M38" sqref="M38"/>
    </sheetView>
  </sheetViews>
  <sheetFormatPr baseColWidth="10" defaultColWidth="9.1640625" defaultRowHeight="15" x14ac:dyDescent="0.2"/>
  <cols>
    <col min="1" max="1" width="9.33203125" style="2" bestFit="1" customWidth="1"/>
    <col min="2" max="2" width="6" style="2" bestFit="1" customWidth="1"/>
    <col min="3" max="3" width="7.33203125" style="2" bestFit="1" customWidth="1"/>
    <col min="4" max="4" width="7.83203125" style="2" bestFit="1" customWidth="1"/>
    <col min="5" max="5" width="8.5" style="2" bestFit="1" customWidth="1"/>
    <col min="6" max="6" width="14.83203125" style="2" customWidth="1"/>
    <col min="7" max="7" width="12.33203125" style="2" bestFit="1" customWidth="1"/>
    <col min="8" max="8" width="10" style="2" customWidth="1"/>
    <col min="9" max="9" width="10.1640625" style="2" customWidth="1"/>
    <col min="10" max="10" width="9.33203125" style="2" bestFit="1" customWidth="1"/>
    <col min="11" max="11" width="12.33203125" style="2" bestFit="1" customWidth="1"/>
    <col min="12" max="12" width="10.33203125" style="2" bestFit="1" customWidth="1"/>
    <col min="13" max="13" width="14.83203125" style="2" bestFit="1" customWidth="1"/>
    <col min="14" max="15" width="5.6640625" style="2" bestFit="1" customWidth="1"/>
    <col min="16" max="16" width="5.83203125" style="2" bestFit="1" customWidth="1"/>
    <col min="17" max="17" width="13.83203125" style="2" bestFit="1" customWidth="1"/>
    <col min="18" max="18" width="14" style="2" bestFit="1" customWidth="1"/>
    <col min="19" max="20" width="5.6640625" style="2" bestFit="1" customWidth="1"/>
    <col min="21" max="21" width="5.83203125" style="2" bestFit="1" customWidth="1"/>
    <col min="22" max="22" width="13.83203125" style="2" bestFit="1" customWidth="1"/>
    <col min="23" max="23" width="14" style="2" bestFit="1" customWidth="1"/>
    <col min="24" max="25" width="5.6640625" style="2" bestFit="1" customWidth="1"/>
    <col min="26" max="26" width="5.83203125" style="2" bestFit="1" customWidth="1"/>
    <col min="27" max="27" width="13.83203125" style="2" bestFit="1" customWidth="1"/>
    <col min="28" max="28" width="14" style="2" bestFit="1" customWidth="1"/>
    <col min="29" max="30" width="5.6640625" style="2" bestFit="1" customWidth="1"/>
    <col min="31" max="31" width="5.83203125" style="2" bestFit="1" customWidth="1"/>
    <col min="32" max="32" width="13.83203125" style="2" bestFit="1" customWidth="1"/>
    <col min="33" max="33" width="14" style="2" bestFit="1" customWidth="1"/>
    <col min="34" max="34" width="5.83203125" style="2" bestFit="1" customWidth="1"/>
    <col min="35" max="36" width="6.5" style="2" customWidth="1"/>
    <col min="37" max="37" width="7.33203125" style="2" customWidth="1"/>
    <col min="38" max="38" width="6.5" style="2" customWidth="1"/>
    <col min="39" max="39" width="7.83203125" style="2" customWidth="1"/>
    <col min="40" max="40" width="7.5" style="2" customWidth="1"/>
    <col min="41" max="41" width="19.33203125" style="2" bestFit="1" customWidth="1"/>
    <col min="42" max="53" width="9.1640625" style="39"/>
    <col min="54" max="16384" width="9.1640625" style="38"/>
  </cols>
  <sheetData>
    <row r="1" spans="1:41" s="47" customFormat="1" ht="34.5" customHeight="1" x14ac:dyDescent="0.25">
      <c r="A1" s="2"/>
      <c r="B1" s="2"/>
      <c r="C1" s="54" t="s">
        <v>25</v>
      </c>
      <c r="D1" s="2"/>
      <c r="E1" s="2"/>
      <c r="F1" s="2"/>
      <c r="G1" s="44"/>
      <c r="H1" s="44"/>
      <c r="I1" s="45"/>
      <c r="J1" s="46" t="s">
        <v>0</v>
      </c>
      <c r="M1" s="48"/>
      <c r="N1" s="44" t="s">
        <v>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5"/>
      <c r="AH1" s="49" t="s">
        <v>1</v>
      </c>
      <c r="AI1" s="49"/>
      <c r="AJ1" s="49"/>
      <c r="AK1" s="49"/>
      <c r="AL1" s="49"/>
      <c r="AM1" s="49"/>
      <c r="AN1" s="49"/>
      <c r="AO1" s="56"/>
    </row>
    <row r="2" spans="1:41" s="3" customFormat="1" ht="16.5" customHeight="1" thickBot="1" x14ac:dyDescent="0.25">
      <c r="A2" s="18"/>
      <c r="B2" s="18"/>
      <c r="C2" s="17"/>
      <c r="D2" s="18"/>
      <c r="E2" s="18"/>
      <c r="F2" s="18"/>
      <c r="G2" s="20"/>
      <c r="H2" s="20"/>
      <c r="I2" s="40"/>
      <c r="J2" s="18"/>
      <c r="K2" s="18"/>
      <c r="L2" s="18"/>
      <c r="M2" s="19"/>
      <c r="N2" s="41" t="s">
        <v>4</v>
      </c>
      <c r="O2" s="41"/>
      <c r="P2" s="41"/>
      <c r="Q2" s="41"/>
      <c r="R2" s="60"/>
      <c r="S2" s="41" t="s">
        <v>5</v>
      </c>
      <c r="T2" s="41"/>
      <c r="U2" s="41"/>
      <c r="V2" s="41"/>
      <c r="W2" s="60"/>
      <c r="X2" s="41" t="s">
        <v>6</v>
      </c>
      <c r="Y2" s="41"/>
      <c r="Z2" s="41"/>
      <c r="AA2" s="41"/>
      <c r="AB2" s="60"/>
      <c r="AC2" s="41" t="s">
        <v>7</v>
      </c>
      <c r="AD2" s="41"/>
      <c r="AE2" s="41"/>
      <c r="AF2" s="41"/>
      <c r="AG2" s="42"/>
      <c r="AH2" s="43"/>
      <c r="AI2" s="43"/>
      <c r="AJ2" s="43"/>
      <c r="AK2" s="43"/>
      <c r="AL2" s="43"/>
      <c r="AM2" s="43"/>
      <c r="AN2" s="43"/>
      <c r="AO2" s="40"/>
    </row>
    <row r="3" spans="1:41" s="3" customFormat="1" ht="18" x14ac:dyDescent="0.2">
      <c r="A3" s="4" t="s">
        <v>24</v>
      </c>
      <c r="B3" s="4" t="s">
        <v>36</v>
      </c>
      <c r="C3" s="5" t="s">
        <v>37</v>
      </c>
      <c r="D3" s="6" t="s">
        <v>38</v>
      </c>
      <c r="E3" s="6" t="s">
        <v>39</v>
      </c>
      <c r="F3" s="6" t="s">
        <v>19</v>
      </c>
      <c r="G3" s="6" t="s">
        <v>45</v>
      </c>
      <c r="H3" s="6" t="s">
        <v>46</v>
      </c>
      <c r="I3" s="7" t="s">
        <v>47</v>
      </c>
      <c r="J3" s="6" t="s">
        <v>48</v>
      </c>
      <c r="K3" s="6" t="s">
        <v>49</v>
      </c>
      <c r="L3" s="6" t="s">
        <v>51</v>
      </c>
      <c r="M3" s="7" t="s">
        <v>68</v>
      </c>
      <c r="N3" s="4" t="s">
        <v>26</v>
      </c>
      <c r="O3" s="4" t="s">
        <v>27</v>
      </c>
      <c r="P3" s="4" t="s">
        <v>11</v>
      </c>
      <c r="Q3" s="4" t="s">
        <v>69</v>
      </c>
      <c r="R3" s="61" t="s">
        <v>70</v>
      </c>
      <c r="S3" s="4" t="s">
        <v>9</v>
      </c>
      <c r="T3" s="4" t="s">
        <v>10</v>
      </c>
      <c r="U3" s="4" t="s">
        <v>11</v>
      </c>
      <c r="V3" s="4" t="s">
        <v>69</v>
      </c>
      <c r="W3" s="61" t="s">
        <v>70</v>
      </c>
      <c r="X3" s="4" t="s">
        <v>9</v>
      </c>
      <c r="Y3" s="4" t="s">
        <v>10</v>
      </c>
      <c r="Z3" s="4" t="s">
        <v>11</v>
      </c>
      <c r="AA3" s="4" t="s">
        <v>69</v>
      </c>
      <c r="AB3" s="61" t="s">
        <v>70</v>
      </c>
      <c r="AC3" s="4" t="s">
        <v>9</v>
      </c>
      <c r="AD3" s="4" t="s">
        <v>10</v>
      </c>
      <c r="AE3" s="4" t="s">
        <v>11</v>
      </c>
      <c r="AF3" s="4" t="s">
        <v>69</v>
      </c>
      <c r="AG3" s="9" t="s">
        <v>70</v>
      </c>
      <c r="AH3" s="8" t="s">
        <v>13</v>
      </c>
      <c r="AI3" s="8" t="s">
        <v>14</v>
      </c>
      <c r="AJ3" s="8" t="s">
        <v>8</v>
      </c>
      <c r="AK3" s="8" t="s">
        <v>15</v>
      </c>
      <c r="AL3" s="8" t="s">
        <v>16</v>
      </c>
      <c r="AM3" s="8" t="s">
        <v>17</v>
      </c>
      <c r="AN3" s="8" t="s">
        <v>18</v>
      </c>
      <c r="AO3" s="57" t="s">
        <v>3</v>
      </c>
    </row>
    <row r="4" spans="1:41" s="3" customFormat="1" x14ac:dyDescent="0.2">
      <c r="A4" s="10">
        <v>1</v>
      </c>
      <c r="B4" s="10" t="s">
        <v>20</v>
      </c>
      <c r="C4" s="1">
        <v>24</v>
      </c>
      <c r="D4" s="2">
        <v>185</v>
      </c>
      <c r="E4" s="11">
        <v>85.3</v>
      </c>
      <c r="F4" s="11">
        <f t="shared" ref="F4:F19" si="0">E4/((D4/100)*(D4/100))</f>
        <v>24.923301680058433</v>
      </c>
      <c r="G4" s="11">
        <v>62.927106318018502</v>
      </c>
      <c r="H4" s="11">
        <v>8.586329450687499</v>
      </c>
      <c r="I4" s="13">
        <v>18.086639729377502</v>
      </c>
      <c r="J4" s="12">
        <v>3813.8</v>
      </c>
      <c r="K4" s="11">
        <v>44.710433763188746</v>
      </c>
      <c r="L4" s="12">
        <v>380</v>
      </c>
      <c r="M4" s="13">
        <v>44.256396424385251</v>
      </c>
      <c r="N4" s="10">
        <v>261.83333333333331</v>
      </c>
      <c r="O4" s="10">
        <v>208.33333333333334</v>
      </c>
      <c r="P4" s="16">
        <v>0.79666666666666652</v>
      </c>
      <c r="Q4" s="14">
        <v>89.416577333333279</v>
      </c>
      <c r="R4" s="62">
        <v>103.50436559722239</v>
      </c>
      <c r="S4" s="10">
        <v>963.5</v>
      </c>
      <c r="T4" s="10">
        <v>853</v>
      </c>
      <c r="U4" s="16">
        <v>0.88500000000000012</v>
      </c>
      <c r="V4" s="10">
        <v>182.16357733333354</v>
      </c>
      <c r="W4" s="66">
        <v>756.13469893055606</v>
      </c>
      <c r="X4" s="10">
        <v>1352.8333333333333</v>
      </c>
      <c r="Y4" s="10">
        <v>1249.3333333333333</v>
      </c>
      <c r="Z4" s="16">
        <v>0.92166666666666675</v>
      </c>
      <c r="AA4" s="10">
        <v>167.92057733333314</v>
      </c>
      <c r="AB4" s="66">
        <v>1286.0573655972223</v>
      </c>
      <c r="AC4" s="10">
        <v>2016.1666666666667</v>
      </c>
      <c r="AD4" s="10">
        <v>1926.1666666666667</v>
      </c>
      <c r="AE4" s="16">
        <v>0.95666666666666667</v>
      </c>
      <c r="AF4" s="10">
        <v>140.97707733333328</v>
      </c>
      <c r="AG4" s="59">
        <v>2195.7580322638892</v>
      </c>
      <c r="AH4" s="14">
        <v>15.379899999999999</v>
      </c>
      <c r="AI4" s="14">
        <v>28.834500000000002</v>
      </c>
      <c r="AJ4" s="14">
        <v>32.633800000000001</v>
      </c>
      <c r="AK4" s="14">
        <v>59.453000000000003</v>
      </c>
      <c r="AL4" s="14">
        <v>61.241500000000002</v>
      </c>
      <c r="AM4" s="14">
        <v>67.576499999999996</v>
      </c>
      <c r="AN4" s="14">
        <v>39.0471</v>
      </c>
      <c r="AO4" s="15">
        <v>50.954869679790143</v>
      </c>
    </row>
    <row r="5" spans="1:41" s="3" customFormat="1" x14ac:dyDescent="0.2">
      <c r="A5" s="10">
        <v>2</v>
      </c>
      <c r="B5" s="10" t="s">
        <v>20</v>
      </c>
      <c r="C5" s="1">
        <v>24</v>
      </c>
      <c r="D5" s="2">
        <v>183</v>
      </c>
      <c r="E5" s="11">
        <v>71</v>
      </c>
      <c r="F5" s="11">
        <f t="shared" si="0"/>
        <v>21.200991370300692</v>
      </c>
      <c r="G5" s="11">
        <v>56.5192437195605</v>
      </c>
      <c r="H5" s="11">
        <v>7.0179618087784998</v>
      </c>
      <c r="I5" s="13">
        <v>11.434123773277001</v>
      </c>
      <c r="J5" s="12">
        <v>3815</v>
      </c>
      <c r="K5" s="11">
        <v>53.732394366197184</v>
      </c>
      <c r="L5" s="12">
        <v>340</v>
      </c>
      <c r="M5" s="13">
        <v>48.447114598815148</v>
      </c>
      <c r="N5" s="10">
        <v>332.66666666666669</v>
      </c>
      <c r="O5" s="10">
        <v>283.16666666666669</v>
      </c>
      <c r="P5" s="16">
        <v>0.85333333333333317</v>
      </c>
      <c r="Q5" s="14">
        <v>82.190246666666624</v>
      </c>
      <c r="R5" s="62">
        <v>211.76352236111131</v>
      </c>
      <c r="S5" s="10">
        <v>1121.3333333333333</v>
      </c>
      <c r="T5" s="10">
        <v>929.5</v>
      </c>
      <c r="U5" s="16">
        <v>0.82666666666666666</v>
      </c>
      <c r="V5" s="10">
        <v>319.56724666666645</v>
      </c>
      <c r="W5" s="66">
        <v>605.32685569444504</v>
      </c>
      <c r="X5" s="10">
        <v>1501</v>
      </c>
      <c r="Y5" s="10">
        <v>1349.8333333333333</v>
      </c>
      <c r="Z5" s="16">
        <v>0.9</v>
      </c>
      <c r="AA5" s="10">
        <v>248.11524666666693</v>
      </c>
      <c r="AB5" s="66">
        <v>1269.0951890277784</v>
      </c>
      <c r="AC5" s="10">
        <v>1996.8333333333333</v>
      </c>
      <c r="AD5" s="10">
        <v>1866.8333333333333</v>
      </c>
      <c r="AE5" s="16">
        <v>0.93500000000000005</v>
      </c>
      <c r="AF5" s="10">
        <v>209.13574666666702</v>
      </c>
      <c r="AG5" s="59">
        <v>1997.1973556944449</v>
      </c>
      <c r="AH5" s="14">
        <v>3.2339000000000002</v>
      </c>
      <c r="AI5" s="14">
        <v>20.415199999999999</v>
      </c>
      <c r="AJ5" s="14">
        <v>26.0791</v>
      </c>
      <c r="AK5" s="14">
        <v>47.523899999999998</v>
      </c>
      <c r="AL5" s="14">
        <v>50.540649999999999</v>
      </c>
      <c r="AM5" s="14">
        <v>63.675899999999999</v>
      </c>
      <c r="AN5" s="14">
        <v>33.714100000000002</v>
      </c>
      <c r="AO5" s="15">
        <v>58.376516809803292</v>
      </c>
    </row>
    <row r="6" spans="1:41" s="3" customFormat="1" x14ac:dyDescent="0.2">
      <c r="A6" s="10">
        <v>3</v>
      </c>
      <c r="B6" s="10" t="s">
        <v>20</v>
      </c>
      <c r="C6" s="1">
        <v>33</v>
      </c>
      <c r="D6" s="2">
        <v>183</v>
      </c>
      <c r="E6" s="11">
        <v>76.099999999999994</v>
      </c>
      <c r="F6" s="11">
        <f t="shared" si="0"/>
        <v>22.723879482815249</v>
      </c>
      <c r="G6" s="11">
        <v>58.308298647628</v>
      </c>
      <c r="H6" s="11">
        <v>7.4737174197709999</v>
      </c>
      <c r="I6" s="13">
        <v>15.595299792425999</v>
      </c>
      <c r="J6" s="12">
        <v>3867.6</v>
      </c>
      <c r="K6" s="11">
        <v>50.82260183968463</v>
      </c>
      <c r="L6" s="12">
        <v>345</v>
      </c>
      <c r="M6" s="13">
        <v>46.161766711614717</v>
      </c>
      <c r="N6" s="10">
        <v>314</v>
      </c>
      <c r="O6" s="10">
        <v>289.5</v>
      </c>
      <c r="P6" s="16">
        <v>0.92333333333333334</v>
      </c>
      <c r="Q6" s="14">
        <v>39.776294666666672</v>
      </c>
      <c r="R6" s="62">
        <v>296.41276598611131</v>
      </c>
      <c r="S6" s="10">
        <v>1000.6666666666666</v>
      </c>
      <c r="T6" s="10">
        <v>858.66666666666663</v>
      </c>
      <c r="U6" s="16">
        <v>0.85666666666666658</v>
      </c>
      <c r="V6" s="10">
        <v>235.52379466666667</v>
      </c>
      <c r="W6" s="66">
        <v>666.98609931944497</v>
      </c>
      <c r="X6" s="10">
        <v>1474.1666666666667</v>
      </c>
      <c r="Y6" s="10">
        <v>1291.5</v>
      </c>
      <c r="Z6" s="16">
        <v>0.87666666666666659</v>
      </c>
      <c r="AA6" s="10">
        <v>301.85679466666676</v>
      </c>
      <c r="AB6" s="66">
        <v>1097.8305993194451</v>
      </c>
      <c r="AC6" s="10">
        <v>2053</v>
      </c>
      <c r="AD6" s="10">
        <v>2067</v>
      </c>
      <c r="AE6" s="16">
        <v>1.0083333333333335</v>
      </c>
      <c r="AF6" s="10">
        <v>-36.146205333333398</v>
      </c>
      <c r="AG6" s="59">
        <v>2694.7937659861118</v>
      </c>
      <c r="AH6" s="14">
        <v>6.5503499999999999</v>
      </c>
      <c r="AI6" s="14">
        <v>24.789449999999999</v>
      </c>
      <c r="AJ6" s="14">
        <v>29.612549999999995</v>
      </c>
      <c r="AK6" s="14">
        <v>57.871099999999998</v>
      </c>
      <c r="AL6" s="14">
        <v>65.734650000000002</v>
      </c>
      <c r="AM6" s="14">
        <v>78.868200000000002</v>
      </c>
      <c r="AN6" s="14">
        <v>48.647349999999996</v>
      </c>
      <c r="AO6" s="15">
        <v>66.323644665742179</v>
      </c>
    </row>
    <row r="7" spans="1:41" s="3" customFormat="1" x14ac:dyDescent="0.2">
      <c r="A7" s="10">
        <v>4</v>
      </c>
      <c r="B7" s="10" t="s">
        <v>20</v>
      </c>
      <c r="C7" s="1">
        <v>24</v>
      </c>
      <c r="D7" s="2">
        <v>190</v>
      </c>
      <c r="E7" s="11">
        <v>103</v>
      </c>
      <c r="F7" s="11">
        <f t="shared" si="0"/>
        <v>28.531855955678672</v>
      </c>
      <c r="G7" s="11">
        <v>60.594828390893497</v>
      </c>
      <c r="H7" s="11">
        <v>8.1823381508615007</v>
      </c>
      <c r="I7" s="13">
        <v>38.259831718312505</v>
      </c>
      <c r="J7" s="12">
        <v>3353.6</v>
      </c>
      <c r="K7" s="11">
        <v>32.559223300970871</v>
      </c>
      <c r="L7" s="12">
        <v>332.5</v>
      </c>
      <c r="M7" s="13">
        <v>40.636306379612506</v>
      </c>
      <c r="N7" s="10">
        <v>418.83333333333331</v>
      </c>
      <c r="O7" s="10">
        <v>325.16666666666669</v>
      </c>
      <c r="P7" s="16">
        <v>0.77666666666666673</v>
      </c>
      <c r="Q7" s="14">
        <v>156.7947733333333</v>
      </c>
      <c r="R7" s="62">
        <v>130.44642680555572</v>
      </c>
      <c r="S7" s="10">
        <v>1290.8333333333333</v>
      </c>
      <c r="T7" s="10">
        <v>1006.6666666666666</v>
      </c>
      <c r="U7" s="16">
        <v>0.77999999999999992</v>
      </c>
      <c r="V7" s="10">
        <v>475.6032733333335</v>
      </c>
      <c r="W7" s="66">
        <v>421.69042680555611</v>
      </c>
      <c r="X7" s="10">
        <v>1737.8333333333333</v>
      </c>
      <c r="Y7" s="10">
        <v>1450.1666666666667</v>
      </c>
      <c r="Z7" s="16">
        <v>0.83666666666666678</v>
      </c>
      <c r="AA7" s="10">
        <v>478.87477333333311</v>
      </c>
      <c r="AB7" s="66">
        <v>979.98742680555608</v>
      </c>
      <c r="AC7" s="10">
        <v>2124.5</v>
      </c>
      <c r="AD7" s="10">
        <v>2024.8333333333333</v>
      </c>
      <c r="AE7" s="16">
        <v>0.95500000000000007</v>
      </c>
      <c r="AF7" s="10">
        <v>156.76677333333339</v>
      </c>
      <c r="AG7" s="59">
        <v>2292.7527601388888</v>
      </c>
      <c r="AH7" s="14">
        <v>3.7068999999999992</v>
      </c>
      <c r="AI7" s="14">
        <v>17.626250000000002</v>
      </c>
      <c r="AJ7" s="14">
        <v>20.568350000000002</v>
      </c>
      <c r="AK7" s="14">
        <v>35.307400000000001</v>
      </c>
      <c r="AL7" s="14">
        <v>37.584150000000001</v>
      </c>
      <c r="AM7" s="14">
        <v>56.13655</v>
      </c>
      <c r="AN7" s="14">
        <v>27.947800000000001</v>
      </c>
      <c r="AO7" s="15">
        <v>44.427952694784196</v>
      </c>
    </row>
    <row r="8" spans="1:41" s="3" customFormat="1" x14ac:dyDescent="0.2">
      <c r="A8" s="10">
        <v>5</v>
      </c>
      <c r="B8" s="10" t="s">
        <v>20</v>
      </c>
      <c r="C8" s="1">
        <v>27</v>
      </c>
      <c r="D8" s="2">
        <v>194</v>
      </c>
      <c r="E8" s="11">
        <v>89.1</v>
      </c>
      <c r="F8" s="11">
        <f t="shared" si="0"/>
        <v>23.674141779147625</v>
      </c>
      <c r="G8" s="11">
        <v>63.513270413158999</v>
      </c>
      <c r="H8" s="11">
        <v>8.7460721453984984</v>
      </c>
      <c r="I8" s="13">
        <v>21.435851423307998</v>
      </c>
      <c r="J8" s="12">
        <v>3977.8</v>
      </c>
      <c r="K8" s="11">
        <v>44.644219977553313</v>
      </c>
      <c r="L8" s="12">
        <v>365</v>
      </c>
      <c r="M8" s="13">
        <v>41.733019569480064</v>
      </c>
      <c r="N8" s="10">
        <v>445</v>
      </c>
      <c r="O8" s="10">
        <v>392</v>
      </c>
      <c r="P8" s="16">
        <v>0.87666666666666659</v>
      </c>
      <c r="Q8" s="14">
        <v>87.466367999999946</v>
      </c>
      <c r="R8" s="62">
        <v>340.6781386250002</v>
      </c>
      <c r="S8" s="10">
        <v>1270.1666666666667</v>
      </c>
      <c r="T8" s="10">
        <v>1164.6666666666667</v>
      </c>
      <c r="U8" s="16">
        <v>0.91666666666666685</v>
      </c>
      <c r="V8" s="10">
        <v>171.81786800000017</v>
      </c>
      <c r="W8" s="66">
        <v>1171.3069719583341</v>
      </c>
      <c r="X8" s="10">
        <v>1740.8333333333333</v>
      </c>
      <c r="Y8" s="10">
        <v>1655.8333333333333</v>
      </c>
      <c r="Z8" s="16">
        <v>0.95166666666666666</v>
      </c>
      <c r="AA8" s="10">
        <v>134.12336800000034</v>
      </c>
      <c r="AB8" s="66">
        <v>1864.2243052916674</v>
      </c>
      <c r="AC8" s="10">
        <v>2169.8333333333335</v>
      </c>
      <c r="AD8" s="10">
        <v>2189.5</v>
      </c>
      <c r="AE8" s="16">
        <v>1.01</v>
      </c>
      <c r="AF8" s="10">
        <v>-46.488631999999754</v>
      </c>
      <c r="AG8" s="59">
        <v>2869.3033052916662</v>
      </c>
      <c r="AH8" s="14">
        <v>3.0102500000000001</v>
      </c>
      <c r="AI8" s="14">
        <v>14.51355</v>
      </c>
      <c r="AJ8" s="14">
        <v>20.872950000000003</v>
      </c>
      <c r="AK8" s="14">
        <v>38.995900000000006</v>
      </c>
      <c r="AL8" s="14">
        <v>42.210900000000002</v>
      </c>
      <c r="AM8" s="14">
        <v>58.760649999999998</v>
      </c>
      <c r="AN8" s="14">
        <v>28.993750000000002</v>
      </c>
      <c r="AO8" s="15">
        <v>29.602733724154028</v>
      </c>
    </row>
    <row r="9" spans="1:41" s="3" customFormat="1" x14ac:dyDescent="0.2">
      <c r="A9" s="10">
        <v>6</v>
      </c>
      <c r="B9" s="10" t="s">
        <v>20</v>
      </c>
      <c r="C9" s="1">
        <v>38</v>
      </c>
      <c r="D9" s="2">
        <v>185</v>
      </c>
      <c r="E9" s="11">
        <v>81.599999999999994</v>
      </c>
      <c r="F9" s="11">
        <f t="shared" si="0"/>
        <v>23.842220598977352</v>
      </c>
      <c r="G9" s="11">
        <v>59.328163903183501</v>
      </c>
      <c r="H9" s="11">
        <v>7.7962517995715004</v>
      </c>
      <c r="I9" s="13">
        <v>19.775969149715003</v>
      </c>
      <c r="J9" s="12">
        <v>3347</v>
      </c>
      <c r="K9" s="11">
        <v>41.017156862745104</v>
      </c>
      <c r="L9" s="12">
        <v>322.5</v>
      </c>
      <c r="M9" s="13">
        <v>41.366031817715964</v>
      </c>
      <c r="N9" s="10">
        <v>360.33333333333331</v>
      </c>
      <c r="O9" s="10">
        <v>280</v>
      </c>
      <c r="P9" s="16">
        <v>0.77666666666666673</v>
      </c>
      <c r="Q9" s="14">
        <v>134.46976799999996</v>
      </c>
      <c r="R9" s="62">
        <v>113.31689800000031</v>
      </c>
      <c r="S9" s="10">
        <v>1053.8333333333333</v>
      </c>
      <c r="T9" s="10">
        <v>788.83333333333337</v>
      </c>
      <c r="U9" s="16">
        <v>0.7466666666666667</v>
      </c>
      <c r="V9" s="10">
        <v>444.42676799999975</v>
      </c>
      <c r="W9" s="66">
        <v>200.88539800000083</v>
      </c>
      <c r="X9" s="10">
        <v>1596.6666666666667</v>
      </c>
      <c r="Y9" s="10">
        <v>1375.3333333333333</v>
      </c>
      <c r="Z9" s="16">
        <v>0.86166666666666669</v>
      </c>
      <c r="AA9" s="10">
        <v>366.89276800000033</v>
      </c>
      <c r="AB9" s="66">
        <v>1087.0285646666671</v>
      </c>
      <c r="AC9" s="10">
        <v>1903.8333333333333</v>
      </c>
      <c r="AD9" s="10">
        <v>1623.5</v>
      </c>
      <c r="AE9" s="16">
        <v>0.85333333333333317</v>
      </c>
      <c r="AF9" s="10">
        <v>465.40876799999995</v>
      </c>
      <c r="AG9" s="59">
        <v>1224.8273980000004</v>
      </c>
      <c r="AH9" s="14">
        <v>0.54680000000000062</v>
      </c>
      <c r="AI9" s="14">
        <v>10.710749999999999</v>
      </c>
      <c r="AJ9" s="14">
        <v>15.34895</v>
      </c>
      <c r="AK9" s="14">
        <v>33.312199999999997</v>
      </c>
      <c r="AL9" s="14">
        <v>38.124899999999997</v>
      </c>
      <c r="AM9" s="14">
        <v>55.229650000000007</v>
      </c>
      <c r="AN9" s="14">
        <v>24.587899999999998</v>
      </c>
      <c r="AO9" s="15">
        <v>54.091435054084251</v>
      </c>
    </row>
    <row r="10" spans="1:41" s="3" customFormat="1" x14ac:dyDescent="0.2">
      <c r="A10" s="10">
        <v>7</v>
      </c>
      <c r="B10" s="10" t="s">
        <v>20</v>
      </c>
      <c r="C10" s="1">
        <v>26</v>
      </c>
      <c r="D10" s="2">
        <v>180</v>
      </c>
      <c r="E10" s="11">
        <v>73.099999999999994</v>
      </c>
      <c r="F10" s="11">
        <f t="shared" si="0"/>
        <v>22.561728395061724</v>
      </c>
      <c r="G10" s="11">
        <v>52.608170540882</v>
      </c>
      <c r="H10" s="11">
        <v>6.5609561040745001</v>
      </c>
      <c r="I10" s="13">
        <v>18.359125046024499</v>
      </c>
      <c r="J10" s="12">
        <v>3148.6</v>
      </c>
      <c r="K10" s="11">
        <v>43.072503419972641</v>
      </c>
      <c r="L10" s="12">
        <v>302.5</v>
      </c>
      <c r="M10" s="13">
        <v>46.106085028086191</v>
      </c>
      <c r="N10" s="10">
        <v>327.66666666666669</v>
      </c>
      <c r="O10" s="10">
        <v>210.16666666666666</v>
      </c>
      <c r="P10" s="16">
        <v>0.64333333333333342</v>
      </c>
      <c r="Q10" s="14">
        <v>197.88785466666678</v>
      </c>
      <c r="R10" s="62">
        <v>-90.044063597222149</v>
      </c>
      <c r="S10" s="10">
        <v>1157.8333333333333</v>
      </c>
      <c r="T10" s="10">
        <v>848.33333333333337</v>
      </c>
      <c r="U10" s="16">
        <v>0.73166666666666658</v>
      </c>
      <c r="V10" s="10">
        <v>519.49885466666649</v>
      </c>
      <c r="W10" s="66">
        <v>141.01176973611175</v>
      </c>
      <c r="X10" s="10">
        <v>1498.8333333333333</v>
      </c>
      <c r="Y10" s="10">
        <v>1262</v>
      </c>
      <c r="Z10" s="16">
        <v>0.84166666666666667</v>
      </c>
      <c r="AA10" s="10">
        <v>393.84685466666645</v>
      </c>
      <c r="AB10" s="66">
        <v>894.17876973611169</v>
      </c>
      <c r="AC10" s="10">
        <v>1959.3333333333333</v>
      </c>
      <c r="AD10" s="10">
        <v>1862.6666666666667</v>
      </c>
      <c r="AE10" s="16">
        <v>0.94833333333333325</v>
      </c>
      <c r="AF10" s="10">
        <v>152.66035466666665</v>
      </c>
      <c r="AG10" s="59">
        <v>2093.8842697361124</v>
      </c>
      <c r="AH10" s="14">
        <v>4.2788500000000003</v>
      </c>
      <c r="AI10" s="14">
        <v>23.838850000000001</v>
      </c>
      <c r="AJ10" s="14">
        <v>29.62415</v>
      </c>
      <c r="AK10" s="14">
        <v>49.264899999999997</v>
      </c>
      <c r="AL10" s="14">
        <v>56.2759</v>
      </c>
      <c r="AM10" s="14">
        <v>98.035150000000002</v>
      </c>
      <c r="AN10" s="14">
        <v>36.668900000000008</v>
      </c>
      <c r="AO10" s="15">
        <v>40.040251624706279</v>
      </c>
    </row>
    <row r="11" spans="1:41" s="3" customFormat="1" x14ac:dyDescent="0.2">
      <c r="A11" s="10">
        <v>8</v>
      </c>
      <c r="B11" s="10" t="s">
        <v>20</v>
      </c>
      <c r="C11" s="1">
        <v>23</v>
      </c>
      <c r="D11" s="2">
        <v>193</v>
      </c>
      <c r="E11" s="11">
        <v>78</v>
      </c>
      <c r="F11" s="11">
        <f t="shared" si="0"/>
        <v>20.940159467368254</v>
      </c>
      <c r="G11" s="11">
        <v>58.7206688054425</v>
      </c>
      <c r="H11" s="11">
        <v>7.5629596930104999</v>
      </c>
      <c r="I11" s="13">
        <v>14.770697548187499</v>
      </c>
      <c r="J11" s="12">
        <v>4032.2</v>
      </c>
      <c r="K11" s="11">
        <v>51.694871794871794</v>
      </c>
      <c r="L11" s="12">
        <v>333.33348000000001</v>
      </c>
      <c r="M11" s="13">
        <v>44.074475275606524</v>
      </c>
      <c r="N11" s="10">
        <v>291.83333333333331</v>
      </c>
      <c r="O11" s="10">
        <v>263.66666666666669</v>
      </c>
      <c r="P11" s="16">
        <v>0.90333333333333332</v>
      </c>
      <c r="Q11" s="14">
        <v>46.145939999999896</v>
      </c>
      <c r="R11" s="62">
        <v>252.0444025000003</v>
      </c>
      <c r="S11" s="10">
        <v>1310.3333333333333</v>
      </c>
      <c r="T11" s="10">
        <v>1219.6666666666667</v>
      </c>
      <c r="U11" s="16">
        <v>0.93166666666666664</v>
      </c>
      <c r="V11" s="10">
        <v>146.34743999999964</v>
      </c>
      <c r="W11" s="66">
        <v>1287.2799025000011</v>
      </c>
      <c r="X11" s="10">
        <v>1502</v>
      </c>
      <c r="Y11" s="10">
        <v>1476.6666666666667</v>
      </c>
      <c r="Z11" s="16">
        <v>0.98499999999999988</v>
      </c>
      <c r="AA11" s="10">
        <v>34.065439999999469</v>
      </c>
      <c r="AB11" s="66">
        <v>1816.9962358333335</v>
      </c>
      <c r="AC11" s="10">
        <v>2106.6666666666665</v>
      </c>
      <c r="AD11" s="10">
        <v>2065.8333333333335</v>
      </c>
      <c r="AE11" s="16">
        <v>0.98166666666666658</v>
      </c>
      <c r="AF11" s="10">
        <v>56.802939999999197</v>
      </c>
      <c r="AG11" s="59">
        <v>2525.4515691666684</v>
      </c>
      <c r="AH11" s="14">
        <v>7.3113999999999999</v>
      </c>
      <c r="AI11" s="14">
        <v>23.853349999999999</v>
      </c>
      <c r="AJ11" s="14">
        <v>31.854300000000002</v>
      </c>
      <c r="AK11" s="14">
        <v>58.864249999999998</v>
      </c>
      <c r="AL11" s="14">
        <v>61.546500000000009</v>
      </c>
      <c r="AM11" s="14">
        <v>70.118500000000012</v>
      </c>
      <c r="AN11" s="14">
        <v>44.69435</v>
      </c>
      <c r="AO11" s="15">
        <v>70.01260600651699</v>
      </c>
    </row>
    <row r="12" spans="1:41" s="3" customFormat="1" x14ac:dyDescent="0.2">
      <c r="A12" s="10">
        <v>1</v>
      </c>
      <c r="B12" s="10" t="s">
        <v>21</v>
      </c>
      <c r="C12" s="1">
        <v>24</v>
      </c>
      <c r="D12" s="2">
        <v>185</v>
      </c>
      <c r="E12" s="11">
        <v>84.1</v>
      </c>
      <c r="F12" s="11">
        <f t="shared" si="0"/>
        <v>24.572680788897003</v>
      </c>
      <c r="G12" s="11">
        <v>63.984818775502497</v>
      </c>
      <c r="H12" s="11">
        <v>8.8788687100534993</v>
      </c>
      <c r="I12" s="13">
        <v>16.927896852359499</v>
      </c>
      <c r="J12" s="12">
        <v>4152</v>
      </c>
      <c r="K12" s="11">
        <v>49.369797859690848</v>
      </c>
      <c r="L12" s="12">
        <v>432</v>
      </c>
      <c r="M12" s="13">
        <v>48.65484715534182</v>
      </c>
      <c r="N12" s="10">
        <v>238.83333333333334</v>
      </c>
      <c r="O12" s="10">
        <v>149.16666666666666</v>
      </c>
      <c r="P12" s="16">
        <v>0.62666666666666671</v>
      </c>
      <c r="Q12" s="14">
        <v>151.07430133333338</v>
      </c>
      <c r="R12" s="62">
        <v>-83.11229956944446</v>
      </c>
      <c r="S12" s="10">
        <v>995.14285714285711</v>
      </c>
      <c r="T12" s="10">
        <v>725.85714285714289</v>
      </c>
      <c r="U12" s="16">
        <v>0.72571428571428576</v>
      </c>
      <c r="V12" s="10">
        <v>452.06844419047633</v>
      </c>
      <c r="W12" s="66">
        <v>106.96767662103248</v>
      </c>
      <c r="X12" s="10">
        <v>1631.8333333333333</v>
      </c>
      <c r="Y12" s="10">
        <v>1415.3333333333333</v>
      </c>
      <c r="Z12" s="16">
        <v>0.86833333333333329</v>
      </c>
      <c r="AA12" s="10">
        <v>358.45980133333336</v>
      </c>
      <c r="AB12" s="66">
        <v>1153.1427004305567</v>
      </c>
      <c r="AC12" s="10">
        <v>2227.3333333333335</v>
      </c>
      <c r="AD12" s="10">
        <v>1967.6666666666667</v>
      </c>
      <c r="AE12" s="16">
        <v>0.88666666666666671</v>
      </c>
      <c r="AF12" s="10">
        <v>428.31330133333353</v>
      </c>
      <c r="AG12" s="59">
        <v>1729.653200430557</v>
      </c>
      <c r="AH12" s="14">
        <v>5.92075</v>
      </c>
      <c r="AI12" s="14">
        <v>20.059849999999997</v>
      </c>
      <c r="AJ12" s="14">
        <v>30.489000000000001</v>
      </c>
      <c r="AK12" s="14">
        <v>66.795749999999998</v>
      </c>
      <c r="AL12" s="14">
        <v>71.206299999999999</v>
      </c>
      <c r="AM12" s="14">
        <v>75.404750000000007</v>
      </c>
      <c r="AN12" s="14">
        <v>44.647549999999995</v>
      </c>
      <c r="AO12" s="15">
        <v>92.518376337958927</v>
      </c>
    </row>
    <row r="13" spans="1:41" s="3" customFormat="1" x14ac:dyDescent="0.2">
      <c r="A13" s="10">
        <v>2</v>
      </c>
      <c r="B13" s="10" t="s">
        <v>21</v>
      </c>
      <c r="C13" s="1">
        <v>24</v>
      </c>
      <c r="D13" s="2">
        <v>183</v>
      </c>
      <c r="E13" s="11">
        <v>69.2</v>
      </c>
      <c r="F13" s="11">
        <f t="shared" si="0"/>
        <v>20.663501448236733</v>
      </c>
      <c r="G13" s="11">
        <v>56.587672243395502</v>
      </c>
      <c r="H13" s="11">
        <v>7.1763022629400002</v>
      </c>
      <c r="I13" s="13">
        <v>10.503242689366001</v>
      </c>
      <c r="J13" s="12">
        <v>4118.6000000000004</v>
      </c>
      <c r="K13" s="11">
        <v>59.517341040462433</v>
      </c>
      <c r="L13" s="12">
        <v>399</v>
      </c>
      <c r="M13" s="13">
        <v>55.599664754998344</v>
      </c>
      <c r="N13" s="10">
        <v>298.66666666666669</v>
      </c>
      <c r="O13" s="10">
        <v>244.66666666666666</v>
      </c>
      <c r="P13" s="16">
        <v>0.81833333333333325</v>
      </c>
      <c r="Q13" s="14">
        <v>90.049082666666735</v>
      </c>
      <c r="R13" s="62">
        <v>148.59402461111111</v>
      </c>
      <c r="S13" s="10">
        <v>1188.5</v>
      </c>
      <c r="T13" s="10">
        <v>914.16666666666663</v>
      </c>
      <c r="U13" s="16">
        <v>0.77</v>
      </c>
      <c r="V13" s="10">
        <v>459.49708266666687</v>
      </c>
      <c r="W13" s="66">
        <v>333.12219127777797</v>
      </c>
      <c r="X13" s="10">
        <v>1595.6666666666667</v>
      </c>
      <c r="Y13" s="10">
        <v>1323.3333333333333</v>
      </c>
      <c r="Z13" s="16">
        <v>0.83</v>
      </c>
      <c r="AA13" s="10">
        <v>453.65208266666707</v>
      </c>
      <c r="AB13" s="66">
        <v>864.2050246111113</v>
      </c>
      <c r="AC13" s="10">
        <v>2263</v>
      </c>
      <c r="AD13" s="10">
        <v>2011.8333333333333</v>
      </c>
      <c r="AE13" s="16">
        <v>0.89</v>
      </c>
      <c r="AF13" s="10">
        <v>413.64358266666716</v>
      </c>
      <c r="AG13" s="59">
        <v>1812.3416912777786</v>
      </c>
      <c r="AH13" s="14">
        <v>13.7356</v>
      </c>
      <c r="AI13" s="14">
        <v>32.424599999999998</v>
      </c>
      <c r="AJ13" s="14">
        <v>36.225099999999998</v>
      </c>
      <c r="AK13" s="14">
        <v>66.938300000000012</v>
      </c>
      <c r="AL13" s="14">
        <v>74.669000000000011</v>
      </c>
      <c r="AM13" s="14">
        <v>74.669000000000011</v>
      </c>
      <c r="AN13" s="14">
        <v>58.191899999999997</v>
      </c>
      <c r="AO13" s="15">
        <v>67.199792612544371</v>
      </c>
    </row>
    <row r="14" spans="1:41" s="3" customFormat="1" x14ac:dyDescent="0.2">
      <c r="A14" s="10">
        <v>3</v>
      </c>
      <c r="B14" s="10" t="s">
        <v>21</v>
      </c>
      <c r="C14" s="1">
        <v>33</v>
      </c>
      <c r="D14" s="2">
        <v>183</v>
      </c>
      <c r="E14" s="11">
        <v>77.599999999999994</v>
      </c>
      <c r="F14" s="11">
        <f t="shared" si="0"/>
        <v>23.171787751201883</v>
      </c>
      <c r="G14" s="11">
        <v>60.400365367018999</v>
      </c>
      <c r="H14" s="11">
        <v>7.8865646070000004</v>
      </c>
      <c r="I14" s="13">
        <v>14.9611567285015</v>
      </c>
      <c r="J14" s="12">
        <v>4337.6000000000004</v>
      </c>
      <c r="K14" s="11">
        <v>55.896907216494853</v>
      </c>
      <c r="L14" s="12">
        <v>391</v>
      </c>
      <c r="M14" s="13">
        <v>49.577987309322751</v>
      </c>
      <c r="N14" s="10">
        <v>335.16666666666669</v>
      </c>
      <c r="O14" s="10">
        <v>301.33333333333331</v>
      </c>
      <c r="P14" s="16">
        <v>0.89666666666666661</v>
      </c>
      <c r="Q14" s="14">
        <v>55.525014666666756</v>
      </c>
      <c r="R14" s="62">
        <v>283.02518077777779</v>
      </c>
      <c r="S14" s="10">
        <v>1043.5</v>
      </c>
      <c r="T14" s="10">
        <v>916</v>
      </c>
      <c r="U14" s="16">
        <v>0.87666666666666659</v>
      </c>
      <c r="V14" s="10">
        <v>210.60201466666675</v>
      </c>
      <c r="W14" s="66">
        <v>784.92884744444484</v>
      </c>
      <c r="X14" s="10">
        <v>1624</v>
      </c>
      <c r="Y14" s="10">
        <v>1523.2857142857142</v>
      </c>
      <c r="Z14" s="16">
        <v>0.93714285714285706</v>
      </c>
      <c r="AA14" s="10">
        <v>161.55651466666703</v>
      </c>
      <c r="AB14" s="66">
        <v>1646.0674903015874</v>
      </c>
      <c r="AC14" s="10">
        <v>2134.6666666666665</v>
      </c>
      <c r="AD14" s="10">
        <v>2144.3333333333335</v>
      </c>
      <c r="AE14" s="16">
        <v>1.0050000000000001</v>
      </c>
      <c r="AF14" s="10">
        <v>-29.265485333333991</v>
      </c>
      <c r="AG14" s="59">
        <v>2780.7476807777807</v>
      </c>
      <c r="AH14" s="14">
        <v>7.3079000000000001</v>
      </c>
      <c r="AI14" s="14">
        <v>30.3004</v>
      </c>
      <c r="AJ14" s="14">
        <v>36.085800000000006</v>
      </c>
      <c r="AK14" s="14">
        <v>73.556599999999989</v>
      </c>
      <c r="AL14" s="14">
        <v>76.379199999999997</v>
      </c>
      <c r="AM14" s="14">
        <v>81.598899999999986</v>
      </c>
      <c r="AN14" s="14">
        <v>44.880099999999999</v>
      </c>
      <c r="AO14" s="15">
        <v>79.784796303153499</v>
      </c>
    </row>
    <row r="15" spans="1:41" s="3" customFormat="1" x14ac:dyDescent="0.2">
      <c r="A15" s="10">
        <v>4</v>
      </c>
      <c r="B15" s="10" t="s">
        <v>21</v>
      </c>
      <c r="C15" s="1">
        <v>24</v>
      </c>
      <c r="D15" s="2">
        <v>190</v>
      </c>
      <c r="E15" s="11">
        <v>100.1</v>
      </c>
      <c r="F15" s="11">
        <f t="shared" si="0"/>
        <v>27.728531855955676</v>
      </c>
      <c r="G15" s="11">
        <v>60.721298071119499</v>
      </c>
      <c r="H15" s="11">
        <v>8.2888678886675002</v>
      </c>
      <c r="I15" s="13">
        <v>35.471138014017505</v>
      </c>
      <c r="J15" s="12">
        <v>4199</v>
      </c>
      <c r="K15" s="11">
        <v>41.948051948051948</v>
      </c>
      <c r="L15" s="12">
        <v>398.5</v>
      </c>
      <c r="M15" s="13">
        <v>48.076529310453516</v>
      </c>
      <c r="N15" s="10">
        <v>343.33333333333331</v>
      </c>
      <c r="O15" s="10">
        <v>302.66666666666669</v>
      </c>
      <c r="P15" s="16">
        <v>0.88166666666666671</v>
      </c>
      <c r="Q15" s="14">
        <v>67.095314666666695</v>
      </c>
      <c r="R15" s="62">
        <v>263.81273598611142</v>
      </c>
      <c r="S15" s="10">
        <v>1328.5</v>
      </c>
      <c r="T15" s="10">
        <v>1103.1666666666667</v>
      </c>
      <c r="U15" s="16">
        <v>0.83</v>
      </c>
      <c r="V15" s="10">
        <v>375.30231466666635</v>
      </c>
      <c r="W15" s="66">
        <v>725.58956931944522</v>
      </c>
      <c r="X15" s="10">
        <v>1726</v>
      </c>
      <c r="Y15" s="10">
        <v>1551.8333333333333</v>
      </c>
      <c r="Z15" s="16">
        <v>0.90166666666666673</v>
      </c>
      <c r="AA15" s="10">
        <v>285.88281466666706</v>
      </c>
      <c r="AB15" s="66">
        <v>1457.8500693194442</v>
      </c>
      <c r="AC15" s="10">
        <v>2179.8333333333335</v>
      </c>
      <c r="AD15" s="10">
        <v>2083.5</v>
      </c>
      <c r="AE15" s="16">
        <v>0.95499999999999996</v>
      </c>
      <c r="AF15" s="10">
        <v>150.76531466666722</v>
      </c>
      <c r="AG15" s="59">
        <v>2378.2262359861111</v>
      </c>
      <c r="AH15" s="14">
        <v>8.1827000000000005</v>
      </c>
      <c r="AI15" s="14">
        <v>25.539650000000002</v>
      </c>
      <c r="AJ15" s="14">
        <v>29.051949999999998</v>
      </c>
      <c r="AK15" s="14">
        <v>53.082000000000008</v>
      </c>
      <c r="AL15" s="14">
        <v>56.008400000000002</v>
      </c>
      <c r="AM15" s="14">
        <v>75.714200000000005</v>
      </c>
      <c r="AN15" s="14">
        <v>44.260750000000002</v>
      </c>
      <c r="AO15" s="15">
        <v>70.799694421190082</v>
      </c>
    </row>
    <row r="16" spans="1:41" s="3" customFormat="1" x14ac:dyDescent="0.2">
      <c r="A16" s="10">
        <v>5</v>
      </c>
      <c r="B16" s="10" t="s">
        <v>21</v>
      </c>
      <c r="C16" s="1">
        <v>27</v>
      </c>
      <c r="D16" s="2">
        <v>194</v>
      </c>
      <c r="E16" s="11">
        <v>88.9</v>
      </c>
      <c r="F16" s="11">
        <f t="shared" si="0"/>
        <v>23.621001169093425</v>
      </c>
      <c r="G16" s="11">
        <v>64.420069330550504</v>
      </c>
      <c r="H16" s="11">
        <v>9.0224941383740003</v>
      </c>
      <c r="I16" s="13">
        <v>20.850675874813501</v>
      </c>
      <c r="J16" s="12">
        <v>4714</v>
      </c>
      <c r="K16" s="11">
        <v>53.02587176602924</v>
      </c>
      <c r="L16" s="12">
        <v>430</v>
      </c>
      <c r="M16" s="13">
        <v>47.658662162067415</v>
      </c>
      <c r="N16" s="10">
        <v>374.16666666666669</v>
      </c>
      <c r="O16" s="10">
        <v>271.83333333333331</v>
      </c>
      <c r="P16" s="16">
        <v>0.72666666666666657</v>
      </c>
      <c r="Q16" s="14">
        <v>171.80740533333346</v>
      </c>
      <c r="R16" s="62">
        <v>35.495027763888835</v>
      </c>
      <c r="S16" s="10">
        <v>1326.5</v>
      </c>
      <c r="T16" s="10">
        <v>1028.3333333333333</v>
      </c>
      <c r="U16" s="16">
        <v>0.77666666666666673</v>
      </c>
      <c r="V16" s="10">
        <v>499.20590533333342</v>
      </c>
      <c r="W16" s="66">
        <v>406.63869443055569</v>
      </c>
      <c r="X16" s="10">
        <v>1780.5</v>
      </c>
      <c r="Y16" s="10">
        <v>1439.3333333333333</v>
      </c>
      <c r="Z16" s="16">
        <v>0.81333333333333335</v>
      </c>
      <c r="AA16" s="10">
        <v>569.62490533333346</v>
      </c>
      <c r="AB16" s="66">
        <v>802.32869443055574</v>
      </c>
      <c r="AC16" s="10">
        <v>2137</v>
      </c>
      <c r="AD16" s="10">
        <v>1783</v>
      </c>
      <c r="AE16" s="16">
        <v>0.83666666666666678</v>
      </c>
      <c r="AF16" s="10">
        <v>589.31540533333316</v>
      </c>
      <c r="AG16" s="59">
        <v>1203.9701944305564</v>
      </c>
      <c r="AH16" s="14">
        <v>8.7021999999999995</v>
      </c>
      <c r="AI16" s="14">
        <v>21.744199999999999</v>
      </c>
      <c r="AJ16" s="14">
        <v>29.8247</v>
      </c>
      <c r="AK16" s="14">
        <v>53.8035</v>
      </c>
      <c r="AL16" s="14">
        <v>57.608699999999999</v>
      </c>
      <c r="AM16" s="14">
        <v>71.428699999999992</v>
      </c>
      <c r="AN16" s="14">
        <v>37.952200000000005</v>
      </c>
      <c r="AO16" s="15">
        <v>60.44028912402235</v>
      </c>
    </row>
    <row r="17" spans="1:41" s="3" customFormat="1" x14ac:dyDescent="0.2">
      <c r="A17" s="10">
        <v>6</v>
      </c>
      <c r="B17" s="10" t="s">
        <v>21</v>
      </c>
      <c r="C17" s="1">
        <v>38</v>
      </c>
      <c r="D17" s="2">
        <v>185</v>
      </c>
      <c r="E17" s="11">
        <v>81.400000000000006</v>
      </c>
      <c r="F17" s="11">
        <f t="shared" si="0"/>
        <v>23.783783783783782</v>
      </c>
      <c r="G17" s="11">
        <v>59.825528935805501</v>
      </c>
      <c r="H17" s="11">
        <v>7.9301427253835</v>
      </c>
      <c r="I17" s="13">
        <v>19.407990102304502</v>
      </c>
      <c r="J17" s="12">
        <v>4156.8</v>
      </c>
      <c r="K17" s="11">
        <v>51.066339066339062</v>
      </c>
      <c r="L17" s="12">
        <v>367.5</v>
      </c>
      <c r="M17" s="13">
        <v>46.342167187442115</v>
      </c>
      <c r="N17" s="10">
        <v>429.33333333333331</v>
      </c>
      <c r="O17" s="10">
        <v>328.83333333333331</v>
      </c>
      <c r="P17" s="16">
        <v>0.76833333333333342</v>
      </c>
      <c r="Q17" s="14">
        <v>168.35930533333334</v>
      </c>
      <c r="R17" s="62">
        <v>114.23995380555563</v>
      </c>
      <c r="S17" s="10">
        <v>1141.8333333333333</v>
      </c>
      <c r="T17" s="10">
        <v>849</v>
      </c>
      <c r="U17" s="16">
        <v>0.74333333333333329</v>
      </c>
      <c r="V17" s="10">
        <v>491.24330533333324</v>
      </c>
      <c r="W17" s="66">
        <v>192.88145380555605</v>
      </c>
      <c r="X17" s="10">
        <v>1584</v>
      </c>
      <c r="Y17" s="10">
        <v>1283.5</v>
      </c>
      <c r="Z17" s="16">
        <v>0.80999999999999994</v>
      </c>
      <c r="AA17" s="10">
        <v>501.63130533333316</v>
      </c>
      <c r="AB17" s="66">
        <v>726.87728713888941</v>
      </c>
      <c r="AC17" s="10">
        <v>2237.5</v>
      </c>
      <c r="AD17" s="10">
        <v>2264.6666666666665</v>
      </c>
      <c r="AE17" s="16">
        <v>1.0116666666666665</v>
      </c>
      <c r="AF17" s="10">
        <v>-59.650694666666531</v>
      </c>
      <c r="AG17" s="59">
        <v>2988.7017871388884</v>
      </c>
      <c r="AH17" s="14">
        <v>9.9414499999999997</v>
      </c>
      <c r="AI17" s="14">
        <v>25.32225</v>
      </c>
      <c r="AJ17" s="14">
        <v>26.5383</v>
      </c>
      <c r="AK17" s="14">
        <v>44.868849999999995</v>
      </c>
      <c r="AL17" s="14">
        <v>49.830349999999996</v>
      </c>
      <c r="AM17" s="14">
        <v>53.784149999999997</v>
      </c>
      <c r="AN17" s="14">
        <v>26.160550000000001</v>
      </c>
      <c r="AO17" s="15">
        <v>70.285520182993764</v>
      </c>
    </row>
    <row r="18" spans="1:41" s="3" customFormat="1" x14ac:dyDescent="0.2">
      <c r="A18" s="10">
        <v>7</v>
      </c>
      <c r="B18" s="10" t="s">
        <v>21</v>
      </c>
      <c r="C18" s="1">
        <v>26</v>
      </c>
      <c r="D18" s="2">
        <v>180</v>
      </c>
      <c r="E18" s="11">
        <v>72.2</v>
      </c>
      <c r="F18" s="11">
        <f t="shared" si="0"/>
        <v>22.283950617283949</v>
      </c>
      <c r="G18" s="11">
        <v>53.789521395466494</v>
      </c>
      <c r="H18" s="11">
        <v>6.7975686872625003</v>
      </c>
      <c r="I18" s="13">
        <v>16.323129721181001</v>
      </c>
      <c r="J18" s="12">
        <v>3537</v>
      </c>
      <c r="K18" s="11">
        <v>48.988919667590025</v>
      </c>
      <c r="L18" s="12">
        <v>334</v>
      </c>
      <c r="M18" s="13">
        <v>49.135215158010801</v>
      </c>
      <c r="N18" s="10">
        <v>335.16666666666669</v>
      </c>
      <c r="O18" s="10">
        <v>269.5</v>
      </c>
      <c r="P18" s="16">
        <v>0.80833333333333324</v>
      </c>
      <c r="Q18" s="14">
        <v>109.67452266666672</v>
      </c>
      <c r="R18" s="62">
        <v>144.74268752777789</v>
      </c>
      <c r="S18" s="10">
        <v>1156.3333333333333</v>
      </c>
      <c r="T18" s="10">
        <v>887.83333333333337</v>
      </c>
      <c r="U18" s="16">
        <v>0.76333333333333331</v>
      </c>
      <c r="V18" s="10">
        <v>449.76702266666649</v>
      </c>
      <c r="W18" s="66">
        <v>317.19152086111194</v>
      </c>
      <c r="X18" s="10">
        <v>1620.6666666666667</v>
      </c>
      <c r="Y18" s="10">
        <v>1342.1666666666667</v>
      </c>
      <c r="Z18" s="16">
        <v>0.82833333333333325</v>
      </c>
      <c r="AA18" s="10">
        <v>463.99102266666665</v>
      </c>
      <c r="AB18" s="66">
        <v>869.49118752777827</v>
      </c>
      <c r="AC18" s="10">
        <v>2166.1666666666665</v>
      </c>
      <c r="AD18" s="10">
        <v>1901.3333333333333</v>
      </c>
      <c r="AE18" s="16">
        <v>0.87833333333333341</v>
      </c>
      <c r="AF18" s="10">
        <v>437.47102266666622</v>
      </c>
      <c r="AG18" s="59">
        <v>1628.7356875277781</v>
      </c>
      <c r="AH18" s="14">
        <v>8.1295500000000001</v>
      </c>
      <c r="AI18" s="14">
        <v>35.205249999999999</v>
      </c>
      <c r="AJ18" s="14">
        <v>43.361499999999992</v>
      </c>
      <c r="AK18" s="14">
        <v>71.353749999999991</v>
      </c>
      <c r="AL18" s="14">
        <v>80.699099999999987</v>
      </c>
      <c r="AM18" s="14">
        <v>107.05555</v>
      </c>
      <c r="AN18" s="14">
        <v>44.234899999999996</v>
      </c>
      <c r="AO18" s="15">
        <v>72.736960526696379</v>
      </c>
    </row>
    <row r="19" spans="1:41" s="3" customFormat="1" ht="16" thickBot="1" x14ac:dyDescent="0.25">
      <c r="A19" s="10">
        <v>8</v>
      </c>
      <c r="B19" s="10" t="s">
        <v>21</v>
      </c>
      <c r="C19" s="1">
        <v>23</v>
      </c>
      <c r="D19" s="2">
        <v>193</v>
      </c>
      <c r="E19" s="11">
        <v>80.8</v>
      </c>
      <c r="F19" s="11">
        <f t="shared" si="0"/>
        <v>21.69185749953019</v>
      </c>
      <c r="G19" s="11">
        <v>60.7142843324485</v>
      </c>
      <c r="H19" s="11">
        <v>7.8073667201429995</v>
      </c>
      <c r="I19" s="13">
        <v>16.994945983053999</v>
      </c>
      <c r="J19" s="12">
        <v>4387.6000000000004</v>
      </c>
      <c r="K19" s="11">
        <v>54.301980198019805</v>
      </c>
      <c r="L19" s="12">
        <v>452.5</v>
      </c>
      <c r="M19" s="13">
        <v>57.958081926976789</v>
      </c>
      <c r="N19" s="10">
        <v>493.83333333333331</v>
      </c>
      <c r="O19" s="10">
        <v>477</v>
      </c>
      <c r="P19" s="16">
        <v>0.96499999999999986</v>
      </c>
      <c r="Q19" s="14">
        <v>25.655417333333279</v>
      </c>
      <c r="R19" s="62">
        <v>560.44162122222247</v>
      </c>
      <c r="S19" s="10">
        <v>1143.8333333333333</v>
      </c>
      <c r="T19" s="10">
        <v>1025</v>
      </c>
      <c r="U19" s="16">
        <v>0.89666666666666661</v>
      </c>
      <c r="V19" s="10">
        <v>195.25741733333314</v>
      </c>
      <c r="W19" s="66">
        <v>951.30362122222277</v>
      </c>
      <c r="X19" s="10">
        <v>1481.1666666666667</v>
      </c>
      <c r="Y19" s="10">
        <v>1447.5</v>
      </c>
      <c r="Z19" s="16">
        <v>0.97666666666666668</v>
      </c>
      <c r="AA19" s="10">
        <v>48.364917333333445</v>
      </c>
      <c r="AB19" s="66">
        <v>1754.0662878888888</v>
      </c>
      <c r="AC19" s="10">
        <v>2187.3333333333335</v>
      </c>
      <c r="AD19" s="10">
        <v>2128.3333333333335</v>
      </c>
      <c r="AE19" s="16">
        <v>0.97166666666666668</v>
      </c>
      <c r="AF19" s="10">
        <v>87.219917333333001</v>
      </c>
      <c r="AG19" s="59">
        <v>2550.030121222223</v>
      </c>
      <c r="AH19" s="14">
        <v>7.4932500000000006</v>
      </c>
      <c r="AI19" s="14">
        <v>27.858750000000001</v>
      </c>
      <c r="AJ19" s="14">
        <v>40.7956</v>
      </c>
      <c r="AK19" s="14">
        <v>74.931299999999993</v>
      </c>
      <c r="AL19" s="14">
        <v>81.244049999999987</v>
      </c>
      <c r="AM19" s="14">
        <v>98.612200000000001</v>
      </c>
      <c r="AN19" s="14">
        <v>51.702249999999999</v>
      </c>
      <c r="AO19" s="15">
        <v>74.927860001944751</v>
      </c>
    </row>
    <row r="20" spans="1:41" s="31" customFormat="1" x14ac:dyDescent="0.2">
      <c r="A20" s="50" t="s">
        <v>22</v>
      </c>
      <c r="B20" s="50"/>
      <c r="C20" s="55">
        <f t="shared" ref="C20:AO20" si="1">AVERAGE(C4:C11)</f>
        <v>27.375</v>
      </c>
      <c r="D20" s="28">
        <f t="shared" si="1"/>
        <v>186.625</v>
      </c>
      <c r="E20" s="27">
        <f t="shared" si="1"/>
        <v>82.15</v>
      </c>
      <c r="F20" s="27">
        <f t="shared" si="1"/>
        <v>23.549784841175999</v>
      </c>
      <c r="G20" s="27">
        <f t="shared" si="1"/>
        <v>59.064968842345934</v>
      </c>
      <c r="H20" s="27">
        <f t="shared" si="1"/>
        <v>7.7408233215191871</v>
      </c>
      <c r="I20" s="51">
        <f t="shared" si="1"/>
        <v>19.714692272578503</v>
      </c>
      <c r="J20" s="28">
        <f t="shared" si="1"/>
        <v>3669.45</v>
      </c>
      <c r="K20" s="27">
        <f t="shared" si="1"/>
        <v>45.281675665648038</v>
      </c>
      <c r="L20" s="27">
        <f t="shared" si="1"/>
        <v>340.10418500000003</v>
      </c>
      <c r="M20" s="51">
        <f t="shared" si="1"/>
        <v>44.097649475664539</v>
      </c>
      <c r="N20" s="52">
        <f t="shared" si="1"/>
        <v>344.02083333333331</v>
      </c>
      <c r="O20" s="52">
        <f t="shared" si="1"/>
        <v>281.5</v>
      </c>
      <c r="P20" s="52">
        <f t="shared" si="1"/>
        <v>0.81874999999999998</v>
      </c>
      <c r="Q20" s="27">
        <f t="shared" si="1"/>
        <v>104.26847783333329</v>
      </c>
      <c r="R20" s="63">
        <f t="shared" si="1"/>
        <v>169.76530703472241</v>
      </c>
      <c r="S20" s="52">
        <f t="shared" si="1"/>
        <v>1146.0625</v>
      </c>
      <c r="T20" s="52">
        <f t="shared" si="1"/>
        <v>958.66666666666663</v>
      </c>
      <c r="U20" s="52">
        <f t="shared" si="1"/>
        <v>0.83437499999999998</v>
      </c>
      <c r="V20" s="28">
        <f t="shared" si="1"/>
        <v>311.86860283333323</v>
      </c>
      <c r="W20" s="67">
        <f t="shared" si="1"/>
        <v>656.32776536805625</v>
      </c>
      <c r="X20" s="52">
        <f t="shared" si="1"/>
        <v>1550.5208333333333</v>
      </c>
      <c r="Y20" s="52">
        <f t="shared" si="1"/>
        <v>1388.8333333333333</v>
      </c>
      <c r="Z20" s="52">
        <f t="shared" si="1"/>
        <v>0.89687499999999987</v>
      </c>
      <c r="AA20" s="28">
        <f t="shared" si="1"/>
        <v>265.71197783333326</v>
      </c>
      <c r="AB20" s="67">
        <f t="shared" si="1"/>
        <v>1286.9248070347228</v>
      </c>
      <c r="AC20" s="52">
        <f t="shared" si="1"/>
        <v>2041.2708333333335</v>
      </c>
      <c r="AD20" s="52">
        <f t="shared" si="1"/>
        <v>1953.2916666666665</v>
      </c>
      <c r="AE20" s="52">
        <f t="shared" si="1"/>
        <v>0.95604166666666668</v>
      </c>
      <c r="AF20" s="28">
        <f t="shared" si="1"/>
        <v>137.3896028333333</v>
      </c>
      <c r="AG20" s="29">
        <f t="shared" si="1"/>
        <v>2236.746057034723</v>
      </c>
      <c r="AH20" s="27">
        <f t="shared" si="1"/>
        <v>5.5022937499999989</v>
      </c>
      <c r="AI20" s="27">
        <f t="shared" si="1"/>
        <v>20.572737500000002</v>
      </c>
      <c r="AJ20" s="27">
        <f t="shared" si="1"/>
        <v>25.824268749999998</v>
      </c>
      <c r="AK20" s="27">
        <f t="shared" si="1"/>
        <v>47.574081250000006</v>
      </c>
      <c r="AL20" s="27">
        <f t="shared" si="1"/>
        <v>51.657393749999997</v>
      </c>
      <c r="AM20" s="27">
        <f t="shared" si="1"/>
        <v>68.550137500000005</v>
      </c>
      <c r="AN20" s="27">
        <f t="shared" si="1"/>
        <v>35.537656249999998</v>
      </c>
      <c r="AO20" s="53">
        <f t="shared" si="1"/>
        <v>51.728751282447675</v>
      </c>
    </row>
    <row r="21" spans="1:41" s="31" customFormat="1" x14ac:dyDescent="0.2">
      <c r="A21" s="21" t="s">
        <v>23</v>
      </c>
      <c r="B21" s="21"/>
      <c r="C21" s="22">
        <f t="shared" ref="C21:AO21" si="2">AVERAGE(C12:C19)</f>
        <v>27.375</v>
      </c>
      <c r="D21" s="23">
        <f t="shared" si="2"/>
        <v>186.625</v>
      </c>
      <c r="E21" s="24">
        <f t="shared" si="2"/>
        <v>81.787499999999994</v>
      </c>
      <c r="F21" s="24">
        <f t="shared" si="2"/>
        <v>23.439636864247831</v>
      </c>
      <c r="G21" s="24">
        <f t="shared" si="2"/>
        <v>60.055444806413433</v>
      </c>
      <c r="H21" s="24">
        <f t="shared" si="2"/>
        <v>7.9735219674779998</v>
      </c>
      <c r="I21" s="26">
        <f t="shared" si="2"/>
        <v>18.93002199569969</v>
      </c>
      <c r="J21" s="23">
        <f t="shared" si="2"/>
        <v>4200.3249999999998</v>
      </c>
      <c r="K21" s="24">
        <f t="shared" si="2"/>
        <v>51.764401095334783</v>
      </c>
      <c r="L21" s="24">
        <f t="shared" si="2"/>
        <v>400.5625</v>
      </c>
      <c r="M21" s="26">
        <f t="shared" si="2"/>
        <v>50.375394370576686</v>
      </c>
      <c r="N21" s="6">
        <f t="shared" si="2"/>
        <v>356.0625</v>
      </c>
      <c r="O21" s="6">
        <f t="shared" si="2"/>
        <v>293.125</v>
      </c>
      <c r="P21" s="6">
        <f t="shared" si="2"/>
        <v>0.81145833333333328</v>
      </c>
      <c r="Q21" s="24">
        <f t="shared" si="2"/>
        <v>104.90504550000004</v>
      </c>
      <c r="R21" s="64">
        <f t="shared" si="2"/>
        <v>183.40486651562509</v>
      </c>
      <c r="S21" s="6">
        <f t="shared" si="2"/>
        <v>1165.5178571428571</v>
      </c>
      <c r="T21" s="6">
        <f t="shared" si="2"/>
        <v>931.16964285714278</v>
      </c>
      <c r="U21" s="6">
        <f t="shared" si="2"/>
        <v>0.79779761904761914</v>
      </c>
      <c r="V21" s="23">
        <f t="shared" si="2"/>
        <v>391.6179383571428</v>
      </c>
      <c r="W21" s="68">
        <f t="shared" si="2"/>
        <v>477.32794687276845</v>
      </c>
      <c r="X21" s="6">
        <f t="shared" si="2"/>
        <v>1630.4791666666665</v>
      </c>
      <c r="Y21" s="6">
        <f t="shared" si="2"/>
        <v>1415.785714285714</v>
      </c>
      <c r="Z21" s="6">
        <f t="shared" si="2"/>
        <v>0.87068452380952366</v>
      </c>
      <c r="AA21" s="23">
        <f t="shared" si="2"/>
        <v>355.39542050000017</v>
      </c>
      <c r="AB21" s="68">
        <f t="shared" si="2"/>
        <v>1159.2535927061015</v>
      </c>
      <c r="AC21" s="6">
        <f t="shared" si="2"/>
        <v>2191.6041666666665</v>
      </c>
      <c r="AD21" s="6">
        <f t="shared" si="2"/>
        <v>2035.5833333333335</v>
      </c>
      <c r="AE21" s="6">
        <f t="shared" si="2"/>
        <v>0.92937500000000017</v>
      </c>
      <c r="AF21" s="23">
        <f t="shared" si="2"/>
        <v>252.22654549999993</v>
      </c>
      <c r="AG21" s="25">
        <f t="shared" si="2"/>
        <v>2134.0508248489591</v>
      </c>
      <c r="AH21" s="24">
        <f t="shared" si="2"/>
        <v>8.6766749999999995</v>
      </c>
      <c r="AI21" s="24">
        <f t="shared" si="2"/>
        <v>27.30686875</v>
      </c>
      <c r="AJ21" s="24">
        <f t="shared" si="2"/>
        <v>34.046493749999996</v>
      </c>
      <c r="AK21" s="24">
        <f t="shared" si="2"/>
        <v>63.166256250000004</v>
      </c>
      <c r="AL21" s="24">
        <f t="shared" si="2"/>
        <v>68.455637499999995</v>
      </c>
      <c r="AM21" s="24">
        <f t="shared" si="2"/>
        <v>79.783431250000007</v>
      </c>
      <c r="AN21" s="24">
        <f t="shared" si="2"/>
        <v>44.003774999999997</v>
      </c>
      <c r="AO21" s="30">
        <f t="shared" si="2"/>
        <v>73.586661188813011</v>
      </c>
    </row>
    <row r="22" spans="1:41" s="31" customFormat="1" ht="16" thickBot="1" x14ac:dyDescent="0.25">
      <c r="A22" s="32" t="s">
        <v>12</v>
      </c>
      <c r="B22" s="32"/>
      <c r="C22" s="33">
        <f t="shared" ref="C22:AO22" si="3">(C21-C20)/C20*100</f>
        <v>0</v>
      </c>
      <c r="D22" s="34">
        <f t="shared" si="3"/>
        <v>0</v>
      </c>
      <c r="E22" s="34">
        <f t="shared" si="3"/>
        <v>-0.44126597687159019</v>
      </c>
      <c r="F22" s="34">
        <f t="shared" si="3"/>
        <v>-0.46772392049874756</v>
      </c>
      <c r="G22" s="34">
        <f t="shared" si="3"/>
        <v>1.6769262449138709</v>
      </c>
      <c r="H22" s="34">
        <f t="shared" si="3"/>
        <v>3.0061226860961878</v>
      </c>
      <c r="I22" s="35">
        <f t="shared" si="3"/>
        <v>-3.9801294690773563</v>
      </c>
      <c r="J22" s="34">
        <f t="shared" si="3"/>
        <v>14.467426998596519</v>
      </c>
      <c r="K22" s="34">
        <f t="shared" si="3"/>
        <v>14.316443317058436</v>
      </c>
      <c r="L22" s="34">
        <f t="shared" si="3"/>
        <v>17.776410190306819</v>
      </c>
      <c r="M22" s="35">
        <f t="shared" si="3"/>
        <v>14.236007972208462</v>
      </c>
      <c r="N22" s="36">
        <f t="shared" si="3"/>
        <v>3.5002725125658629</v>
      </c>
      <c r="O22" s="36">
        <f t="shared" si="3"/>
        <v>4.1296625222024863</v>
      </c>
      <c r="P22" s="36">
        <f t="shared" si="3"/>
        <v>-0.89058524173028353</v>
      </c>
      <c r="Q22" s="34">
        <f t="shared" si="3"/>
        <v>0.61050825704415068</v>
      </c>
      <c r="R22" s="65">
        <f t="shared" si="3"/>
        <v>8.0343620962043509</v>
      </c>
      <c r="S22" s="36">
        <f t="shared" si="3"/>
        <v>1.6975825614097932</v>
      </c>
      <c r="T22" s="36">
        <f t="shared" si="3"/>
        <v>-2.868257003775089</v>
      </c>
      <c r="U22" s="36">
        <f t="shared" si="3"/>
        <v>-4.3838059568396508</v>
      </c>
      <c r="V22" s="34">
        <f t="shared" si="3"/>
        <v>25.571453746637228</v>
      </c>
      <c r="W22" s="65">
        <f t="shared" si="3"/>
        <v>-27.272930986685907</v>
      </c>
      <c r="X22" s="36">
        <f t="shared" si="3"/>
        <v>5.1568693315418166</v>
      </c>
      <c r="Y22" s="36">
        <f t="shared" si="3"/>
        <v>1.9406490545335946</v>
      </c>
      <c r="Z22" s="36">
        <f t="shared" si="3"/>
        <v>-2.9201924672307968</v>
      </c>
      <c r="AA22" s="34">
        <f t="shared" si="3"/>
        <v>33.752126418222844</v>
      </c>
      <c r="AB22" s="65">
        <f t="shared" si="3"/>
        <v>-9.9206428868828684</v>
      </c>
      <c r="AC22" s="36">
        <f t="shared" si="3"/>
        <v>7.3646931547953018</v>
      </c>
      <c r="AD22" s="36">
        <f t="shared" si="3"/>
        <v>4.2129738262335108</v>
      </c>
      <c r="AE22" s="36">
        <f t="shared" si="3"/>
        <v>-2.7892787099585798</v>
      </c>
      <c r="AF22" s="34">
        <f t="shared" si="3"/>
        <v>83.584885827186511</v>
      </c>
      <c r="AG22" s="35">
        <f t="shared" si="3"/>
        <v>-4.591278114150696</v>
      </c>
      <c r="AH22" s="36">
        <f t="shared" si="3"/>
        <v>57.691962556524743</v>
      </c>
      <c r="AI22" s="36">
        <f t="shared" si="3"/>
        <v>32.733277474619001</v>
      </c>
      <c r="AJ22" s="36">
        <f t="shared" si="3"/>
        <v>31.839139685223415</v>
      </c>
      <c r="AK22" s="36">
        <f t="shared" si="3"/>
        <v>32.774516270873846</v>
      </c>
      <c r="AL22" s="36">
        <f t="shared" si="3"/>
        <v>32.518566134591332</v>
      </c>
      <c r="AM22" s="36">
        <f t="shared" si="3"/>
        <v>16.386974789073179</v>
      </c>
      <c r="AN22" s="36">
        <f t="shared" si="3"/>
        <v>23.822951886423294</v>
      </c>
      <c r="AO22" s="37">
        <f t="shared" si="3"/>
        <v>42.254857046553226</v>
      </c>
    </row>
    <row r="23" spans="1:41" x14ac:dyDescent="0.2">
      <c r="C23" s="12"/>
      <c r="J23" s="38"/>
    </row>
    <row r="26" spans="1:41" x14ac:dyDescent="0.2">
      <c r="D26" s="58" t="s">
        <v>24</v>
      </c>
      <c r="E26" s="38" t="s">
        <v>32</v>
      </c>
    </row>
    <row r="27" spans="1:41" x14ac:dyDescent="0.2">
      <c r="D27" s="58" t="s">
        <v>36</v>
      </c>
      <c r="E27" s="38" t="s">
        <v>33</v>
      </c>
    </row>
    <row r="28" spans="1:41" x14ac:dyDescent="0.2">
      <c r="D28" s="58" t="s">
        <v>37</v>
      </c>
      <c r="E28" s="38" t="s">
        <v>34</v>
      </c>
    </row>
    <row r="29" spans="1:41" x14ac:dyDescent="0.2">
      <c r="D29" s="58" t="s">
        <v>38</v>
      </c>
      <c r="E29" s="38" t="s">
        <v>35</v>
      </c>
    </row>
    <row r="30" spans="1:41" x14ac:dyDescent="0.2">
      <c r="D30" s="58" t="s">
        <v>39</v>
      </c>
      <c r="E30" s="38" t="s">
        <v>40</v>
      </c>
    </row>
    <row r="31" spans="1:41" x14ac:dyDescent="0.2">
      <c r="D31" s="58" t="s">
        <v>19</v>
      </c>
      <c r="E31" s="38" t="s">
        <v>41</v>
      </c>
    </row>
    <row r="32" spans="1:41" x14ac:dyDescent="0.2">
      <c r="D32" s="58" t="s">
        <v>45</v>
      </c>
      <c r="E32" s="38" t="s">
        <v>42</v>
      </c>
    </row>
    <row r="33" spans="4:5" x14ac:dyDescent="0.2">
      <c r="D33" s="58" t="s">
        <v>46</v>
      </c>
      <c r="E33" s="38" t="s">
        <v>43</v>
      </c>
    </row>
    <row r="34" spans="4:5" x14ac:dyDescent="0.2">
      <c r="D34" s="58" t="s">
        <v>47</v>
      </c>
      <c r="E34" s="38" t="s">
        <v>44</v>
      </c>
    </row>
    <row r="35" spans="4:5" x14ac:dyDescent="0.2">
      <c r="D35" s="58" t="s">
        <v>48</v>
      </c>
      <c r="E35" s="38" t="s">
        <v>54</v>
      </c>
    </row>
    <row r="36" spans="4:5" x14ac:dyDescent="0.2">
      <c r="D36" s="58" t="s">
        <v>49</v>
      </c>
      <c r="E36" s="38" t="s">
        <v>50</v>
      </c>
    </row>
    <row r="37" spans="4:5" x14ac:dyDescent="0.2">
      <c r="D37" s="58" t="s">
        <v>51</v>
      </c>
      <c r="E37" s="38" t="s">
        <v>52</v>
      </c>
    </row>
    <row r="38" spans="4:5" x14ac:dyDescent="0.2">
      <c r="D38" s="58" t="s">
        <v>68</v>
      </c>
      <c r="E38" s="38" t="s">
        <v>53</v>
      </c>
    </row>
    <row r="39" spans="4:5" x14ac:dyDescent="0.2">
      <c r="D39" s="58" t="s">
        <v>26</v>
      </c>
      <c r="E39" s="38" t="s">
        <v>56</v>
      </c>
    </row>
    <row r="40" spans="4:5" x14ac:dyDescent="0.2">
      <c r="D40" s="58" t="s">
        <v>27</v>
      </c>
      <c r="E40" s="38" t="s">
        <v>55</v>
      </c>
    </row>
    <row r="41" spans="4:5" x14ac:dyDescent="0.2">
      <c r="D41" s="58" t="s">
        <v>11</v>
      </c>
      <c r="E41" s="38" t="s">
        <v>57</v>
      </c>
    </row>
    <row r="42" spans="4:5" x14ac:dyDescent="0.2">
      <c r="D42" s="58" t="s">
        <v>69</v>
      </c>
      <c r="E42" s="38" t="s">
        <v>58</v>
      </c>
    </row>
    <row r="43" spans="4:5" x14ac:dyDescent="0.2">
      <c r="D43" s="58" t="s">
        <v>70</v>
      </c>
      <c r="E43" s="38" t="s">
        <v>59</v>
      </c>
    </row>
    <row r="44" spans="4:5" x14ac:dyDescent="0.2">
      <c r="D44" s="58" t="s">
        <v>28</v>
      </c>
      <c r="E44" s="38" t="s">
        <v>60</v>
      </c>
    </row>
    <row r="45" spans="4:5" x14ac:dyDescent="0.2">
      <c r="D45" s="58" t="s">
        <v>14</v>
      </c>
      <c r="E45" s="38" t="s">
        <v>61</v>
      </c>
    </row>
    <row r="46" spans="4:5" x14ac:dyDescent="0.2">
      <c r="D46" s="58" t="s">
        <v>29</v>
      </c>
      <c r="E46" s="38" t="s">
        <v>62</v>
      </c>
    </row>
    <row r="47" spans="4:5" x14ac:dyDescent="0.2">
      <c r="D47" s="58" t="s">
        <v>30</v>
      </c>
      <c r="E47" s="38" t="s">
        <v>63</v>
      </c>
    </row>
    <row r="48" spans="4:5" x14ac:dyDescent="0.2">
      <c r="D48" s="58" t="s">
        <v>16</v>
      </c>
      <c r="E48" s="38" t="s">
        <v>64</v>
      </c>
    </row>
    <row r="49" spans="4:5" x14ac:dyDescent="0.2">
      <c r="D49" s="58" t="s">
        <v>17</v>
      </c>
      <c r="E49" s="38" t="s">
        <v>65</v>
      </c>
    </row>
    <row r="50" spans="4:5" x14ac:dyDescent="0.2">
      <c r="D50" s="58" t="s">
        <v>31</v>
      </c>
      <c r="E50" s="38" t="s">
        <v>66</v>
      </c>
    </row>
    <row r="51" spans="4:5" x14ac:dyDescent="0.2">
      <c r="D51" s="58" t="s">
        <v>3</v>
      </c>
      <c r="E51" s="38" t="s">
        <v>67</v>
      </c>
    </row>
  </sheetData>
  <sortState ref="A5:AO22">
    <sortCondition ref="B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1A694E3BD52408CAF97371953928C" ma:contentTypeVersion="12" ma:contentTypeDescription="Create a new document." ma:contentTypeScope="" ma:versionID="9a12b101efbd613bb30d38412efb54f2">
  <xsd:schema xmlns:xsd="http://www.w3.org/2001/XMLSchema" xmlns:xs="http://www.w3.org/2001/XMLSchema" xmlns:p="http://schemas.microsoft.com/office/2006/metadata/properties" xmlns:ns3="d1a14012-2466-49ae-85c5-d6ece40d977a" xmlns:ns4="fb66265e-6ae9-4787-ba0a-2c0a5049cc64" targetNamespace="http://schemas.microsoft.com/office/2006/metadata/properties" ma:root="true" ma:fieldsID="b15ec35b64de8cd002e576fcc7ce5343" ns3:_="" ns4:_="">
    <xsd:import namespace="d1a14012-2466-49ae-85c5-d6ece40d977a"/>
    <xsd:import namespace="fb66265e-6ae9-4787-ba0a-2c0a5049cc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14012-2466-49ae-85c5-d6ece40d97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6265e-6ae9-4787-ba0a-2c0a5049cc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1573B2-7177-4F80-BB60-4FBBFDADC4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62A00C-EDF5-49C4-B2BB-0925275FD7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14012-2466-49ae-85c5-d6ece40d977a"/>
    <ds:schemaRef ds:uri="fb66265e-6ae9-4787-ba0a-2c0a5049cc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E291D0-CBAC-47F0-A5D6-9BD2156330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1a14012-2466-49ae-85c5-d6ece40d977a"/>
    <ds:schemaRef ds:uri="fb66265e-6ae9-4787-ba0a-2c0a5049cc6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2021-11-03T15:42:28Z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0x0101009061A694E3BD52408CAF97371953928C</vt:lpwstr>
  </property>
</Properties>
</file>