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cj345/Documents/CBMR/ACE/Source data/"/>
    </mc:Choice>
  </mc:AlternateContent>
  <xr:revisionPtr revIDLastSave="0" documentId="8_{6C95C8FB-9A09-A649-8FA4-9C97C3D6AFEB}" xr6:coauthVersionLast="36" xr6:coauthVersionMax="36" xr10:uidLastSave="{00000000-0000-0000-0000-000000000000}"/>
  <bookViews>
    <workbookView xWindow="0" yWindow="0" windowWidth="33600" windowHeight="21000" xr2:uid="{8683CB6A-D792-6A48-9F73-976884441660}"/>
  </bookViews>
  <sheets>
    <sheet name="SIRT6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21" i="1" s="1"/>
  <c r="N13" i="1"/>
  <c r="Y7" i="1" s="1"/>
  <c r="AD12" i="1"/>
  <c r="AD11" i="1"/>
  <c r="AD10" i="1"/>
  <c r="AD9" i="1"/>
  <c r="AD8" i="1"/>
  <c r="N8" i="1"/>
  <c r="Y5" i="1" s="1"/>
  <c r="AD7" i="1"/>
  <c r="AD6" i="1"/>
  <c r="N6" i="1"/>
  <c r="Y4" i="1" s="1"/>
  <c r="AD5" i="1"/>
  <c r="AD4" i="1"/>
  <c r="AD3" i="1"/>
  <c r="N3" i="1"/>
  <c r="AF2" i="1"/>
  <c r="AE2" i="1"/>
  <c r="Y1" i="1"/>
  <c r="N5" i="1" l="1"/>
  <c r="Z3" i="1" s="1"/>
  <c r="N14" i="1"/>
  <c r="Z7" i="1" s="1"/>
  <c r="N12" i="1"/>
  <c r="N16" i="1"/>
  <c r="Z8" i="1" s="1"/>
  <c r="N17" i="1"/>
  <c r="Y9" i="1" s="1"/>
  <c r="N7" i="1"/>
  <c r="Z4" i="1" s="1"/>
  <c r="N18" i="1"/>
  <c r="Z9" i="1" s="1"/>
  <c r="N10" i="1"/>
  <c r="Y6" i="1" s="1"/>
  <c r="N19" i="1"/>
  <c r="Y10" i="1" s="1"/>
  <c r="N15" i="1"/>
  <c r="Y8" i="1" s="1"/>
  <c r="N9" i="1"/>
  <c r="Z5" i="1" s="1"/>
  <c r="N4" i="1"/>
  <c r="Y3" i="1" s="1"/>
  <c r="N20" i="1"/>
  <c r="Z10" i="1" s="1"/>
  <c r="N11" i="1"/>
  <c r="Z6" i="1" s="1"/>
  <c r="AA6" i="1" l="1"/>
  <c r="Z12" i="1"/>
  <c r="AA3" i="1"/>
  <c r="Z11" i="1"/>
  <c r="Y11" i="1"/>
  <c r="AF9" i="1" s="1"/>
  <c r="Y12" i="1"/>
  <c r="Z13" i="1"/>
  <c r="AA4" i="1"/>
  <c r="AA7" i="1"/>
  <c r="AA5" i="1"/>
  <c r="AA9" i="1"/>
  <c r="AA8" i="1"/>
  <c r="AF10" i="1"/>
  <c r="AA10" i="1"/>
  <c r="AF8" i="1" l="1"/>
  <c r="AE3" i="1"/>
  <c r="AA12" i="1"/>
  <c r="AA11" i="1"/>
  <c r="AE4" i="1"/>
  <c r="AE5" i="1"/>
  <c r="AE7" i="1"/>
  <c r="AF5" i="1"/>
  <c r="AF7" i="1"/>
  <c r="AE8" i="1"/>
  <c r="AF4" i="1"/>
  <c r="AF6" i="1"/>
  <c r="AF3" i="1"/>
  <c r="AE9" i="1"/>
  <c r="AE6" i="1"/>
  <c r="AE10" i="1"/>
  <c r="AE12" i="1" l="1"/>
  <c r="AF13" i="1"/>
  <c r="AE11" i="1"/>
  <c r="AF12" i="1"/>
  <c r="AF11" i="1"/>
</calcChain>
</file>

<file path=xl/sharedStrings.xml><?xml version="1.0" encoding="utf-8"?>
<sst xmlns="http://schemas.openxmlformats.org/spreadsheetml/2006/main" count="45" uniqueCount="38">
  <si>
    <t>210811 ACE_H SIRT6 360secQ</t>
  </si>
  <si>
    <t>SIRT6</t>
  </si>
  <si>
    <t>SIRT6 (relative to mean Pre)</t>
  </si>
  <si>
    <t>Lane</t>
  </si>
  <si>
    <t>Volume (Int)</t>
  </si>
  <si>
    <t>Adj. Vol. (Int)</t>
  </si>
  <si>
    <t>Mean Bkgd. (Int)</t>
  </si>
  <si>
    <t># of Pixels</t>
  </si>
  <si>
    <t>Min. Value (Int)</t>
  </si>
  <si>
    <t>Max. Value (Int)</t>
  </si>
  <si>
    <t>Mean Value (Int)</t>
  </si>
  <si>
    <t>Std. Dev.</t>
  </si>
  <si>
    <t>Area (mm2)</t>
  </si>
  <si>
    <t>Sample</t>
  </si>
  <si>
    <t>Input (uL)</t>
  </si>
  <si>
    <t>PRE</t>
  </si>
  <si>
    <t>POST</t>
  </si>
  <si>
    <t>RATIO</t>
  </si>
  <si>
    <t>Ctrl</t>
  </si>
  <si>
    <t>1.A</t>
  </si>
  <si>
    <t>1.B</t>
  </si>
  <si>
    <t>2.A</t>
  </si>
  <si>
    <t>2.B</t>
  </si>
  <si>
    <t>3.A</t>
  </si>
  <si>
    <t>3.B</t>
  </si>
  <si>
    <t>4.A</t>
  </si>
  <si>
    <t>4.B</t>
  </si>
  <si>
    <t>Mean</t>
  </si>
  <si>
    <t>SD</t>
  </si>
  <si>
    <t>5.A</t>
  </si>
  <si>
    <t>TTEST</t>
  </si>
  <si>
    <t>5.B</t>
  </si>
  <si>
    <t>6.A</t>
  </si>
  <si>
    <t>6.B</t>
  </si>
  <si>
    <t>7.A</t>
  </si>
  <si>
    <t>7.B</t>
  </si>
  <si>
    <t>8.A</t>
  </si>
  <si>
    <t>8.B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</si>
</sst>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3" fontId="0" fillId="0" borderId="0" xfId="0" applyNumberFormat="1"/>
    <xf numFmtId="3" fontId="0" fillId="3" borderId="0" xfId="0" applyNumberFormat="1" applyFill="1"/>
    <xf numFmtId="3" fontId="0" fillId="0" borderId="0" xfId="0" applyNumberFormat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  <xf numFmtId="2" fontId="1" fillId="0" borderId="0" xfId="0" applyNumberFormat="1" applyFont="1" applyAlignment="1">
      <alignment horizontal="center"/>
    </xf>
    <xf numFmtId="164" fontId="0" fillId="4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164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SIRT6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9222659667541556E-2"/>
                  <c:y val="0.343214494021580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SIRT6!$M$21:$M$25</c:f>
              <c:numCache>
                <c:formatCode>#,##0</c:formatCode>
                <c:ptCount val="5"/>
                <c:pt idx="0">
                  <c:v>16</c:v>
                </c:pt>
                <c:pt idx="1">
                  <c:v>8</c:v>
                </c:pt>
                <c:pt idx="2">
                  <c:v>24</c:v>
                </c:pt>
                <c:pt idx="3">
                  <c:v>12</c:v>
                </c:pt>
                <c:pt idx="4">
                  <c:v>20</c:v>
                </c:pt>
              </c:numCache>
            </c:numRef>
          </c:xVal>
          <c:yVal>
            <c:numRef>
              <c:f>SIRT6!$C$21:$C$25</c:f>
              <c:numCache>
                <c:formatCode>#,##0</c:formatCode>
                <c:ptCount val="5"/>
                <c:pt idx="0">
                  <c:v>8152708.3382350001</c:v>
                </c:pt>
                <c:pt idx="1">
                  <c:v>2525703.015385</c:v>
                </c:pt>
                <c:pt idx="2">
                  <c:v>12866760.208333001</c:v>
                </c:pt>
                <c:pt idx="3">
                  <c:v>6156843.1641790001</c:v>
                </c:pt>
                <c:pt idx="4">
                  <c:v>9999753.7304960005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1F-784F-860C-C3A558D8A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184150</xdr:colOff>
      <xdr:row>1</xdr:row>
      <xdr:rowOff>171450</xdr:rowOff>
    </xdr:from>
    <xdr:to>
      <xdr:col>21</xdr:col>
      <xdr:colOff>488950</xdr:colOff>
      <xdr:row>16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1B4B46-5D21-0E4B-B3FB-37CBE51C9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rf/2s4xw3d971x6jl0k086q2cg096yg61/T/com.microsoft.Outlook/Outlook%20Temp/210831%20ACE%20WB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15 OXPHOS"/>
      <sheetName val="200909 Sly1+THUMPD1+TDP43"/>
      <sheetName val="200915 IGFBP7+MYLK2"/>
      <sheetName val="200915 IGFBP7 Q2+3"/>
      <sheetName val="200916 MFN2+TNNT3+NAMPT"/>
      <sheetName val="200916 TNNT3 3s vs. 6s"/>
      <sheetName val="200924 SIRT-3+SIRT-5"/>
      <sheetName val="201001 SIRT-1+Coomassie"/>
      <sheetName val="201001 Coomassie2Gray+201008 CM"/>
      <sheetName val="210811 ReincubationA-C"/>
      <sheetName val="210811 ReincubationD-E"/>
      <sheetName val="210816 StainFree+Pan-acetyl"/>
      <sheetName val="210823 StainFree"/>
      <sheetName val="210823 GCN5L1+SOD K68"/>
      <sheetName val="210823 GCN5L1+SOD K122"/>
      <sheetName val="210823 SOD K122Q1+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C21">
            <v>8152708.3382350001</v>
          </cell>
          <cell r="M21">
            <v>16</v>
          </cell>
        </row>
        <row r="22">
          <cell r="C22">
            <v>2525703.015385</v>
          </cell>
          <cell r="M22">
            <v>8</v>
          </cell>
        </row>
        <row r="23">
          <cell r="C23">
            <v>12866760.208333001</v>
          </cell>
          <cell r="M23">
            <v>24</v>
          </cell>
        </row>
        <row r="24">
          <cell r="C24">
            <v>6156843.1641790001</v>
          </cell>
          <cell r="M24">
            <v>12</v>
          </cell>
        </row>
        <row r="25">
          <cell r="C25">
            <v>9999753.7304960005</v>
          </cell>
          <cell r="M25">
            <v>20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2245-2530-6D48-A73B-13ADCE7BC5B5}">
  <dimension ref="A1:AF78"/>
  <sheetViews>
    <sheetView tabSelected="1" workbookViewId="0">
      <selection activeCell="D41" sqref="D41"/>
    </sheetView>
  </sheetViews>
  <sheetFormatPr baseColWidth="10" defaultColWidth="8.6640625" defaultRowHeight="15" x14ac:dyDescent="0.2"/>
  <cols>
    <col min="2" max="3" width="11.33203125" bestFit="1" customWidth="1"/>
    <col min="4" max="10" width="8.83203125" bestFit="1" customWidth="1"/>
    <col min="11" max="11" width="2.5" customWidth="1"/>
    <col min="14" max="14" width="9.83203125" bestFit="1" customWidth="1"/>
    <col min="23" max="23" width="2" customWidth="1"/>
    <col min="28" max="28" width="2.1640625" customWidth="1"/>
    <col min="29" max="29" width="2" customWidth="1"/>
    <col min="33" max="33" width="2" customWidth="1"/>
  </cols>
  <sheetData>
    <row r="1" spans="1:32" x14ac:dyDescent="0.2">
      <c r="A1" t="s">
        <v>0</v>
      </c>
      <c r="F1" s="1" t="s">
        <v>1</v>
      </c>
      <c r="X1" s="2"/>
      <c r="Y1" s="3" t="str">
        <f>F1</f>
        <v>SIRT6</v>
      </c>
      <c r="Z1" s="3"/>
      <c r="AA1" s="3"/>
      <c r="AD1" s="4" t="s">
        <v>2</v>
      </c>
      <c r="AE1" s="4"/>
      <c r="AF1" s="4"/>
    </row>
    <row r="2" spans="1:32" x14ac:dyDescent="0.2">
      <c r="A2" t="s">
        <v>3</v>
      </c>
      <c r="B2" t="s">
        <v>4</v>
      </c>
      <c r="C2" s="5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L2" t="s">
        <v>13</v>
      </c>
      <c r="M2" t="s">
        <v>14</v>
      </c>
      <c r="X2" s="2"/>
      <c r="Y2" s="2" t="s">
        <v>15</v>
      </c>
      <c r="Z2" s="2" t="s">
        <v>16</v>
      </c>
      <c r="AA2" s="2" t="s">
        <v>17</v>
      </c>
      <c r="AD2" s="2"/>
      <c r="AE2" s="2" t="str">
        <f>Y2</f>
        <v>PRE</v>
      </c>
      <c r="AF2" s="2" t="str">
        <f>Z2</f>
        <v>POST</v>
      </c>
    </row>
    <row r="3" spans="1:32" x14ac:dyDescent="0.2">
      <c r="A3">
        <v>1</v>
      </c>
      <c r="B3" s="6">
        <v>17637804</v>
      </c>
      <c r="C3" s="7">
        <v>7654272.3453240003</v>
      </c>
      <c r="D3" s="6">
        <v>2295.0647479999998</v>
      </c>
      <c r="E3" s="6">
        <v>4350</v>
      </c>
      <c r="F3" s="6">
        <v>384</v>
      </c>
      <c r="G3" s="6">
        <v>15832</v>
      </c>
      <c r="H3" s="6">
        <v>4054.667586</v>
      </c>
      <c r="I3" s="6">
        <v>2024.658001</v>
      </c>
      <c r="J3" s="6">
        <v>44.632347000000003</v>
      </c>
      <c r="L3" t="s">
        <v>18</v>
      </c>
      <c r="M3" s="8">
        <v>16</v>
      </c>
      <c r="N3" s="9">
        <f>C3/$N$22</f>
        <v>0.98509074963661392</v>
      </c>
      <c r="X3" s="2">
        <v>1</v>
      </c>
      <c r="Y3" s="10">
        <f>N4</f>
        <v>1.050421989047704</v>
      </c>
      <c r="Z3" s="10">
        <f>N5</f>
        <v>1.1107399613121498</v>
      </c>
      <c r="AA3" s="10">
        <f>Z3/Y3</f>
        <v>1.0574226100494422</v>
      </c>
      <c r="AD3" s="2">
        <f>X3</f>
        <v>1</v>
      </c>
      <c r="AE3" s="10">
        <f>Y3/$Y$11</f>
        <v>1.2886504850705696</v>
      </c>
      <c r="AF3" s="10">
        <f>Z3/$Y$11</f>
        <v>1.3626481593648014</v>
      </c>
    </row>
    <row r="4" spans="1:32" x14ac:dyDescent="0.2">
      <c r="A4">
        <v>2</v>
      </c>
      <c r="B4" s="6">
        <v>19640964</v>
      </c>
      <c r="C4" s="7">
        <v>8161903.8496239996</v>
      </c>
      <c r="D4" s="6">
        <v>2966.1654140000001</v>
      </c>
      <c r="E4" s="6">
        <v>3870</v>
      </c>
      <c r="F4" s="6">
        <v>1280</v>
      </c>
      <c r="G4" s="6">
        <v>10816</v>
      </c>
      <c r="H4" s="6">
        <v>5075.1844959999999</v>
      </c>
      <c r="I4" s="6">
        <v>2002.6198429999999</v>
      </c>
      <c r="J4" s="6">
        <v>39.707399000000002</v>
      </c>
      <c r="L4" t="s">
        <v>19</v>
      </c>
      <c r="M4" s="8">
        <v>16</v>
      </c>
      <c r="N4" s="11">
        <f>C4/$N$22</f>
        <v>1.050421989047704</v>
      </c>
      <c r="X4" s="2">
        <v>2</v>
      </c>
      <c r="Y4" s="10">
        <f>N6</f>
        <v>0.63363035161786785</v>
      </c>
      <c r="Z4" s="10">
        <f>N7</f>
        <v>0.89600775025206458</v>
      </c>
      <c r="AA4" s="10">
        <f t="shared" ref="AA4:AA10" si="0">Z4/Y4</f>
        <v>1.4140859066556084</v>
      </c>
      <c r="AD4" s="2">
        <f>X4</f>
        <v>2</v>
      </c>
      <c r="AE4" s="10">
        <f>Y4/$Y$11</f>
        <v>0.77733336552489007</v>
      </c>
      <c r="AF4" s="10">
        <f>Z4/$Y$11</f>
        <v>1.0992161569619197</v>
      </c>
    </row>
    <row r="5" spans="1:32" x14ac:dyDescent="0.2">
      <c r="A5">
        <v>3</v>
      </c>
      <c r="B5" s="6">
        <v>20578136</v>
      </c>
      <c r="C5" s="7">
        <v>8630581.6716419999</v>
      </c>
      <c r="D5" s="6">
        <v>2990.6268660000001</v>
      </c>
      <c r="E5" s="6">
        <v>3995</v>
      </c>
      <c r="F5" s="6">
        <v>1340</v>
      </c>
      <c r="G5" s="6">
        <v>12368</v>
      </c>
      <c r="H5" s="6">
        <v>5150.9727160000002</v>
      </c>
      <c r="I5" s="6">
        <v>2186.3030549999999</v>
      </c>
      <c r="J5" s="6">
        <v>40.989936999999998</v>
      </c>
      <c r="L5" t="s">
        <v>20</v>
      </c>
      <c r="M5" s="8">
        <v>16</v>
      </c>
      <c r="N5" s="10">
        <f>C5/$N$22</f>
        <v>1.1107399613121498</v>
      </c>
      <c r="X5" s="2">
        <v>3</v>
      </c>
      <c r="Y5" s="10">
        <f>N8</f>
        <v>0.77833729695200871</v>
      </c>
      <c r="Z5" s="10">
        <f>N9</f>
        <v>1.0464169334319604</v>
      </c>
      <c r="AA5" s="10">
        <f t="shared" si="0"/>
        <v>1.3444260445050742</v>
      </c>
      <c r="AD5" s="2">
        <f>X5</f>
        <v>3</v>
      </c>
      <c r="AE5" s="10">
        <f>Y5/$Y$11</f>
        <v>0.954858852655046</v>
      </c>
      <c r="AF5" s="10">
        <f>Z5/$Y$11</f>
        <v>1.2837371103356769</v>
      </c>
    </row>
    <row r="6" spans="1:32" x14ac:dyDescent="0.2">
      <c r="A6">
        <v>4</v>
      </c>
      <c r="B6" s="6">
        <v>14343724</v>
      </c>
      <c r="C6" s="7">
        <v>4923383.230769</v>
      </c>
      <c r="D6" s="6">
        <v>2577.3846149999999</v>
      </c>
      <c r="E6" s="6">
        <v>3655</v>
      </c>
      <c r="F6" s="6">
        <v>952</v>
      </c>
      <c r="G6" s="6">
        <v>8980</v>
      </c>
      <c r="H6" s="6">
        <v>3924.4114909999998</v>
      </c>
      <c r="I6" s="6">
        <v>1454.38447</v>
      </c>
      <c r="J6" s="6">
        <v>37.501432000000001</v>
      </c>
      <c r="L6" t="s">
        <v>21</v>
      </c>
      <c r="M6" s="8">
        <v>16</v>
      </c>
      <c r="N6" s="10">
        <f>C6/$N$22</f>
        <v>0.63363035161786785</v>
      </c>
      <c r="X6" s="2">
        <v>4</v>
      </c>
      <c r="Y6" s="10">
        <f>N10</f>
        <v>0.78096846378043949</v>
      </c>
      <c r="Z6" s="10">
        <f>N11</f>
        <v>1.0330994553488519</v>
      </c>
      <c r="AA6" s="10">
        <f t="shared" si="0"/>
        <v>1.3228440113291133</v>
      </c>
      <c r="AD6" s="2">
        <f>X6</f>
        <v>4</v>
      </c>
      <c r="AE6" s="10">
        <f>Y6/$Y$11</f>
        <v>0.95808675005733945</v>
      </c>
      <c r="AF6" s="10">
        <f>Z6/$Y$11</f>
        <v>1.2673993196471245</v>
      </c>
    </row>
    <row r="7" spans="1:32" x14ac:dyDescent="0.2">
      <c r="A7">
        <v>5</v>
      </c>
      <c r="B7" s="6">
        <v>17624056</v>
      </c>
      <c r="C7" s="7">
        <v>6962086.8396950001</v>
      </c>
      <c r="D7" s="6">
        <v>2850.793893</v>
      </c>
      <c r="E7" s="6">
        <v>3740</v>
      </c>
      <c r="F7" s="6">
        <v>860</v>
      </c>
      <c r="G7" s="6">
        <v>11748</v>
      </c>
      <c r="H7" s="6">
        <v>4712.3144389999998</v>
      </c>
      <c r="I7" s="6">
        <v>1939.154963</v>
      </c>
      <c r="J7" s="6">
        <v>38.373558000000003</v>
      </c>
      <c r="L7" t="s">
        <v>22</v>
      </c>
      <c r="M7" s="8">
        <v>16</v>
      </c>
      <c r="N7" s="10">
        <f>C7/$N$22</f>
        <v>0.89600775025206458</v>
      </c>
      <c r="X7" s="2">
        <v>5</v>
      </c>
      <c r="Y7" s="10">
        <f>N13</f>
        <v>0.74187982826708121</v>
      </c>
      <c r="Z7" s="10">
        <f>N14</f>
        <v>0.98596100893593108</v>
      </c>
      <c r="AA7" s="10">
        <f t="shared" si="0"/>
        <v>1.3290036625459767</v>
      </c>
      <c r="AD7" s="2">
        <f>X7</f>
        <v>5</v>
      </c>
      <c r="AE7" s="10">
        <f>Y7/$Y$11</f>
        <v>0.91013308035103224</v>
      </c>
      <c r="AF7" s="10">
        <f>Z7/$Y$11</f>
        <v>1.2095701971907735</v>
      </c>
    </row>
    <row r="8" spans="1:32" x14ac:dyDescent="0.2">
      <c r="A8">
        <v>6</v>
      </c>
      <c r="B8" s="6">
        <v>17113768</v>
      </c>
      <c r="C8" s="7">
        <v>6047773.4153850004</v>
      </c>
      <c r="D8" s="6">
        <v>2994.0461540000001</v>
      </c>
      <c r="E8" s="6">
        <v>3696</v>
      </c>
      <c r="F8" s="6">
        <v>1252</v>
      </c>
      <c r="G8" s="6">
        <v>10608</v>
      </c>
      <c r="H8" s="6">
        <v>4630.3484850000004</v>
      </c>
      <c r="I8" s="6">
        <v>1871.2668209999999</v>
      </c>
      <c r="J8" s="6">
        <v>37.922105000000002</v>
      </c>
      <c r="L8" t="s">
        <v>23</v>
      </c>
      <c r="M8" s="8">
        <v>16</v>
      </c>
      <c r="N8" s="10">
        <f>C8/$N$22</f>
        <v>0.77833729695200871</v>
      </c>
      <c r="X8" s="2">
        <v>6</v>
      </c>
      <c r="Y8" s="10">
        <f>N15</f>
        <v>0.75774712037174263</v>
      </c>
      <c r="Z8" s="10">
        <f>N16</f>
        <v>0.94945484050814821</v>
      </c>
      <c r="AA8" s="10">
        <f t="shared" si="0"/>
        <v>1.252996962947686</v>
      </c>
      <c r="AD8" s="2">
        <f>X8</f>
        <v>6</v>
      </c>
      <c r="AE8" s="10">
        <f>Y8/$Y$11</f>
        <v>0.92959896537688325</v>
      </c>
      <c r="AF8" s="10">
        <f>Z8/$Y$11</f>
        <v>1.1647846803765458</v>
      </c>
    </row>
    <row r="9" spans="1:32" x14ac:dyDescent="0.2">
      <c r="A9">
        <v>7</v>
      </c>
      <c r="B9" s="6">
        <v>20590200</v>
      </c>
      <c r="C9" s="7">
        <v>8130784.0909089996</v>
      </c>
      <c r="D9" s="6">
        <v>3257.363636</v>
      </c>
      <c r="E9" s="6">
        <v>3825</v>
      </c>
      <c r="F9" s="6">
        <v>1220</v>
      </c>
      <c r="G9" s="6">
        <v>11732</v>
      </c>
      <c r="H9" s="6">
        <v>5383.0588239999997</v>
      </c>
      <c r="I9" s="6">
        <v>2133.0139170000002</v>
      </c>
      <c r="J9" s="6">
        <v>39.245685000000002</v>
      </c>
      <c r="L9" t="s">
        <v>24</v>
      </c>
      <c r="M9" s="8">
        <v>16</v>
      </c>
      <c r="N9" s="10">
        <f>C9/$N$22</f>
        <v>1.0464169334319604</v>
      </c>
      <c r="X9" s="2">
        <v>7</v>
      </c>
      <c r="Y9" s="10">
        <f>N17</f>
        <v>0.71410477386556492</v>
      </c>
      <c r="Z9" s="10">
        <f>N18</f>
        <v>0.94374669103027653</v>
      </c>
      <c r="AA9" s="10">
        <f t="shared" si="0"/>
        <v>1.3215801456159195</v>
      </c>
      <c r="AD9" s="2">
        <f>X9</f>
        <v>7</v>
      </c>
      <c r="AE9" s="10">
        <f>Y9/$Y$11</f>
        <v>0.87605883428557785</v>
      </c>
      <c r="AF9" s="10">
        <f>Z9/$Y$11</f>
        <v>1.1577819617832468</v>
      </c>
    </row>
    <row r="10" spans="1:32" x14ac:dyDescent="0.2">
      <c r="A10">
        <v>8</v>
      </c>
      <c r="B10" s="6">
        <v>18194396</v>
      </c>
      <c r="C10" s="7">
        <v>6068217.8947369996</v>
      </c>
      <c r="D10" s="6">
        <v>3071.473684</v>
      </c>
      <c r="E10" s="6">
        <v>3948</v>
      </c>
      <c r="F10" s="6">
        <v>1280</v>
      </c>
      <c r="G10" s="6">
        <v>9568</v>
      </c>
      <c r="H10" s="6">
        <v>4608.5096249999997</v>
      </c>
      <c r="I10" s="6">
        <v>1591.0016989999999</v>
      </c>
      <c r="J10" s="6">
        <v>40.507702999999999</v>
      </c>
      <c r="L10" t="s">
        <v>25</v>
      </c>
      <c r="M10" s="8">
        <v>16</v>
      </c>
      <c r="N10" s="10">
        <f>C10/$N$22</f>
        <v>0.78096846378043949</v>
      </c>
      <c r="X10" s="2">
        <v>8</v>
      </c>
      <c r="Y10" s="10">
        <f>N19</f>
        <v>1.0639769895877071</v>
      </c>
      <c r="Z10" s="10">
        <f>N20</f>
        <v>1.3437932341011241</v>
      </c>
      <c r="AA10" s="10">
        <f t="shared" si="0"/>
        <v>1.2629908797387115</v>
      </c>
      <c r="AD10" s="2">
        <f>X10</f>
        <v>8</v>
      </c>
      <c r="AE10" s="10">
        <f>Y10/$Y$11</f>
        <v>1.305279666678661</v>
      </c>
      <c r="AF10" s="10">
        <f>Z10/$Y$11</f>
        <v>1.648556314523534</v>
      </c>
    </row>
    <row r="11" spans="1:32" x14ac:dyDescent="0.2">
      <c r="A11">
        <v>9</v>
      </c>
      <c r="B11" s="6">
        <v>20972656</v>
      </c>
      <c r="C11" s="7">
        <v>8027305.7014929997</v>
      </c>
      <c r="D11" s="6">
        <v>3240.3880600000002</v>
      </c>
      <c r="E11" s="6">
        <v>3995</v>
      </c>
      <c r="F11" s="6">
        <v>1012</v>
      </c>
      <c r="G11" s="6">
        <v>11160</v>
      </c>
      <c r="H11" s="6">
        <v>5249.7261580000004</v>
      </c>
      <c r="I11" s="6">
        <v>2001.7100809999999</v>
      </c>
      <c r="J11" s="6">
        <v>40.989936999999998</v>
      </c>
      <c r="L11" t="s">
        <v>26</v>
      </c>
      <c r="M11" s="8">
        <v>16</v>
      </c>
      <c r="N11" s="10">
        <f>C11/$N$22</f>
        <v>1.0330994553488519</v>
      </c>
      <c r="X11" s="2" t="s">
        <v>27</v>
      </c>
      <c r="Y11" s="12">
        <f>AVERAGE(Y3:Y10)</f>
        <v>0.81513335168626455</v>
      </c>
      <c r="Z11" s="12">
        <f>AVERAGE(Z3:Z10)</f>
        <v>1.0386524843650631</v>
      </c>
      <c r="AA11" s="12">
        <f>AVERAGE(AA3:AA10)</f>
        <v>1.2881687779234414</v>
      </c>
      <c r="AD11" s="2" t="str">
        <f>X11</f>
        <v>Mean</v>
      </c>
      <c r="AE11" s="12">
        <f>AVERAGE(AE3:AE10)</f>
        <v>1</v>
      </c>
      <c r="AF11" s="12">
        <f>AVERAGE(AF3:AF10)</f>
        <v>1.2742117375229527</v>
      </c>
    </row>
    <row r="12" spans="1:32" x14ac:dyDescent="0.2">
      <c r="A12">
        <v>10</v>
      </c>
      <c r="B12" s="6">
        <v>20211176</v>
      </c>
      <c r="C12" s="7">
        <v>7503376.300752</v>
      </c>
      <c r="D12" s="6">
        <v>3283.6691729999998</v>
      </c>
      <c r="E12" s="6">
        <v>3870</v>
      </c>
      <c r="F12" s="6">
        <v>1500</v>
      </c>
      <c r="G12" s="6">
        <v>10568</v>
      </c>
      <c r="H12" s="6">
        <v>5222.5260980000003</v>
      </c>
      <c r="I12" s="6">
        <v>1895.2117619999999</v>
      </c>
      <c r="J12" s="6">
        <v>39.707399000000002</v>
      </c>
      <c r="L12" t="s">
        <v>18</v>
      </c>
      <c r="M12" s="8">
        <v>16</v>
      </c>
      <c r="N12" s="9">
        <f>C12/$N$22</f>
        <v>0.96567070669086741</v>
      </c>
      <c r="X12" s="2" t="s">
        <v>28</v>
      </c>
      <c r="Y12" s="10">
        <f>_xlfn.STDEV.S(Y3:Y10)</f>
        <v>0.15657698198520156</v>
      </c>
      <c r="Z12" s="10">
        <f t="shared" ref="Z12:AA12" si="1">_xlfn.STDEV.S(Z3:Z10)</f>
        <v>0.14065451357028286</v>
      </c>
      <c r="AA12" s="10">
        <f t="shared" si="1"/>
        <v>0.10564154997684443</v>
      </c>
      <c r="AD12" s="2" t="str">
        <f>X12</f>
        <v>SD</v>
      </c>
      <c r="AE12" s="10">
        <f>_xlfn.STDEV.S(AE3:AE10)</f>
        <v>0.19208756660648443</v>
      </c>
      <c r="AF12" s="10">
        <f t="shared" ref="AF12" si="2">_xlfn.STDEV.S(AF3:AF10)</f>
        <v>0.17255399166198973</v>
      </c>
    </row>
    <row r="13" spans="1:32" x14ac:dyDescent="0.2">
      <c r="A13">
        <v>11</v>
      </c>
      <c r="B13" s="6">
        <v>17373824</v>
      </c>
      <c r="C13" s="7">
        <v>5764494.5454550004</v>
      </c>
      <c r="D13" s="6">
        <v>3004.4848480000001</v>
      </c>
      <c r="E13" s="6">
        <v>3864</v>
      </c>
      <c r="F13" s="6">
        <v>912</v>
      </c>
      <c r="G13" s="6">
        <v>9608</v>
      </c>
      <c r="H13" s="6">
        <v>4496.331263</v>
      </c>
      <c r="I13" s="6">
        <v>1593.4494500000001</v>
      </c>
      <c r="J13" s="6">
        <v>39.645837</v>
      </c>
      <c r="L13" t="s">
        <v>29</v>
      </c>
      <c r="M13" s="8">
        <v>16</v>
      </c>
      <c r="N13" s="10">
        <f>C13/$N$22</f>
        <v>0.74187982826708121</v>
      </c>
      <c r="X13" s="2" t="s">
        <v>30</v>
      </c>
      <c r="Y13" s="2"/>
      <c r="Z13" s="13">
        <f>TTEST(Y3:Y10,Z3:Z10,2,1)</f>
        <v>4.7014029264736008E-5</v>
      </c>
      <c r="AA13" s="2"/>
      <c r="AD13" s="2" t="s">
        <v>30</v>
      </c>
      <c r="AF13" s="13">
        <f>TTEST(AE3:AE10,AF3:AF10,2,1)</f>
        <v>4.7014029264735757E-5</v>
      </c>
    </row>
    <row r="14" spans="1:32" x14ac:dyDescent="0.2">
      <c r="A14">
        <v>12</v>
      </c>
      <c r="B14" s="6">
        <v>18725948</v>
      </c>
      <c r="C14" s="7">
        <v>7661034.3636360001</v>
      </c>
      <c r="D14" s="6">
        <v>2892.787879</v>
      </c>
      <c r="E14" s="6">
        <v>3825</v>
      </c>
      <c r="F14" s="6">
        <v>1184</v>
      </c>
      <c r="G14" s="6">
        <v>10436</v>
      </c>
      <c r="H14" s="6">
        <v>4895.6726799999997</v>
      </c>
      <c r="I14" s="6">
        <v>1868.184964</v>
      </c>
      <c r="J14" s="6">
        <v>39.245685000000002</v>
      </c>
      <c r="L14" t="s">
        <v>31</v>
      </c>
      <c r="M14" s="8">
        <v>16</v>
      </c>
      <c r="N14" s="10">
        <f>C14/$N$22</f>
        <v>0.98596100893593108</v>
      </c>
    </row>
    <row r="15" spans="1:32" x14ac:dyDescent="0.2">
      <c r="A15">
        <v>13</v>
      </c>
      <c r="B15" s="6">
        <v>16219828</v>
      </c>
      <c r="C15" s="7">
        <v>5887785.2932329997</v>
      </c>
      <c r="D15" s="6">
        <v>2642.4661649999998</v>
      </c>
      <c r="E15" s="6">
        <v>3910</v>
      </c>
      <c r="F15" s="6">
        <v>920</v>
      </c>
      <c r="G15" s="6">
        <v>8884</v>
      </c>
      <c r="H15" s="6">
        <v>4148.2936060000002</v>
      </c>
      <c r="I15" s="6">
        <v>1553.102269</v>
      </c>
      <c r="J15" s="6">
        <v>40.117811000000003</v>
      </c>
      <c r="L15" t="s">
        <v>32</v>
      </c>
      <c r="M15" s="8">
        <v>16</v>
      </c>
      <c r="N15" s="10">
        <f>C15/$N$22</f>
        <v>0.75774712037174263</v>
      </c>
    </row>
    <row r="16" spans="1:32" x14ac:dyDescent="0.2">
      <c r="A16">
        <v>14</v>
      </c>
      <c r="B16" s="6">
        <v>18320108</v>
      </c>
      <c r="C16" s="7">
        <v>7377377.0909089996</v>
      </c>
      <c r="D16" s="6">
        <v>2831.969697</v>
      </c>
      <c r="E16" s="6">
        <v>3864</v>
      </c>
      <c r="F16" s="6">
        <v>1096</v>
      </c>
      <c r="G16" s="6">
        <v>10152</v>
      </c>
      <c r="H16" s="6">
        <v>4741.2287779999997</v>
      </c>
      <c r="I16" s="6">
        <v>1826.968048</v>
      </c>
      <c r="J16" s="6">
        <v>39.645837</v>
      </c>
      <c r="L16" t="s">
        <v>33</v>
      </c>
      <c r="M16" s="8">
        <v>16</v>
      </c>
      <c r="N16" s="10">
        <f>C16/$N$22</f>
        <v>0.94945484050814821</v>
      </c>
    </row>
    <row r="17" spans="1:15" x14ac:dyDescent="0.2">
      <c r="A17">
        <v>15</v>
      </c>
      <c r="B17" s="6">
        <v>16753724</v>
      </c>
      <c r="C17" s="7">
        <v>5548679.0676689995</v>
      </c>
      <c r="D17" s="6">
        <v>2812.5112779999999</v>
      </c>
      <c r="E17" s="6">
        <v>3984</v>
      </c>
      <c r="F17" s="6">
        <v>1004</v>
      </c>
      <c r="G17" s="6">
        <v>32620</v>
      </c>
      <c r="H17" s="6">
        <v>4205.2520080000004</v>
      </c>
      <c r="I17" s="6">
        <v>1418.95623</v>
      </c>
      <c r="J17" s="6">
        <v>40.877074</v>
      </c>
      <c r="L17" t="s">
        <v>34</v>
      </c>
      <c r="M17" s="8">
        <v>16</v>
      </c>
      <c r="N17" s="10">
        <f>C17/$N$22</f>
        <v>0.71410477386556492</v>
      </c>
    </row>
    <row r="18" spans="1:15" x14ac:dyDescent="0.2">
      <c r="A18">
        <v>16</v>
      </c>
      <c r="B18" s="6">
        <v>19377588</v>
      </c>
      <c r="C18" s="7">
        <v>7333024.0902260002</v>
      </c>
      <c r="D18" s="6">
        <v>3080.4511280000002</v>
      </c>
      <c r="E18" s="6">
        <v>3910</v>
      </c>
      <c r="F18" s="6">
        <v>1360</v>
      </c>
      <c r="G18" s="6">
        <v>9764</v>
      </c>
      <c r="H18" s="6">
        <v>4955.9048590000002</v>
      </c>
      <c r="I18" s="6">
        <v>1747.9866919999999</v>
      </c>
      <c r="J18" s="6">
        <v>40.117811000000003</v>
      </c>
      <c r="L18" t="s">
        <v>35</v>
      </c>
      <c r="M18" s="8">
        <v>16</v>
      </c>
      <c r="N18" s="10">
        <f>C18/$N$22</f>
        <v>0.94374669103027653</v>
      </c>
    </row>
    <row r="19" spans="1:15" x14ac:dyDescent="0.2">
      <c r="A19">
        <v>17</v>
      </c>
      <c r="B19" s="6">
        <v>21986204</v>
      </c>
      <c r="C19" s="7">
        <v>8267227.8167939996</v>
      </c>
      <c r="D19" s="6">
        <v>3629.3587790000001</v>
      </c>
      <c r="E19" s="6">
        <v>3780</v>
      </c>
      <c r="F19" s="6">
        <v>1056</v>
      </c>
      <c r="G19" s="6">
        <v>13056</v>
      </c>
      <c r="H19" s="6">
        <v>5816.4560849999998</v>
      </c>
      <c r="I19" s="6">
        <v>2498.4325210000002</v>
      </c>
      <c r="J19" s="6">
        <v>38.783971000000001</v>
      </c>
      <c r="L19" t="s">
        <v>36</v>
      </c>
      <c r="M19" s="8">
        <v>16</v>
      </c>
      <c r="N19" s="10">
        <f>C19/$N$22</f>
        <v>1.0639769895877071</v>
      </c>
    </row>
    <row r="20" spans="1:15" x14ac:dyDescent="0.2">
      <c r="A20">
        <v>18</v>
      </c>
      <c r="B20" s="6">
        <v>26027172</v>
      </c>
      <c r="C20" s="7">
        <v>10441433.333333001</v>
      </c>
      <c r="D20" s="6">
        <v>3935.7925930000001</v>
      </c>
      <c r="E20" s="6">
        <v>3960</v>
      </c>
      <c r="F20" s="6">
        <v>1412</v>
      </c>
      <c r="G20" s="6">
        <v>15056</v>
      </c>
      <c r="H20" s="6">
        <v>6572.5181819999998</v>
      </c>
      <c r="I20" s="6">
        <v>2834.8187170000001</v>
      </c>
      <c r="J20" s="6">
        <v>40.630825999999999</v>
      </c>
      <c r="L20" t="s">
        <v>37</v>
      </c>
      <c r="M20" s="8">
        <v>16</v>
      </c>
      <c r="N20" s="10">
        <f>C20/$N$22</f>
        <v>1.3437932341011241</v>
      </c>
    </row>
    <row r="21" spans="1:15" x14ac:dyDescent="0.2">
      <c r="A21">
        <v>19</v>
      </c>
      <c r="B21" s="6">
        <v>21217364</v>
      </c>
      <c r="C21" s="7">
        <v>8152708.3382350001</v>
      </c>
      <c r="D21" s="6">
        <v>3195.0735289999998</v>
      </c>
      <c r="E21" s="6">
        <v>4089</v>
      </c>
      <c r="F21" s="6">
        <v>1208</v>
      </c>
      <c r="G21" s="6">
        <v>16748</v>
      </c>
      <c r="H21" s="6">
        <v>5188.8882370000001</v>
      </c>
      <c r="I21" s="6">
        <v>1854.2503630000001</v>
      </c>
      <c r="J21" s="6">
        <v>41.954405999999999</v>
      </c>
      <c r="L21" t="s">
        <v>18</v>
      </c>
      <c r="M21" s="8">
        <v>16</v>
      </c>
      <c r="N21" s="9">
        <f>C21/$N$22</f>
        <v>1.0492385436725189</v>
      </c>
    </row>
    <row r="22" spans="1:15" x14ac:dyDescent="0.2">
      <c r="A22">
        <v>20</v>
      </c>
      <c r="B22" s="6">
        <v>11949800</v>
      </c>
      <c r="C22" s="7">
        <v>2525703.015385</v>
      </c>
      <c r="D22" s="6">
        <v>2609.107692</v>
      </c>
      <c r="E22" s="6">
        <v>3612</v>
      </c>
      <c r="F22" s="6">
        <v>1040</v>
      </c>
      <c r="G22" s="6">
        <v>7632</v>
      </c>
      <c r="H22" s="6">
        <v>3308.3610189999999</v>
      </c>
      <c r="I22" s="6">
        <v>1143.762199</v>
      </c>
      <c r="J22" s="6">
        <v>37.060239000000003</v>
      </c>
      <c r="L22" t="s">
        <v>18</v>
      </c>
      <c r="M22" s="8">
        <v>8</v>
      </c>
      <c r="N22" s="7">
        <f>AVERAGE(C3,C12,C21)</f>
        <v>7770118.9947703332</v>
      </c>
      <c r="O22" s="14"/>
    </row>
    <row r="23" spans="1:15" x14ac:dyDescent="0.2">
      <c r="A23">
        <v>21</v>
      </c>
      <c r="B23" s="6">
        <v>29389816</v>
      </c>
      <c r="C23" s="7">
        <v>12866760.208333001</v>
      </c>
      <c r="D23" s="6">
        <v>3560.2361110000002</v>
      </c>
      <c r="E23" s="6">
        <v>4641</v>
      </c>
      <c r="F23" s="6">
        <v>1204</v>
      </c>
      <c r="G23" s="6">
        <v>13092</v>
      </c>
      <c r="H23" s="6">
        <v>6332.6472739999999</v>
      </c>
      <c r="I23" s="6">
        <v>2504.111026</v>
      </c>
      <c r="J23" s="6">
        <v>47.618096999999999</v>
      </c>
      <c r="L23" t="s">
        <v>18</v>
      </c>
      <c r="M23" s="8">
        <v>24</v>
      </c>
      <c r="O23" s="14"/>
    </row>
    <row r="24" spans="1:15" x14ac:dyDescent="0.2">
      <c r="A24">
        <v>22</v>
      </c>
      <c r="B24" s="6">
        <v>19617576</v>
      </c>
      <c r="C24" s="7">
        <v>6156843.1641790001</v>
      </c>
      <c r="D24" s="6">
        <v>3402.6119399999998</v>
      </c>
      <c r="E24" s="6">
        <v>3956</v>
      </c>
      <c r="F24" s="6">
        <v>1316</v>
      </c>
      <c r="G24" s="6">
        <v>10668</v>
      </c>
      <c r="H24" s="6">
        <v>4958.9423660000002</v>
      </c>
      <c r="I24" s="6">
        <v>1870.3910080000001</v>
      </c>
      <c r="J24" s="6">
        <v>40.589784999999999</v>
      </c>
      <c r="L24" t="s">
        <v>18</v>
      </c>
      <c r="M24" s="8">
        <v>12</v>
      </c>
      <c r="O24" s="15"/>
    </row>
    <row r="25" spans="1:15" x14ac:dyDescent="0.2">
      <c r="A25">
        <v>23</v>
      </c>
      <c r="B25" s="6">
        <v>24660092</v>
      </c>
      <c r="C25" s="7">
        <v>9999753.7304960005</v>
      </c>
      <c r="D25" s="6">
        <v>3216.3971630000001</v>
      </c>
      <c r="E25" s="6">
        <v>4558</v>
      </c>
      <c r="F25" s="6">
        <v>1268</v>
      </c>
      <c r="G25" s="6">
        <v>11420</v>
      </c>
      <c r="H25" s="6">
        <v>5410.2878460000002</v>
      </c>
      <c r="I25" s="6">
        <v>2156.4349579999998</v>
      </c>
      <c r="J25" s="6">
        <v>46.766492</v>
      </c>
      <c r="L25" t="s">
        <v>18</v>
      </c>
      <c r="M25" s="8">
        <v>20</v>
      </c>
      <c r="O25" s="14"/>
    </row>
    <row r="26" spans="1:15" x14ac:dyDescent="0.2">
      <c r="B26" s="6"/>
      <c r="C26" s="6"/>
      <c r="D26" s="6"/>
      <c r="E26" s="6"/>
      <c r="F26" s="6"/>
      <c r="G26" s="6"/>
      <c r="H26" s="6"/>
      <c r="I26" s="6"/>
      <c r="J26" s="6"/>
    </row>
    <row r="53" spans="2:14" s="16" customFormat="1" x14ac:dyDescent="0.2"/>
    <row r="54" spans="2:14" s="16" customFormat="1" x14ac:dyDescent="0.2"/>
    <row r="55" spans="2:14" s="16" customFormat="1" x14ac:dyDescent="0.2">
      <c r="B55" s="17"/>
      <c r="C55" s="17"/>
      <c r="D55" s="17"/>
      <c r="E55" s="17"/>
      <c r="F55" s="17"/>
      <c r="G55" s="17"/>
      <c r="H55" s="17"/>
      <c r="I55" s="17"/>
      <c r="J55" s="17"/>
      <c r="M55" s="18"/>
      <c r="N55" s="11"/>
    </row>
    <row r="56" spans="2:14" s="16" customFormat="1" x14ac:dyDescent="0.2">
      <c r="B56" s="17"/>
      <c r="C56" s="17"/>
      <c r="D56" s="17"/>
      <c r="E56" s="17"/>
      <c r="F56" s="17"/>
      <c r="G56" s="17"/>
      <c r="H56" s="17"/>
      <c r="I56" s="17"/>
      <c r="J56" s="17"/>
      <c r="M56" s="18"/>
      <c r="N56" s="11"/>
    </row>
    <row r="57" spans="2:14" s="16" customFormat="1" x14ac:dyDescent="0.2">
      <c r="B57" s="17"/>
      <c r="C57" s="17"/>
      <c r="D57" s="17"/>
      <c r="E57" s="17"/>
      <c r="F57" s="17"/>
      <c r="G57" s="17"/>
      <c r="H57" s="17"/>
      <c r="I57" s="17"/>
      <c r="J57" s="17"/>
      <c r="M57" s="18"/>
      <c r="N57" s="11"/>
    </row>
    <row r="58" spans="2:14" s="16" customFormat="1" x14ac:dyDescent="0.2">
      <c r="B58" s="17"/>
      <c r="C58" s="17"/>
      <c r="D58" s="17"/>
      <c r="E58" s="17"/>
      <c r="F58" s="17"/>
      <c r="G58" s="17"/>
      <c r="H58" s="17"/>
      <c r="I58" s="17"/>
      <c r="J58" s="17"/>
      <c r="M58" s="18"/>
      <c r="N58" s="11"/>
    </row>
    <row r="59" spans="2:14" s="16" customFormat="1" x14ac:dyDescent="0.2">
      <c r="B59" s="17"/>
      <c r="C59" s="17"/>
      <c r="D59" s="17"/>
      <c r="E59" s="17"/>
      <c r="F59" s="17"/>
      <c r="G59" s="17"/>
      <c r="H59" s="17"/>
      <c r="I59" s="17"/>
      <c r="J59" s="17"/>
      <c r="M59" s="18"/>
      <c r="N59" s="11"/>
    </row>
    <row r="60" spans="2:14" s="16" customFormat="1" x14ac:dyDescent="0.2">
      <c r="B60" s="17"/>
      <c r="C60" s="17"/>
      <c r="D60" s="17"/>
      <c r="E60" s="17"/>
      <c r="F60" s="17"/>
      <c r="G60" s="17"/>
      <c r="H60" s="17"/>
      <c r="I60" s="17"/>
      <c r="J60" s="17"/>
      <c r="M60" s="18"/>
      <c r="N60" s="11"/>
    </row>
    <row r="61" spans="2:14" s="16" customFormat="1" x14ac:dyDescent="0.2">
      <c r="B61" s="17"/>
      <c r="C61" s="17"/>
      <c r="D61" s="17"/>
      <c r="E61" s="17"/>
      <c r="F61" s="17"/>
      <c r="G61" s="17"/>
      <c r="H61" s="17"/>
      <c r="I61" s="17"/>
      <c r="J61" s="17"/>
      <c r="M61" s="18"/>
      <c r="N61" s="11"/>
    </row>
    <row r="62" spans="2:14" s="16" customFormat="1" x14ac:dyDescent="0.2">
      <c r="B62" s="17"/>
      <c r="C62" s="17"/>
      <c r="D62" s="17"/>
      <c r="E62" s="17"/>
      <c r="F62" s="17"/>
      <c r="G62" s="17"/>
      <c r="H62" s="17"/>
      <c r="I62" s="17"/>
      <c r="J62" s="17"/>
      <c r="M62" s="18"/>
      <c r="N62" s="11"/>
    </row>
    <row r="63" spans="2:14" s="16" customFormat="1" x14ac:dyDescent="0.2">
      <c r="B63" s="17"/>
      <c r="C63" s="17"/>
      <c r="D63" s="17"/>
      <c r="E63" s="17"/>
      <c r="F63" s="17"/>
      <c r="G63" s="17"/>
      <c r="H63" s="17"/>
      <c r="I63" s="17"/>
      <c r="J63" s="17"/>
      <c r="M63" s="18"/>
      <c r="N63" s="11"/>
    </row>
    <row r="64" spans="2:14" s="16" customFormat="1" x14ac:dyDescent="0.2">
      <c r="B64" s="17"/>
      <c r="C64" s="17"/>
      <c r="D64" s="17"/>
      <c r="E64" s="17"/>
      <c r="F64" s="17"/>
      <c r="G64" s="17"/>
      <c r="H64" s="17"/>
      <c r="I64" s="17"/>
      <c r="J64" s="17"/>
      <c r="M64" s="18"/>
      <c r="N64" s="11"/>
    </row>
    <row r="65" spans="2:15" s="16" customFormat="1" x14ac:dyDescent="0.2">
      <c r="B65" s="17"/>
      <c r="C65" s="17"/>
      <c r="D65" s="17"/>
      <c r="E65" s="17"/>
      <c r="F65" s="17"/>
      <c r="G65" s="17"/>
      <c r="H65" s="17"/>
      <c r="I65" s="17"/>
      <c r="J65" s="17"/>
      <c r="M65" s="18"/>
      <c r="N65" s="11"/>
    </row>
    <row r="66" spans="2:15" s="16" customFormat="1" x14ac:dyDescent="0.2">
      <c r="B66" s="17"/>
      <c r="C66" s="17"/>
      <c r="D66" s="17"/>
      <c r="E66" s="17"/>
      <c r="F66" s="17"/>
      <c r="G66" s="17"/>
      <c r="H66" s="17"/>
      <c r="I66" s="17"/>
      <c r="J66" s="17"/>
      <c r="M66" s="18"/>
      <c r="N66" s="11"/>
    </row>
    <row r="67" spans="2:15" s="16" customFormat="1" x14ac:dyDescent="0.2">
      <c r="B67" s="17"/>
      <c r="C67" s="17"/>
      <c r="D67" s="17"/>
      <c r="E67" s="17"/>
      <c r="F67" s="17"/>
      <c r="G67" s="17"/>
      <c r="H67" s="17"/>
      <c r="I67" s="17"/>
      <c r="J67" s="17"/>
      <c r="M67" s="18"/>
      <c r="N67" s="11"/>
    </row>
    <row r="68" spans="2:15" s="16" customFormat="1" x14ac:dyDescent="0.2">
      <c r="B68" s="17"/>
      <c r="C68" s="17"/>
      <c r="D68" s="17"/>
      <c r="E68" s="17"/>
      <c r="F68" s="17"/>
      <c r="G68" s="17"/>
      <c r="H68" s="17"/>
      <c r="I68" s="17"/>
      <c r="J68" s="17"/>
      <c r="M68" s="18"/>
      <c r="N68" s="11"/>
    </row>
    <row r="69" spans="2:15" s="16" customFormat="1" x14ac:dyDescent="0.2">
      <c r="B69" s="17"/>
      <c r="C69" s="17"/>
      <c r="D69" s="17"/>
      <c r="E69" s="17"/>
      <c r="F69" s="17"/>
      <c r="G69" s="17"/>
      <c r="H69" s="17"/>
      <c r="I69" s="17"/>
      <c r="J69" s="17"/>
      <c r="M69" s="18"/>
      <c r="N69" s="11"/>
    </row>
    <row r="70" spans="2:15" s="16" customFormat="1" x14ac:dyDescent="0.2">
      <c r="B70" s="17"/>
      <c r="C70" s="17"/>
      <c r="D70" s="17"/>
      <c r="E70" s="17"/>
      <c r="F70" s="17"/>
      <c r="G70" s="17"/>
      <c r="H70" s="17"/>
      <c r="I70" s="17"/>
      <c r="J70" s="17"/>
      <c r="M70" s="18"/>
      <c r="N70" s="11"/>
    </row>
    <row r="71" spans="2:15" s="16" customFormat="1" x14ac:dyDescent="0.2">
      <c r="B71" s="17"/>
      <c r="C71" s="17"/>
      <c r="D71" s="17"/>
      <c r="E71" s="17"/>
      <c r="F71" s="17"/>
      <c r="G71" s="17"/>
      <c r="H71" s="17"/>
      <c r="I71" s="17"/>
      <c r="J71" s="17"/>
      <c r="M71" s="18"/>
      <c r="N71" s="11"/>
    </row>
    <row r="72" spans="2:15" s="16" customFormat="1" x14ac:dyDescent="0.2">
      <c r="B72" s="17"/>
      <c r="C72" s="17"/>
      <c r="D72" s="17"/>
      <c r="E72" s="17"/>
      <c r="F72" s="17"/>
      <c r="G72" s="17"/>
      <c r="H72" s="17"/>
      <c r="I72" s="17"/>
      <c r="J72" s="17"/>
      <c r="M72" s="18"/>
      <c r="N72" s="11"/>
    </row>
    <row r="73" spans="2:15" s="16" customFormat="1" x14ac:dyDescent="0.2">
      <c r="B73" s="17"/>
      <c r="C73" s="17"/>
      <c r="D73" s="17"/>
      <c r="E73" s="17"/>
      <c r="F73" s="17"/>
      <c r="G73" s="17"/>
      <c r="H73" s="17"/>
      <c r="I73" s="17"/>
      <c r="J73" s="17"/>
      <c r="M73" s="18"/>
      <c r="N73" s="11"/>
    </row>
    <row r="74" spans="2:15" s="16" customFormat="1" x14ac:dyDescent="0.2">
      <c r="B74" s="17"/>
      <c r="C74" s="17"/>
      <c r="D74" s="17"/>
      <c r="E74" s="17"/>
      <c r="F74" s="17"/>
      <c r="G74" s="17"/>
      <c r="H74" s="17"/>
      <c r="I74" s="17"/>
      <c r="J74" s="17"/>
      <c r="M74" s="18"/>
      <c r="N74" s="17"/>
      <c r="O74" s="14"/>
    </row>
    <row r="75" spans="2:15" s="16" customFormat="1" x14ac:dyDescent="0.2">
      <c r="B75" s="17"/>
      <c r="C75" s="17"/>
      <c r="D75" s="17"/>
      <c r="E75" s="17"/>
      <c r="F75" s="17"/>
      <c r="G75" s="17"/>
      <c r="H75" s="17"/>
      <c r="I75" s="17"/>
      <c r="J75" s="17"/>
      <c r="M75" s="18"/>
      <c r="O75" s="14"/>
    </row>
    <row r="76" spans="2:15" s="16" customFormat="1" x14ac:dyDescent="0.2">
      <c r="B76" s="17"/>
      <c r="C76" s="17"/>
      <c r="D76" s="17"/>
      <c r="E76" s="17"/>
      <c r="F76" s="17"/>
      <c r="G76" s="17"/>
      <c r="H76" s="17"/>
      <c r="I76" s="17"/>
      <c r="J76" s="17"/>
      <c r="M76" s="18"/>
      <c r="O76" s="19"/>
    </row>
    <row r="77" spans="2:15" s="16" customFormat="1" x14ac:dyDescent="0.2">
      <c r="B77" s="17"/>
      <c r="C77" s="17"/>
      <c r="D77" s="17"/>
      <c r="E77" s="17"/>
      <c r="F77" s="17"/>
      <c r="G77" s="17"/>
      <c r="H77" s="17"/>
      <c r="I77" s="17"/>
      <c r="J77" s="17"/>
      <c r="M77" s="18"/>
    </row>
    <row r="78" spans="2:15" s="16" customFormat="1" x14ac:dyDescent="0.2"/>
  </sheetData>
  <mergeCells count="2">
    <mergeCell ref="Y1:AA1"/>
    <mergeCell ref="AD1:A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SIRT6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Stocks</dc:creator>
  <cp:lastModifiedBy>Ben Stocks</cp:lastModifiedBy>
  <dcterms:created xsi:type="dcterms:W3CDTF">2021-11-03T15:46:29Z</dcterms:created>
  <dcterms:modified xsi:type="dcterms:W3CDTF">2021-11-03T15:46:50Z</dcterms:modified>
</cp:coreProperties>
</file>