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cj345/Documents/CBMR/ACE/Source data/"/>
    </mc:Choice>
  </mc:AlternateContent>
  <xr:revisionPtr revIDLastSave="0" documentId="13_ncr:1_{BAB94E85-4072-B94C-A6EA-35F3A0F4810C}" xr6:coauthVersionLast="36" xr6:coauthVersionMax="36" xr10:uidLastSave="{00000000-0000-0000-0000-000000000000}"/>
  <bookViews>
    <workbookView xWindow="0" yWindow="460" windowWidth="33600" windowHeight="19020" xr2:uid="{7CD7286B-5F37-804A-AEB2-CA3277916CC0}"/>
  </bookViews>
  <sheets>
    <sheet name="SIRT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3" i="1" s="1"/>
  <c r="Z1" i="1"/>
  <c r="AF2" i="1"/>
  <c r="AG2" i="1"/>
  <c r="AE3" i="1"/>
  <c r="AE4" i="1"/>
  <c r="AE5" i="1"/>
  <c r="AE6" i="1"/>
  <c r="AE7" i="1"/>
  <c r="AE8" i="1"/>
  <c r="AE9" i="1"/>
  <c r="AE10" i="1"/>
  <c r="AE11" i="1"/>
  <c r="AE12" i="1"/>
  <c r="N10" i="1" l="1"/>
  <c r="Z6" i="1" s="1"/>
  <c r="N17" i="1"/>
  <c r="Z9" i="1" s="1"/>
  <c r="N18" i="1"/>
  <c r="AA9" i="1" s="1"/>
  <c r="N16" i="1"/>
  <c r="AA8" i="1" s="1"/>
  <c r="N12" i="1"/>
  <c r="N15" i="1"/>
  <c r="Z8" i="1" s="1"/>
  <c r="N11" i="1"/>
  <c r="AA6" i="1" s="1"/>
  <c r="AB6" i="1" s="1"/>
  <c r="N9" i="1"/>
  <c r="AA5" i="1" s="1"/>
  <c r="N8" i="1"/>
  <c r="Z5" i="1" s="1"/>
  <c r="N19" i="1"/>
  <c r="Z10" i="1" s="1"/>
  <c r="N7" i="1"/>
  <c r="AA4" i="1" s="1"/>
  <c r="AB5" i="1"/>
  <c r="N6" i="1"/>
  <c r="N14" i="1"/>
  <c r="N21" i="1"/>
  <c r="N13" i="1"/>
  <c r="Z7" i="1" s="1"/>
  <c r="N5" i="1"/>
  <c r="N4" i="1"/>
  <c r="Z3" i="1" s="1"/>
  <c r="N20" i="1"/>
  <c r="AB9" i="1"/>
  <c r="AB8" i="1"/>
  <c r="AA3" i="1" l="1"/>
  <c r="Z4" i="1"/>
  <c r="AA7" i="1"/>
  <c r="AA10" i="1"/>
  <c r="AA13" i="1" l="1"/>
  <c r="AB4" i="1"/>
  <c r="AB10" i="1"/>
  <c r="AB7" i="1"/>
  <c r="AB3" i="1"/>
  <c r="AA12" i="1"/>
  <c r="AA11" i="1"/>
  <c r="Z12" i="1"/>
  <c r="Z11" i="1"/>
  <c r="AG10" i="1" s="1"/>
  <c r="AG7" i="1" l="1"/>
  <c r="AF3" i="1"/>
  <c r="AF8" i="1"/>
  <c r="AG5" i="1"/>
  <c r="AF5" i="1"/>
  <c r="AG8" i="1"/>
  <c r="AG4" i="1"/>
  <c r="AF7" i="1"/>
  <c r="AF9" i="1"/>
  <c r="AF6" i="1"/>
  <c r="AG6" i="1"/>
  <c r="AF10" i="1"/>
  <c r="AG9" i="1"/>
  <c r="AB12" i="1"/>
  <c r="AB11" i="1"/>
  <c r="AG3" i="1"/>
  <c r="AF4" i="1"/>
  <c r="AG12" i="1" l="1"/>
  <c r="AG11" i="1"/>
  <c r="AF11" i="1"/>
  <c r="AF12" i="1"/>
  <c r="AG13" i="1"/>
</calcChain>
</file>

<file path=xl/sharedStrings.xml><?xml version="1.0" encoding="utf-8"?>
<sst xmlns="http://schemas.openxmlformats.org/spreadsheetml/2006/main" count="46" uniqueCount="38">
  <si>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</si>
  <si>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</si>
  <si>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</si>
  <si>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</si>
  <si>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</si>
  <si>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</si>
  <si>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</si>
  <si>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</si>
  <si>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</si>
  <si>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</si>
  <si>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PRE</t>
  </si>
  <si>
    <t>POST</t>
  </si>
  <si>
    <t>RATIO</t>
  </si>
  <si>
    <t>1.A</t>
  </si>
  <si>
    <t>1.B</t>
  </si>
  <si>
    <t>2.A</t>
  </si>
  <si>
    <t>2.B</t>
  </si>
  <si>
    <t>3.A</t>
  </si>
  <si>
    <t>3.B</t>
  </si>
  <si>
    <t>4.A</t>
  </si>
  <si>
    <t>4.B</t>
  </si>
  <si>
    <t>Mean</t>
  </si>
  <si>
    <t>SD</t>
  </si>
  <si>
    <t>5.A</t>
  </si>
  <si>
    <t>TTEST</t>
  </si>
  <si>
    <t>5.B</t>
  </si>
  <si>
    <t>6.A</t>
  </si>
  <si>
    <t>6.B</t>
  </si>
  <si>
    <t>7.A</t>
  </si>
  <si>
    <t>7.B</t>
  </si>
  <si>
    <t>8.A</t>
  </si>
  <si>
    <t>8.B</t>
  </si>
  <si>
    <t>200924 ACE_E SIRT-3 #394 210secQ</t>
  </si>
  <si>
    <t>Input (uL)</t>
  </si>
  <si>
    <t>Ctrl</t>
  </si>
  <si>
    <t>Lane</t>
  </si>
  <si>
    <t>SIRT3</t>
  </si>
  <si>
    <t>SIRT3 (relative to mean Pre)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</si>
</sst>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4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applyFill="1"/>
    <xf numFmtId="3" fontId="0" fillId="5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SIRT-3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222659667541556E-2"/>
                  <c:y val="0.343214494021580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SIRT3!$M$21:$M$26</c:f>
              <c:numCache>
                <c:formatCode>#,##0</c:formatCode>
                <c:ptCount val="6"/>
                <c:pt idx="0">
                  <c:v>20</c:v>
                </c:pt>
                <c:pt idx="1">
                  <c:v>5</c:v>
                </c:pt>
                <c:pt idx="4">
                  <c:v>10</c:v>
                </c:pt>
                <c:pt idx="5">
                  <c:v>25</c:v>
                </c:pt>
              </c:numCache>
            </c:numRef>
          </c:xVal>
          <c:yVal>
            <c:numRef>
              <c:f>SIRT3!$C$21:$C$26</c:f>
              <c:numCache>
                <c:formatCode>#,##0</c:formatCode>
                <c:ptCount val="6"/>
                <c:pt idx="0">
                  <c:v>12228905.189189</c:v>
                </c:pt>
                <c:pt idx="1">
                  <c:v>477606.622951</c:v>
                </c:pt>
                <c:pt idx="2">
                  <c:v>13526900.103895999</c:v>
                </c:pt>
                <c:pt idx="3">
                  <c:v>1264125.538462</c:v>
                </c:pt>
                <c:pt idx="4">
                  <c:v>3040964</c:v>
                </c:pt>
                <c:pt idx="5">
                  <c:v>11919858.481013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7D-8349-93BA-441C95FD8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565150</xdr:colOff>
      <xdr:row>4</xdr:row>
      <xdr:rowOff>6350</xdr:rowOff>
    </xdr:from>
    <xdr:to>
      <xdr:col>22</xdr:col>
      <xdr:colOff>260350</xdr:colOff>
      <xdr:row>18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348C7ED-48C5-E44B-9FBF-41F0BE9B6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521D-63C3-8847-87C4-59B28CAAEE4D}">
  <dimension ref="A1:AG36"/>
  <sheetViews>
    <sheetView tabSelected="1" workbookViewId="0">
      <selection activeCell="R28" sqref="R28"/>
    </sheetView>
  </sheetViews>
  <sheetFormatPr baseColWidth="10" defaultColWidth="8.6640625" defaultRowHeight="15" x14ac:dyDescent="0.2"/>
  <cols>
    <col min="2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24" max="24" width="2" customWidth="1"/>
    <col min="29" max="29" width="2.5" customWidth="1"/>
    <col min="30" max="30" width="2.1640625" customWidth="1"/>
  </cols>
  <sheetData>
    <row r="1" spans="1:33" x14ac:dyDescent="0.2">
      <c r="A1" t="s">
        <v>32</v>
      </c>
      <c r="F1" s="1" t="s">
        <v>36</v>
      </c>
      <c r="Y1" s="2"/>
      <c r="Z1" s="15" t="str">
        <f>F1</f>
        <v>SIRT3</v>
      </c>
      <c r="AA1" s="15"/>
      <c r="AB1" s="15"/>
      <c r="AE1" s="16" t="s">
        <v>37</v>
      </c>
      <c r="AF1" s="16"/>
      <c r="AG1" s="16"/>
    </row>
    <row r="2" spans="1:33" x14ac:dyDescent="0.2">
      <c r="A2" t="s">
        <v>35</v>
      </c>
      <c r="B2" t="s">
        <v>0</v>
      </c>
      <c r="C2" s="3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L2" t="s">
        <v>9</v>
      </c>
      <c r="M2" t="s">
        <v>33</v>
      </c>
      <c r="Y2" s="2"/>
      <c r="Z2" s="2" t="s">
        <v>10</v>
      </c>
      <c r="AA2" s="2" t="s">
        <v>11</v>
      </c>
      <c r="AB2" s="2" t="s">
        <v>12</v>
      </c>
      <c r="AE2" s="2"/>
      <c r="AF2" s="2" t="str">
        <f>Z2</f>
        <v>PRE</v>
      </c>
      <c r="AG2" s="2" t="str">
        <f>AA2</f>
        <v>POST</v>
      </c>
    </row>
    <row r="3" spans="1:33" x14ac:dyDescent="0.2">
      <c r="A3">
        <v>1</v>
      </c>
      <c r="B3" s="4">
        <v>19199944</v>
      </c>
      <c r="C3" s="5">
        <v>12378882.666666999</v>
      </c>
      <c r="D3" s="4">
        <v>5800.2222220000003</v>
      </c>
      <c r="E3" s="4">
        <v>1176</v>
      </c>
      <c r="F3" s="4">
        <v>1908</v>
      </c>
      <c r="G3" s="4">
        <v>33216</v>
      </c>
      <c r="H3" s="4">
        <v>16326.482993</v>
      </c>
      <c r="I3" s="4">
        <v>8917.0887939999993</v>
      </c>
      <c r="J3" s="4">
        <v>12.410823000000001</v>
      </c>
      <c r="L3" t="s">
        <v>34</v>
      </c>
      <c r="M3" s="6">
        <v>20</v>
      </c>
      <c r="N3" s="7">
        <f t="shared" ref="N3:N21" si="0">C3/$N$22</f>
        <v>1.0250187052134188</v>
      </c>
      <c r="Y3" s="2">
        <v>1</v>
      </c>
      <c r="Z3" s="8">
        <f>N4</f>
        <v>0.66781929159069253</v>
      </c>
      <c r="AA3" s="8">
        <f>N5</f>
        <v>1.4813093187433499</v>
      </c>
      <c r="AB3" s="8">
        <f>AA3/Z3</f>
        <v>2.2181289720082642</v>
      </c>
      <c r="AE3" s="2">
        <f t="shared" ref="AE3:AE12" si="1">Y3</f>
        <v>1</v>
      </c>
      <c r="AF3" s="8">
        <f t="shared" ref="AF3:AG10" si="2">Z3/$Z$11</f>
        <v>0.98033332812885388</v>
      </c>
      <c r="AG3" s="8">
        <f t="shared" si="2"/>
        <v>2.174505757347895</v>
      </c>
    </row>
    <row r="4" spans="1:33" x14ac:dyDescent="0.2">
      <c r="A4">
        <v>2</v>
      </c>
      <c r="B4" s="4">
        <v>15325940</v>
      </c>
      <c r="C4" s="5">
        <v>8065078.8235290004</v>
      </c>
      <c r="D4" s="4">
        <v>7203.2352940000001</v>
      </c>
      <c r="E4" s="4">
        <v>1008</v>
      </c>
      <c r="F4" s="4">
        <v>2728</v>
      </c>
      <c r="G4" s="4">
        <v>29988</v>
      </c>
      <c r="H4" s="4">
        <v>15204.305555999999</v>
      </c>
      <c r="I4" s="4">
        <v>6748.3364620000002</v>
      </c>
      <c r="J4" s="4">
        <v>10.637848</v>
      </c>
      <c r="L4" t="s">
        <v>13</v>
      </c>
      <c r="M4" s="6">
        <v>20</v>
      </c>
      <c r="N4" s="9">
        <f t="shared" si="0"/>
        <v>0.66781929159069253</v>
      </c>
      <c r="Y4" s="2">
        <v>2</v>
      </c>
      <c r="Z4" s="8">
        <f>N6</f>
        <v>0.96456447061644512</v>
      </c>
      <c r="AA4" s="8">
        <f>N7</f>
        <v>1.4698256220340715</v>
      </c>
      <c r="AB4" s="8">
        <f t="shared" ref="AB4:AB10" si="3">AA4/Z4</f>
        <v>1.5238231002793605</v>
      </c>
      <c r="AE4" s="2">
        <f t="shared" si="1"/>
        <v>2</v>
      </c>
      <c r="AF4" s="8">
        <f t="shared" si="2"/>
        <v>1.4159439680485035</v>
      </c>
      <c r="AG4" s="8">
        <f t="shared" si="2"/>
        <v>2.1576481272135304</v>
      </c>
    </row>
    <row r="5" spans="1:33" x14ac:dyDescent="0.2">
      <c r="A5">
        <v>3</v>
      </c>
      <c r="B5" s="4">
        <v>30238340</v>
      </c>
      <c r="C5" s="5">
        <v>17889385</v>
      </c>
      <c r="D5" s="4">
        <v>11487.4</v>
      </c>
      <c r="E5" s="4">
        <v>1075</v>
      </c>
      <c r="F5" s="4">
        <v>4420</v>
      </c>
      <c r="G5" s="4">
        <v>57228</v>
      </c>
      <c r="H5" s="4">
        <v>28128.688372000001</v>
      </c>
      <c r="I5" s="4">
        <v>12289.989835</v>
      </c>
      <c r="J5" s="4">
        <v>11.344927999999999</v>
      </c>
      <c r="L5" t="s">
        <v>14</v>
      </c>
      <c r="M5" s="6">
        <v>20</v>
      </c>
      <c r="N5" s="8">
        <f t="shared" si="0"/>
        <v>1.4813093187433499</v>
      </c>
      <c r="Y5" s="2">
        <v>3</v>
      </c>
      <c r="Z5" s="8">
        <f>N8</f>
        <v>0.8306769379049761</v>
      </c>
      <c r="AA5" s="8">
        <f>N9</f>
        <v>1.0002395011984362</v>
      </c>
      <c r="AB5" s="8">
        <f t="shared" si="3"/>
        <v>1.2041257624427475</v>
      </c>
      <c r="AE5" s="2">
        <f t="shared" si="1"/>
        <v>3</v>
      </c>
      <c r="AF5" s="8">
        <f t="shared" si="2"/>
        <v>1.2194021607201202</v>
      </c>
      <c r="AG5" s="8">
        <f t="shared" si="2"/>
        <v>1.4683135565014487</v>
      </c>
    </row>
    <row r="6" spans="1:33" x14ac:dyDescent="0.2">
      <c r="A6">
        <v>4</v>
      </c>
      <c r="B6" s="4">
        <v>20793928</v>
      </c>
      <c r="C6" s="5">
        <v>11648792.695652001</v>
      </c>
      <c r="D6" s="4">
        <v>8861.5652169999994</v>
      </c>
      <c r="E6" s="4">
        <v>1032</v>
      </c>
      <c r="F6" s="4">
        <v>3824</v>
      </c>
      <c r="G6" s="4">
        <v>45200</v>
      </c>
      <c r="H6" s="4">
        <v>20149.155039000001</v>
      </c>
      <c r="I6" s="4">
        <v>9316.276554</v>
      </c>
      <c r="J6" s="4">
        <v>10.891131</v>
      </c>
      <c r="L6" t="s">
        <v>15</v>
      </c>
      <c r="M6" s="6">
        <v>20</v>
      </c>
      <c r="N6" s="8">
        <f t="shared" si="0"/>
        <v>0.96456447061644512</v>
      </c>
      <c r="Y6" s="2">
        <v>4</v>
      </c>
      <c r="Z6" s="8">
        <f>N10</f>
        <v>0.55507222702234893</v>
      </c>
      <c r="AA6" s="8">
        <f>N11</f>
        <v>1.2256632204042208</v>
      </c>
      <c r="AB6" s="8">
        <f t="shared" si="3"/>
        <v>2.2081148375576567</v>
      </c>
      <c r="AE6" s="2">
        <f t="shared" si="1"/>
        <v>4</v>
      </c>
      <c r="AF6" s="8">
        <f t="shared" si="2"/>
        <v>0.81482492422849628</v>
      </c>
      <c r="AG6" s="8">
        <f t="shared" si="2"/>
        <v>1.799227005200736</v>
      </c>
    </row>
    <row r="7" spans="1:33" x14ac:dyDescent="0.2">
      <c r="A7">
        <v>5</v>
      </c>
      <c r="B7" s="4">
        <v>28818264</v>
      </c>
      <c r="C7" s="5">
        <v>17750699.399999999</v>
      </c>
      <c r="D7" s="4">
        <v>9997.7999999999993</v>
      </c>
      <c r="E7" s="4">
        <v>1107</v>
      </c>
      <c r="F7" s="4">
        <v>3124</v>
      </c>
      <c r="G7" s="4">
        <v>53836</v>
      </c>
      <c r="H7" s="4">
        <v>26032.758807999999</v>
      </c>
      <c r="I7" s="4">
        <v>14081.849504</v>
      </c>
      <c r="J7" s="4">
        <v>11.682637</v>
      </c>
      <c r="L7" t="s">
        <v>16</v>
      </c>
      <c r="M7" s="6">
        <v>20</v>
      </c>
      <c r="N7" s="8">
        <f t="shared" si="0"/>
        <v>1.4698256220340715</v>
      </c>
      <c r="Y7" s="2">
        <v>5</v>
      </c>
      <c r="Z7" s="8">
        <f>N13</f>
        <v>0.20181185186996528</v>
      </c>
      <c r="AA7" s="8">
        <f>N14</f>
        <v>0.54585947464695472</v>
      </c>
      <c r="AB7" s="8">
        <f t="shared" si="3"/>
        <v>2.7047939434135504</v>
      </c>
      <c r="AE7" s="2">
        <f t="shared" si="1"/>
        <v>5</v>
      </c>
      <c r="AF7" s="8">
        <f t="shared" si="2"/>
        <v>0.29625212522430178</v>
      </c>
      <c r="AG7" s="8">
        <f t="shared" si="2"/>
        <v>0.80130095403008417</v>
      </c>
    </row>
    <row r="8" spans="1:33" x14ac:dyDescent="0.2">
      <c r="A8">
        <v>6</v>
      </c>
      <c r="B8" s="4">
        <v>18086892</v>
      </c>
      <c r="C8" s="5">
        <v>10031868</v>
      </c>
      <c r="D8" s="4">
        <v>8186</v>
      </c>
      <c r="E8" s="4">
        <v>984</v>
      </c>
      <c r="F8" s="4">
        <v>2124</v>
      </c>
      <c r="G8" s="4">
        <v>43136</v>
      </c>
      <c r="H8" s="4">
        <v>18380.987805000001</v>
      </c>
      <c r="I8" s="4">
        <v>9512.9762389999996</v>
      </c>
      <c r="J8" s="4">
        <v>10.384566</v>
      </c>
      <c r="L8" t="s">
        <v>17</v>
      </c>
      <c r="M8" s="6">
        <v>20</v>
      </c>
      <c r="N8" s="8">
        <f t="shared" si="0"/>
        <v>0.8306769379049761</v>
      </c>
      <c r="W8" s="6"/>
      <c r="Y8" s="2">
        <v>6</v>
      </c>
      <c r="Z8" s="8">
        <f>N15</f>
        <v>0.67111573497946597</v>
      </c>
      <c r="AA8" s="8">
        <f>N16</f>
        <v>1.30735219056866</v>
      </c>
      <c r="AB8" s="8">
        <f t="shared" si="3"/>
        <v>1.9480279219033076</v>
      </c>
      <c r="AE8" s="2">
        <f t="shared" si="1"/>
        <v>6</v>
      </c>
      <c r="AF8" s="8">
        <f t="shared" si="2"/>
        <v>0.98517238168570331</v>
      </c>
      <c r="AG8" s="8">
        <f t="shared" si="2"/>
        <v>1.9191433074117328</v>
      </c>
    </row>
    <row r="9" spans="1:33" x14ac:dyDescent="0.2">
      <c r="A9">
        <v>7</v>
      </c>
      <c r="B9" s="4">
        <v>21243020</v>
      </c>
      <c r="C9" s="5">
        <v>12079630.704225</v>
      </c>
      <c r="D9" s="4">
        <v>8484.6197179999999</v>
      </c>
      <c r="E9" s="4">
        <v>1080</v>
      </c>
      <c r="F9" s="4">
        <v>2984</v>
      </c>
      <c r="G9" s="4">
        <v>41156</v>
      </c>
      <c r="H9" s="4">
        <v>19669.462963000002</v>
      </c>
      <c r="I9" s="4">
        <v>9031.9159610000006</v>
      </c>
      <c r="J9" s="4">
        <v>11.397695000000001</v>
      </c>
      <c r="L9" t="s">
        <v>18</v>
      </c>
      <c r="M9" s="6">
        <v>20</v>
      </c>
      <c r="N9" s="8">
        <f t="shared" si="0"/>
        <v>1.0002395011984362</v>
      </c>
      <c r="Y9" s="2">
        <v>7</v>
      </c>
      <c r="Z9" s="8">
        <f>N17</f>
        <v>0.54117737728107562</v>
      </c>
      <c r="AA9" s="8">
        <f>N18</f>
        <v>0.65486473221372443</v>
      </c>
      <c r="AB9" s="8">
        <f t="shared" si="3"/>
        <v>1.2100741082412285</v>
      </c>
      <c r="AE9" s="2">
        <f t="shared" si="1"/>
        <v>7</v>
      </c>
      <c r="AF9" s="8">
        <f t="shared" si="2"/>
        <v>0.79442781312038901</v>
      </c>
      <c r="AG9" s="8">
        <f t="shared" si="2"/>
        <v>0.96131652752368402</v>
      </c>
    </row>
    <row r="10" spans="1:33" x14ac:dyDescent="0.2">
      <c r="A10">
        <v>8</v>
      </c>
      <c r="B10" s="4">
        <v>12888988</v>
      </c>
      <c r="C10" s="5">
        <v>6703462.0294120004</v>
      </c>
      <c r="D10" s="4">
        <v>6254.3235290000002</v>
      </c>
      <c r="E10" s="4">
        <v>989</v>
      </c>
      <c r="F10" s="4">
        <v>2712</v>
      </c>
      <c r="G10" s="4">
        <v>33760</v>
      </c>
      <c r="H10" s="4">
        <v>13032.343782</v>
      </c>
      <c r="I10" s="4">
        <v>6727.463651</v>
      </c>
      <c r="J10" s="4">
        <v>10.437333000000001</v>
      </c>
      <c r="L10" t="s">
        <v>19</v>
      </c>
      <c r="M10" s="6">
        <v>20</v>
      </c>
      <c r="N10" s="8">
        <f t="shared" si="0"/>
        <v>0.55507222702234893</v>
      </c>
      <c r="Y10" s="2">
        <v>8</v>
      </c>
      <c r="Z10" s="8">
        <f>N19</f>
        <v>1.017494540991297</v>
      </c>
      <c r="AA10" s="8">
        <f>N20</f>
        <v>1.0883160882209144</v>
      </c>
      <c r="AB10" s="8">
        <f t="shared" si="3"/>
        <v>1.0696038596537523</v>
      </c>
      <c r="AE10" s="2">
        <f t="shared" si="1"/>
        <v>8</v>
      </c>
      <c r="AF10" s="8">
        <f t="shared" si="2"/>
        <v>1.493643298843631</v>
      </c>
      <c r="AG10" s="8">
        <f t="shared" si="2"/>
        <v>1.5976066373891109</v>
      </c>
    </row>
    <row r="11" spans="1:33" x14ac:dyDescent="0.2">
      <c r="A11">
        <v>9</v>
      </c>
      <c r="B11" s="4">
        <v>23504088</v>
      </c>
      <c r="C11" s="5">
        <v>14802013.970148999</v>
      </c>
      <c r="D11" s="4">
        <v>9008.358209</v>
      </c>
      <c r="E11" s="4">
        <v>966</v>
      </c>
      <c r="F11" s="4">
        <v>3196</v>
      </c>
      <c r="G11" s="4">
        <v>55244</v>
      </c>
      <c r="H11" s="4">
        <v>24331.354037000001</v>
      </c>
      <c r="I11" s="4">
        <v>13331.775186999999</v>
      </c>
      <c r="J11" s="4">
        <v>10.194604999999999</v>
      </c>
      <c r="L11" t="s">
        <v>20</v>
      </c>
      <c r="M11" s="6">
        <v>20</v>
      </c>
      <c r="N11" s="8">
        <f t="shared" si="0"/>
        <v>1.2256632204042208</v>
      </c>
      <c r="Y11" s="2" t="s">
        <v>21</v>
      </c>
      <c r="Z11" s="10">
        <f>AVERAGE(Z3:Z10)</f>
        <v>0.68121655403203341</v>
      </c>
      <c r="AA11" s="10">
        <f>AVERAGE(AA3:AA10)</f>
        <v>1.0966787685037915</v>
      </c>
      <c r="AB11" s="10">
        <f>AVERAGE(AB3:AB10)</f>
        <v>1.7608365631874834</v>
      </c>
      <c r="AE11" s="2" t="str">
        <f t="shared" si="1"/>
        <v>Mean</v>
      </c>
      <c r="AF11" s="10">
        <f>AVERAGE(AF3:AF10)</f>
        <v>0.99999999999999978</v>
      </c>
      <c r="AG11" s="10">
        <f>AVERAGE(AG3:AG10)</f>
        <v>1.6098827340772777</v>
      </c>
    </row>
    <row r="12" spans="1:33" x14ac:dyDescent="0.2">
      <c r="A12">
        <v>10</v>
      </c>
      <c r="B12" s="4">
        <v>19009376</v>
      </c>
      <c r="C12" s="5">
        <v>11622427.076923</v>
      </c>
      <c r="D12" s="4">
        <v>8029.292308</v>
      </c>
      <c r="E12" s="4">
        <v>920</v>
      </c>
      <c r="F12" s="4">
        <v>2292</v>
      </c>
      <c r="G12" s="4">
        <v>42428</v>
      </c>
      <c r="H12" s="4">
        <v>20662.365216999999</v>
      </c>
      <c r="I12" s="4">
        <v>10031.609512000001</v>
      </c>
      <c r="J12" s="4">
        <v>9.7091469999999997</v>
      </c>
      <c r="L12" t="s">
        <v>34</v>
      </c>
      <c r="M12" s="6">
        <v>20</v>
      </c>
      <c r="N12" s="7">
        <f t="shared" si="0"/>
        <v>0.96238129681154894</v>
      </c>
      <c r="Y12" s="2" t="s">
        <v>22</v>
      </c>
      <c r="Z12" s="8">
        <f>_xlfn.STDEV.S(Z3:Z10)</f>
        <v>0.26222702176247326</v>
      </c>
      <c r="AA12" s="8">
        <f t="shared" ref="AA12:AB12" si="4">_xlfn.STDEV.S(AA3:AA10)</f>
        <v>0.34972877611933212</v>
      </c>
      <c r="AB12" s="8">
        <f t="shared" si="4"/>
        <v>0.59552072913763332</v>
      </c>
      <c r="AE12" s="2" t="str">
        <f t="shared" si="1"/>
        <v>SD</v>
      </c>
      <c r="AF12" s="8">
        <f>_xlfn.STDEV.S(AF3:AF10)</f>
        <v>0.38493929751176115</v>
      </c>
      <c r="AG12" s="8">
        <f t="shared" ref="AG12" si="5">_xlfn.STDEV.S(AG3:AG10)</f>
        <v>0.51338854590266858</v>
      </c>
    </row>
    <row r="13" spans="1:33" x14ac:dyDescent="0.2">
      <c r="A13">
        <v>11</v>
      </c>
      <c r="B13" s="4">
        <v>5300184</v>
      </c>
      <c r="C13" s="5">
        <v>2437228.9230769998</v>
      </c>
      <c r="D13" s="4">
        <v>3111.9076920000002</v>
      </c>
      <c r="E13" s="4">
        <v>920</v>
      </c>
      <c r="F13" s="4">
        <v>1660</v>
      </c>
      <c r="G13" s="4">
        <v>10840</v>
      </c>
      <c r="H13" s="4">
        <v>5761.0695649999998</v>
      </c>
      <c r="I13" s="4">
        <v>2007.3150499999999</v>
      </c>
      <c r="J13" s="4">
        <v>9.7091469999999997</v>
      </c>
      <c r="L13" t="s">
        <v>23</v>
      </c>
      <c r="M13" s="6">
        <v>20</v>
      </c>
      <c r="N13" s="8">
        <f t="shared" si="0"/>
        <v>0.20181185186996528</v>
      </c>
      <c r="Y13" s="2" t="s">
        <v>24</v>
      </c>
      <c r="Z13" s="2"/>
      <c r="AA13" s="11">
        <f>TTEST(Z3:Z10,AA3:AA10,2,1)</f>
        <v>4.1863356394051254E-3</v>
      </c>
      <c r="AB13" s="2"/>
      <c r="AE13" s="2" t="s">
        <v>24</v>
      </c>
      <c r="AG13" s="11">
        <f>TTEST(AF3:AF10,AG3:AG10,2,1)</f>
        <v>4.1863356394051211E-3</v>
      </c>
    </row>
    <row r="14" spans="1:33" x14ac:dyDescent="0.2">
      <c r="A14">
        <v>12</v>
      </c>
      <c r="B14" s="4">
        <v>11674948</v>
      </c>
      <c r="C14" s="5">
        <v>6592202.0298509998</v>
      </c>
      <c r="D14" s="4">
        <v>5261.641791</v>
      </c>
      <c r="E14" s="4">
        <v>966</v>
      </c>
      <c r="F14" s="4">
        <v>1932</v>
      </c>
      <c r="G14" s="4">
        <v>26640</v>
      </c>
      <c r="H14" s="4">
        <v>12085.867495</v>
      </c>
      <c r="I14" s="4">
        <v>5608.4326019999999</v>
      </c>
      <c r="J14" s="4">
        <v>10.194604999999999</v>
      </c>
      <c r="L14" t="s">
        <v>25</v>
      </c>
      <c r="M14" s="6">
        <v>20</v>
      </c>
      <c r="N14" s="8">
        <f t="shared" si="0"/>
        <v>0.54585947464695472</v>
      </c>
    </row>
    <row r="15" spans="1:33" x14ac:dyDescent="0.2">
      <c r="A15">
        <v>13</v>
      </c>
      <c r="B15" s="4">
        <v>14014016</v>
      </c>
      <c r="C15" s="5">
        <v>8104889.1076920005</v>
      </c>
      <c r="D15" s="4">
        <v>6551.1384619999999</v>
      </c>
      <c r="E15" s="4">
        <v>902</v>
      </c>
      <c r="F15" s="4">
        <v>2056</v>
      </c>
      <c r="G15" s="4">
        <v>34828</v>
      </c>
      <c r="H15" s="4">
        <v>15536.603104</v>
      </c>
      <c r="I15" s="4">
        <v>7715.1342359999999</v>
      </c>
      <c r="J15" s="4">
        <v>9.5191859999999995</v>
      </c>
      <c r="L15" t="s">
        <v>26</v>
      </c>
      <c r="M15" s="6">
        <v>20</v>
      </c>
      <c r="N15" s="8">
        <f t="shared" si="0"/>
        <v>0.67111573497946597</v>
      </c>
    </row>
    <row r="16" spans="1:33" x14ac:dyDescent="0.2">
      <c r="A16">
        <v>14</v>
      </c>
      <c r="B16" s="4">
        <v>24205616</v>
      </c>
      <c r="C16" s="5">
        <v>15788550.285714</v>
      </c>
      <c r="D16" s="4">
        <v>7829.828571</v>
      </c>
      <c r="E16" s="4">
        <v>1075</v>
      </c>
      <c r="F16" s="4">
        <v>2484</v>
      </c>
      <c r="G16" s="4">
        <v>47068</v>
      </c>
      <c r="H16" s="4">
        <v>22516.852093000001</v>
      </c>
      <c r="I16" s="4">
        <v>11366.903403</v>
      </c>
      <c r="J16" s="4">
        <v>11.344927999999999</v>
      </c>
      <c r="L16" t="s">
        <v>27</v>
      </c>
      <c r="M16" s="6">
        <v>20</v>
      </c>
      <c r="N16" s="8">
        <f t="shared" si="0"/>
        <v>1.30735219056866</v>
      </c>
    </row>
    <row r="17" spans="1:15" x14ac:dyDescent="0.2">
      <c r="A17">
        <v>15</v>
      </c>
      <c r="B17" s="4">
        <v>11733188</v>
      </c>
      <c r="C17" s="5">
        <v>6535657.5652170004</v>
      </c>
      <c r="D17" s="4">
        <v>4950.0289860000003</v>
      </c>
      <c r="E17" s="4">
        <v>1050</v>
      </c>
      <c r="F17" s="4">
        <v>1960</v>
      </c>
      <c r="G17" s="4">
        <v>27360</v>
      </c>
      <c r="H17" s="4">
        <v>11174.464762</v>
      </c>
      <c r="I17" s="4">
        <v>5310.0957150000004</v>
      </c>
      <c r="J17" s="4">
        <v>11.081092</v>
      </c>
      <c r="L17" t="s">
        <v>28</v>
      </c>
      <c r="M17" s="6">
        <v>20</v>
      </c>
      <c r="N17" s="8">
        <f t="shared" si="0"/>
        <v>0.54117737728107562</v>
      </c>
    </row>
    <row r="18" spans="1:15" x14ac:dyDescent="0.2">
      <c r="A18">
        <v>16</v>
      </c>
      <c r="B18" s="4">
        <v>13915880</v>
      </c>
      <c r="C18" s="5">
        <v>7908630</v>
      </c>
      <c r="D18" s="4">
        <v>5339.7777779999997</v>
      </c>
      <c r="E18" s="4">
        <v>1125</v>
      </c>
      <c r="F18" s="4">
        <v>1800</v>
      </c>
      <c r="G18" s="4">
        <v>29848</v>
      </c>
      <c r="H18" s="4">
        <v>12369.671111</v>
      </c>
      <c r="I18" s="4">
        <v>6341.331021</v>
      </c>
      <c r="J18" s="4">
        <v>11.872598999999999</v>
      </c>
      <c r="L18" t="s">
        <v>29</v>
      </c>
      <c r="M18" s="6">
        <v>20</v>
      </c>
      <c r="N18" s="8">
        <f t="shared" si="0"/>
        <v>0.65486473221372443</v>
      </c>
    </row>
    <row r="19" spans="1:15" x14ac:dyDescent="0.2">
      <c r="A19">
        <v>17</v>
      </c>
      <c r="B19" s="4">
        <v>19020544</v>
      </c>
      <c r="C19" s="5">
        <v>12288015.304347999</v>
      </c>
      <c r="D19" s="4">
        <v>6523.7681160000002</v>
      </c>
      <c r="E19" s="4">
        <v>1032</v>
      </c>
      <c r="F19" s="4">
        <v>2480</v>
      </c>
      <c r="G19" s="4">
        <v>45580</v>
      </c>
      <c r="H19" s="4">
        <v>18430.759689999999</v>
      </c>
      <c r="I19" s="4">
        <v>10335.870822000001</v>
      </c>
      <c r="J19" s="4">
        <v>10.891131</v>
      </c>
      <c r="L19" t="s">
        <v>30</v>
      </c>
      <c r="M19" s="6">
        <v>20</v>
      </c>
      <c r="N19" s="8">
        <f t="shared" si="0"/>
        <v>1.017494540991297</v>
      </c>
    </row>
    <row r="20" spans="1:15" x14ac:dyDescent="0.2">
      <c r="A20">
        <v>18</v>
      </c>
      <c r="B20" s="4">
        <v>20131428</v>
      </c>
      <c r="C20" s="5">
        <v>13143308.597015001</v>
      </c>
      <c r="D20" s="4">
        <v>6988.1194029999997</v>
      </c>
      <c r="E20" s="4">
        <v>1000</v>
      </c>
      <c r="F20" s="4">
        <v>2764</v>
      </c>
      <c r="G20" s="4">
        <v>43128</v>
      </c>
      <c r="H20" s="4">
        <v>20131.428</v>
      </c>
      <c r="I20" s="4">
        <v>10351.838838</v>
      </c>
      <c r="J20" s="4">
        <v>10.553421</v>
      </c>
      <c r="L20" t="s">
        <v>31</v>
      </c>
      <c r="M20" s="6">
        <v>20</v>
      </c>
      <c r="N20" s="8">
        <f t="shared" si="0"/>
        <v>1.0883160882209144</v>
      </c>
    </row>
    <row r="21" spans="1:15" x14ac:dyDescent="0.2">
      <c r="A21">
        <v>19</v>
      </c>
      <c r="B21" s="4">
        <v>18343536</v>
      </c>
      <c r="C21" s="5">
        <v>12228905.189189</v>
      </c>
      <c r="D21" s="4">
        <v>5112.5675680000004</v>
      </c>
      <c r="E21" s="4">
        <v>1196</v>
      </c>
      <c r="F21" s="4">
        <v>1900</v>
      </c>
      <c r="G21" s="4">
        <v>42640</v>
      </c>
      <c r="H21" s="4">
        <v>15337.404682</v>
      </c>
      <c r="I21" s="4">
        <v>8957.1224469999997</v>
      </c>
      <c r="J21" s="4">
        <v>12.621892000000001</v>
      </c>
      <c r="L21" t="s">
        <v>34</v>
      </c>
      <c r="M21" s="6">
        <v>20</v>
      </c>
      <c r="N21" s="7">
        <f t="shared" si="0"/>
        <v>1.0125999979750324</v>
      </c>
    </row>
    <row r="22" spans="1:15" x14ac:dyDescent="0.2">
      <c r="A22">
        <v>20</v>
      </c>
      <c r="B22" s="4">
        <v>2012864</v>
      </c>
      <c r="C22" s="5">
        <v>477606.622951</v>
      </c>
      <c r="D22" s="4">
        <v>1886.065574</v>
      </c>
      <c r="E22" s="4">
        <v>814</v>
      </c>
      <c r="F22" s="4">
        <v>880</v>
      </c>
      <c r="G22" s="4">
        <v>4864</v>
      </c>
      <c r="H22" s="4">
        <v>2472.8058970000002</v>
      </c>
      <c r="I22" s="4">
        <v>732.144814</v>
      </c>
      <c r="J22" s="4">
        <v>8.5904849999999993</v>
      </c>
      <c r="L22" t="s">
        <v>34</v>
      </c>
      <c r="M22" s="6">
        <v>5</v>
      </c>
      <c r="N22" s="5">
        <f>AVERAGE(C3,C12,C21)</f>
        <v>12076738.310926333</v>
      </c>
      <c r="O22" s="10"/>
    </row>
    <row r="23" spans="1:15" x14ac:dyDescent="0.2">
      <c r="A23">
        <v>21</v>
      </c>
      <c r="B23" s="4">
        <v>19513004</v>
      </c>
      <c r="C23" s="5">
        <v>13526900.103895999</v>
      </c>
      <c r="D23" s="4">
        <v>4788.8831170000003</v>
      </c>
      <c r="E23" s="4">
        <v>1250</v>
      </c>
      <c r="F23" s="4">
        <v>1184</v>
      </c>
      <c r="G23" s="4">
        <v>47600</v>
      </c>
      <c r="H23" s="4">
        <v>15610.403200000001</v>
      </c>
      <c r="I23" s="4">
        <v>9721.7366679999996</v>
      </c>
      <c r="J23" s="4">
        <v>13.191776000000001</v>
      </c>
      <c r="L23" t="s">
        <v>34</v>
      </c>
      <c r="M23" s="14"/>
      <c r="O23" s="10"/>
    </row>
    <row r="24" spans="1:15" x14ac:dyDescent="0.2">
      <c r="A24">
        <v>22</v>
      </c>
      <c r="B24" s="4">
        <v>2495980</v>
      </c>
      <c r="C24" s="5">
        <v>1264125.538462</v>
      </c>
      <c r="D24" s="4">
        <v>1365.6923079999999</v>
      </c>
      <c r="E24" s="4">
        <v>902</v>
      </c>
      <c r="F24" s="4">
        <v>240</v>
      </c>
      <c r="G24" s="4">
        <v>8284</v>
      </c>
      <c r="H24" s="4">
        <v>2767.1618629999998</v>
      </c>
      <c r="I24" s="4">
        <v>1873.234661</v>
      </c>
      <c r="J24" s="4">
        <v>9.5191859999999995</v>
      </c>
      <c r="L24" t="s">
        <v>34</v>
      </c>
      <c r="M24" s="14"/>
      <c r="O24" s="12"/>
    </row>
    <row r="25" spans="1:15" x14ac:dyDescent="0.2">
      <c r="A25">
        <v>23</v>
      </c>
      <c r="B25" s="4">
        <v>5050356</v>
      </c>
      <c r="C25" s="5">
        <v>3040964</v>
      </c>
      <c r="D25" s="4">
        <v>1985.5652170000001</v>
      </c>
      <c r="E25" s="4">
        <v>1012</v>
      </c>
      <c r="F25" s="4">
        <v>0</v>
      </c>
      <c r="G25" s="4">
        <v>14324</v>
      </c>
      <c r="H25" s="4">
        <v>4990.4703559999998</v>
      </c>
      <c r="I25" s="4">
        <v>2833.441961</v>
      </c>
      <c r="J25" s="4">
        <v>10.680062</v>
      </c>
      <c r="L25" t="s">
        <v>34</v>
      </c>
      <c r="M25" s="6">
        <v>10</v>
      </c>
      <c r="O25" s="12"/>
    </row>
    <row r="26" spans="1:15" x14ac:dyDescent="0.2">
      <c r="A26">
        <v>24</v>
      </c>
      <c r="B26" s="4">
        <v>17649152</v>
      </c>
      <c r="C26" s="5">
        <v>11919858.481013</v>
      </c>
      <c r="D26" s="4">
        <v>4320.7341770000003</v>
      </c>
      <c r="E26" s="4">
        <v>1326</v>
      </c>
      <c r="F26" s="4">
        <v>1072</v>
      </c>
      <c r="G26" s="4">
        <v>31820</v>
      </c>
      <c r="H26" s="4">
        <v>13310.069382</v>
      </c>
      <c r="I26" s="4">
        <v>7323.4892630000004</v>
      </c>
      <c r="J26" s="4">
        <v>13.993836</v>
      </c>
      <c r="L26" t="s">
        <v>34</v>
      </c>
      <c r="M26" s="6">
        <v>25</v>
      </c>
      <c r="O26" s="12"/>
    </row>
    <row r="36" spans="27:27" x14ac:dyDescent="0.2">
      <c r="AA36" s="13"/>
    </row>
  </sheetData>
  <mergeCells count="2">
    <mergeCell ref="Z1:AB1"/>
    <mergeCell ref="AE1:A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SIRT3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Stocks</dc:creator>
  <cp:lastModifiedBy>Ben Stocks</cp:lastModifiedBy>
  <dcterms:created xsi:type="dcterms:W3CDTF">2021-11-03T15:32:52Z</dcterms:created>
  <dcterms:modified xsi:type="dcterms:W3CDTF">2021-11-03T15:48:02Z</dcterms:modified>
</cp:coreProperties>
</file>