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cj345/Documents/CBMR/ACE/Source data/"/>
    </mc:Choice>
  </mc:AlternateContent>
  <xr:revisionPtr revIDLastSave="0" documentId="13_ncr:1_{A1462B11-BFBF-544A-B782-4B0ACE2D3B11}" xr6:coauthVersionLast="36" xr6:coauthVersionMax="36" xr10:uidLastSave="{00000000-0000-0000-0000-000000000000}"/>
  <bookViews>
    <workbookView xWindow="0" yWindow="460" windowWidth="33600" windowHeight="19020" xr2:uid="{7CD7286B-5F37-804A-AEB2-CA3277916CC0}"/>
  </bookViews>
  <sheets>
    <sheet name="SIRT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7" i="1" s="1"/>
  <c r="AC12" i="1"/>
  <c r="AC11" i="1"/>
  <c r="AC10" i="1"/>
  <c r="AC9" i="1"/>
  <c r="AC8" i="1"/>
  <c r="AC7" i="1"/>
  <c r="AC6" i="1"/>
  <c r="AC5" i="1"/>
  <c r="AC4" i="1"/>
  <c r="AC3" i="1"/>
  <c r="AE2" i="1"/>
  <c r="AD2" i="1"/>
  <c r="X1" i="1"/>
  <c r="N21" i="1" l="1"/>
  <c r="N8" i="1"/>
  <c r="X5" i="1" s="1"/>
  <c r="Y4" i="1"/>
  <c r="N11" i="1"/>
  <c r="N17" i="1"/>
  <c r="X9" i="1" s="1"/>
  <c r="N4" i="1"/>
  <c r="X3" i="1" s="1"/>
  <c r="N12" i="1"/>
  <c r="N18" i="1"/>
  <c r="N9" i="1"/>
  <c r="N15" i="1"/>
  <c r="X8" i="1" s="1"/>
  <c r="N10" i="1"/>
  <c r="X6" i="1" s="1"/>
  <c r="N16" i="1"/>
  <c r="N5" i="1"/>
  <c r="N13" i="1"/>
  <c r="X7" i="1" s="1"/>
  <c r="N3" i="1"/>
  <c r="N19" i="1"/>
  <c r="X10" i="1" s="1"/>
  <c r="N6" i="1"/>
  <c r="X4" i="1" s="1"/>
  <c r="N20" i="1"/>
  <c r="N14" i="1"/>
  <c r="Z4" i="1" l="1"/>
  <c r="Y3" i="1"/>
  <c r="Y6" i="1"/>
  <c r="Y10" i="1"/>
  <c r="Y5" i="1"/>
  <c r="Y9" i="1"/>
  <c r="X12" i="1"/>
  <c r="X11" i="1"/>
  <c r="AD5" i="1" s="1"/>
  <c r="Y8" i="1"/>
  <c r="Y7" i="1"/>
  <c r="Y12" i="1" l="1"/>
  <c r="Z3" i="1"/>
  <c r="Y11" i="1"/>
  <c r="AE3" i="1"/>
  <c r="AD7" i="1"/>
  <c r="AD10" i="1"/>
  <c r="AE9" i="1"/>
  <c r="Z9" i="1"/>
  <c r="AE4" i="1"/>
  <c r="AD4" i="1"/>
  <c r="AD6" i="1"/>
  <c r="AE5" i="1"/>
  <c r="Z5" i="1"/>
  <c r="AE10" i="1"/>
  <c r="Z10" i="1"/>
  <c r="Z7" i="1"/>
  <c r="AE7" i="1"/>
  <c r="AE8" i="1"/>
  <c r="Z8" i="1"/>
  <c r="AD9" i="1"/>
  <c r="Y13" i="1"/>
  <c r="AD3" i="1"/>
  <c r="AD8" i="1"/>
  <c r="AE6" i="1"/>
  <c r="Z6" i="1"/>
  <c r="AE13" i="1" l="1"/>
  <c r="AD12" i="1"/>
  <c r="AD11" i="1"/>
  <c r="AE11" i="1"/>
  <c r="AE12" i="1"/>
  <c r="Z12" i="1"/>
  <c r="Z11" i="1"/>
</calcChain>
</file>

<file path=xl/sharedStrings.xml><?xml version="1.0" encoding="utf-8"?>
<sst xmlns="http://schemas.openxmlformats.org/spreadsheetml/2006/main" count="45" uniqueCount="38">
  <si>
    <t>200924 ACE_E SIRT-5 #395 100secQ</t>
  </si>
  <si>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</si>
  <si>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</si>
  <si>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</si>
  <si>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</si>
  <si>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</si>
  <si>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</si>
  <si>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</si>
  <si>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</si>
  <si>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</si>
  <si>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</si>
  <si>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PRE</t>
  </si>
  <si>
    <t>POST</t>
  </si>
  <si>
    <t>RATIO</t>
  </si>
  <si>
    <t>1.A</t>
  </si>
  <si>
    <t>1.B</t>
  </si>
  <si>
    <t>2.A</t>
  </si>
  <si>
    <t>2.B</t>
  </si>
  <si>
    <t>3.A</t>
  </si>
  <si>
    <t>3.B</t>
  </si>
  <si>
    <t>4.A</t>
  </si>
  <si>
    <t>4.B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</si>
  <si>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</si>
  <si>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</si>
  <si>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</si>
  <si>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</si>
  <si>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</si>
  <si>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</si>
  <si>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</si>
  <si>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</si>
  <si>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</si>
  <si>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</si>
  <si>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</si>
  <si>
    <t>Input (uL)</t>
  </si>
  <si>
    <t>Ctrl</t>
  </si>
  <si>
    <t>SIRT5 (relative to mean Pre)</t>
  </si>
  <si>
    <t>SIRT5</t>
  </si>
  <si>
    <t>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</si>
</sst>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SIRT-5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7464129483814522E-2"/>
                  <c:y val="0.346805555555555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SIRT5!$M$21:$M$25</c:f>
              <c:numCache>
                <c:formatCode>#,##0</c:formatCode>
                <c:ptCount val="5"/>
                <c:pt idx="0">
                  <c:v>12</c:v>
                </c:pt>
                <c:pt idx="1">
                  <c:v>4</c:v>
                </c:pt>
                <c:pt idx="2">
                  <c:v>18</c:v>
                </c:pt>
                <c:pt idx="3">
                  <c:v>8</c:v>
                </c:pt>
                <c:pt idx="4">
                  <c:v>15</c:v>
                </c:pt>
              </c:numCache>
            </c:numRef>
          </c:xVal>
          <c:yVal>
            <c:numRef>
              <c:f>SIRT5!$C$21:$C$25</c:f>
              <c:numCache>
                <c:formatCode>#,##0</c:formatCode>
                <c:ptCount val="5"/>
                <c:pt idx="0">
                  <c:v>9774463.75</c:v>
                </c:pt>
                <c:pt idx="1">
                  <c:v>1522454.641509</c:v>
                </c:pt>
                <c:pt idx="2">
                  <c:v>16926995.600000001</c:v>
                </c:pt>
                <c:pt idx="3">
                  <c:v>6542428.4117649999</c:v>
                </c:pt>
                <c:pt idx="4">
                  <c:v>14502851.199999999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18-9C41-A12B-B833E4669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53975</xdr:colOff>
      <xdr:row>0</xdr:row>
      <xdr:rowOff>111125</xdr:rowOff>
    </xdr:from>
    <xdr:to>
      <xdr:col>21</xdr:col>
      <xdr:colOff>358775</xdr:colOff>
      <xdr:row>15</xdr:row>
      <xdr:rowOff>92075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15BB6B-2379-3A4C-81BD-21F55D269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521D-63C3-8847-87C4-59B28CAAEE4D}">
  <dimension ref="A1:AE26"/>
  <sheetViews>
    <sheetView tabSelected="1" workbookViewId="0">
      <selection activeCell="H32" sqref="H32"/>
    </sheetView>
  </sheetViews>
  <sheetFormatPr baseColWidth="10" defaultColWidth="8.6640625" defaultRowHeight="15" x14ac:dyDescent="0.2"/>
  <cols>
    <col min="2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7" max="27" width="2" customWidth="1"/>
    <col min="28" max="28" width="2.5" customWidth="1"/>
    <col min="32" max="32" width="2.1640625" customWidth="1"/>
  </cols>
  <sheetData>
    <row r="1" spans="1:31" x14ac:dyDescent="0.2">
      <c r="A1" t="s">
        <v>0</v>
      </c>
      <c r="F1" s="1" t="s">
        <v>36</v>
      </c>
      <c r="W1" s="2"/>
      <c r="X1" s="12" t="str">
        <f>F1</f>
        <v>SIRT5</v>
      </c>
      <c r="Y1" s="12"/>
      <c r="Z1" s="12"/>
      <c r="AC1" s="13" t="s">
        <v>35</v>
      </c>
      <c r="AD1" s="13"/>
      <c r="AE1" s="13"/>
    </row>
    <row r="2" spans="1:31" x14ac:dyDescent="0.2">
      <c r="A2" t="s">
        <v>37</v>
      </c>
      <c r="B2" t="s">
        <v>1</v>
      </c>
      <c r="C2" s="3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L2" t="s">
        <v>10</v>
      </c>
      <c r="M2" t="s">
        <v>33</v>
      </c>
      <c r="W2" s="2"/>
      <c r="X2" s="2" t="s">
        <v>11</v>
      </c>
      <c r="Y2" s="2" t="s">
        <v>12</v>
      </c>
      <c r="Z2" s="2" t="s">
        <v>13</v>
      </c>
      <c r="AC2" s="2"/>
      <c r="AD2" s="2" t="str">
        <f>X2</f>
        <v>PRE</v>
      </c>
      <c r="AE2" s="2" t="str">
        <f>Y2</f>
        <v>POST</v>
      </c>
    </row>
    <row r="3" spans="1:31" x14ac:dyDescent="0.2">
      <c r="A3">
        <v>1</v>
      </c>
      <c r="B3" s="4">
        <v>15799424</v>
      </c>
      <c r="C3" s="5">
        <v>10607403.016393</v>
      </c>
      <c r="D3" s="4">
        <v>6831.6065570000001</v>
      </c>
      <c r="E3" s="4">
        <v>760</v>
      </c>
      <c r="F3" s="4">
        <v>2792</v>
      </c>
      <c r="G3" s="4">
        <v>45940</v>
      </c>
      <c r="H3" s="4">
        <v>20788.715789000002</v>
      </c>
      <c r="I3" s="4">
        <v>11510.167654999999</v>
      </c>
      <c r="J3" s="4">
        <v>8.0206</v>
      </c>
      <c r="L3" t="s">
        <v>34</v>
      </c>
      <c r="M3" s="6">
        <v>12</v>
      </c>
      <c r="N3" s="7">
        <f>C3/$N$22</f>
        <v>1.0889073301047081</v>
      </c>
      <c r="W3" s="2">
        <v>1</v>
      </c>
      <c r="X3" s="8">
        <f>N4</f>
        <v>0.68030325264607505</v>
      </c>
      <c r="Y3" s="8">
        <f>N5</f>
        <v>1.3808008670310188</v>
      </c>
      <c r="Z3" s="8">
        <f>Y3/X3</f>
        <v>2.029684352765214</v>
      </c>
      <c r="AC3" s="2">
        <f t="shared" ref="AC3:AC12" si="0">W3</f>
        <v>1</v>
      </c>
      <c r="AD3" s="8">
        <f t="shared" ref="AD3:AE10" si="1">X3/$X$11</f>
        <v>0.81444399752756946</v>
      </c>
      <c r="AE3" s="8">
        <f t="shared" si="1"/>
        <v>1.6530642379852585</v>
      </c>
    </row>
    <row r="4" spans="1:31" x14ac:dyDescent="0.2">
      <c r="A4">
        <v>2</v>
      </c>
      <c r="B4" s="4">
        <v>11129468</v>
      </c>
      <c r="C4" s="5">
        <v>6627056.84375</v>
      </c>
      <c r="D4" s="4">
        <v>5229.28125</v>
      </c>
      <c r="E4" s="4">
        <v>861</v>
      </c>
      <c r="F4" s="4">
        <v>2084</v>
      </c>
      <c r="G4" s="4">
        <v>28468</v>
      </c>
      <c r="H4" s="4">
        <v>12926.211382</v>
      </c>
      <c r="I4" s="4">
        <v>7085.0173169999998</v>
      </c>
      <c r="J4" s="4">
        <v>9.0864960000000004</v>
      </c>
      <c r="L4" t="s">
        <v>14</v>
      </c>
      <c r="M4" s="6">
        <v>12</v>
      </c>
      <c r="N4" s="9">
        <f t="shared" ref="N4:N21" si="2">C4/$N$22</f>
        <v>0.68030325264607505</v>
      </c>
      <c r="W4" s="2">
        <v>2</v>
      </c>
      <c r="X4" s="8">
        <f>N6</f>
        <v>1.2070442067649703</v>
      </c>
      <c r="Y4" s="8">
        <f>N7</f>
        <v>1.3912720212977432</v>
      </c>
      <c r="Z4" s="8">
        <f t="shared" ref="Z4:Z10" si="3">Y4/X4</f>
        <v>1.1526272306351784</v>
      </c>
      <c r="AC4" s="2">
        <f t="shared" si="0"/>
        <v>2</v>
      </c>
      <c r="AD4" s="8">
        <f t="shared" si="1"/>
        <v>1.445046609914703</v>
      </c>
      <c r="AE4" s="8">
        <f t="shared" si="1"/>
        <v>1.665600072124737</v>
      </c>
    </row>
    <row r="5" spans="1:31" x14ac:dyDescent="0.2">
      <c r="A5">
        <v>3</v>
      </c>
      <c r="B5" s="4">
        <v>20910312</v>
      </c>
      <c r="C5" s="5">
        <v>13450833.580645001</v>
      </c>
      <c r="D5" s="4">
        <v>9108.0322579999993</v>
      </c>
      <c r="E5" s="4">
        <v>819</v>
      </c>
      <c r="F5" s="4">
        <v>3184</v>
      </c>
      <c r="G5" s="4">
        <v>52592</v>
      </c>
      <c r="H5" s="4">
        <v>25531.516484</v>
      </c>
      <c r="I5" s="4">
        <v>13768.875724</v>
      </c>
      <c r="J5" s="4">
        <v>8.6432520000000004</v>
      </c>
      <c r="L5" t="s">
        <v>15</v>
      </c>
      <c r="M5" s="6">
        <v>12</v>
      </c>
      <c r="N5" s="8">
        <f t="shared" si="2"/>
        <v>1.3808008670310188</v>
      </c>
      <c r="W5" s="2">
        <v>3</v>
      </c>
      <c r="X5" s="8">
        <f>N8</f>
        <v>1.0147862304534316</v>
      </c>
      <c r="Y5" s="8">
        <f>N9</f>
        <v>1.1849527792571348</v>
      </c>
      <c r="Z5" s="8">
        <f t="shared" si="3"/>
        <v>1.1676870888636994</v>
      </c>
      <c r="AC5" s="2">
        <f t="shared" si="0"/>
        <v>3</v>
      </c>
      <c r="AD5" s="8">
        <f t="shared" si="1"/>
        <v>1.2148796157474826</v>
      </c>
      <c r="AE5" s="8">
        <f t="shared" si="1"/>
        <v>1.4185992418320277</v>
      </c>
    </row>
    <row r="6" spans="1:31" x14ac:dyDescent="0.2">
      <c r="A6">
        <v>4</v>
      </c>
      <c r="B6" s="4">
        <v>18489284</v>
      </c>
      <c r="C6" s="5">
        <v>11758213.032258</v>
      </c>
      <c r="D6" s="4">
        <v>8413.83871</v>
      </c>
      <c r="E6" s="4">
        <v>800</v>
      </c>
      <c r="F6" s="4">
        <v>2712</v>
      </c>
      <c r="G6" s="4">
        <v>48440</v>
      </c>
      <c r="H6" s="4">
        <v>23111.605</v>
      </c>
      <c r="I6" s="4">
        <v>12241.414692</v>
      </c>
      <c r="J6" s="4">
        <v>8.4427369999999993</v>
      </c>
      <c r="L6" t="s">
        <v>16</v>
      </c>
      <c r="M6" s="6">
        <v>12</v>
      </c>
      <c r="N6" s="8">
        <f t="shared" si="2"/>
        <v>1.2070442067649703</v>
      </c>
      <c r="W6" s="2">
        <v>4</v>
      </c>
      <c r="X6" s="8">
        <f>N10</f>
        <v>0.73235164780610074</v>
      </c>
      <c r="Y6" s="8">
        <f>N11</f>
        <v>0.99000147465077837</v>
      </c>
      <c r="Z6" s="8">
        <f t="shared" si="3"/>
        <v>1.3518116298591216</v>
      </c>
      <c r="AC6" s="2">
        <f t="shared" si="0"/>
        <v>4</v>
      </c>
      <c r="AD6" s="8">
        <f t="shared" si="1"/>
        <v>0.87675518427281263</v>
      </c>
      <c r="AE6" s="8">
        <f t="shared" si="1"/>
        <v>1.1852078546392653</v>
      </c>
    </row>
    <row r="7" spans="1:31" x14ac:dyDescent="0.2">
      <c r="A7">
        <v>5</v>
      </c>
      <c r="B7" s="4">
        <v>20851428</v>
      </c>
      <c r="C7" s="5">
        <v>13552836.524590001</v>
      </c>
      <c r="D7" s="4">
        <v>9603.4098360000007</v>
      </c>
      <c r="E7" s="4">
        <v>760</v>
      </c>
      <c r="F7" s="4">
        <v>3904</v>
      </c>
      <c r="G7" s="4">
        <v>56892</v>
      </c>
      <c r="H7" s="4">
        <v>27436.089474</v>
      </c>
      <c r="I7" s="4">
        <v>14584.469343999999</v>
      </c>
      <c r="J7" s="4">
        <v>8.0206</v>
      </c>
      <c r="L7" t="s">
        <v>17</v>
      </c>
      <c r="M7" s="6">
        <v>12</v>
      </c>
      <c r="N7" s="8">
        <f t="shared" si="2"/>
        <v>1.3912720212977432</v>
      </c>
      <c r="W7" s="2">
        <v>5</v>
      </c>
      <c r="X7" s="8">
        <f>N13</f>
        <v>0.37855067100696327</v>
      </c>
      <c r="Y7" s="8">
        <f>N14</f>
        <v>0.70760663135144386</v>
      </c>
      <c r="Z7" s="8">
        <f t="shared" si="3"/>
        <v>1.8692520857754014</v>
      </c>
      <c r="AC7" s="2">
        <f t="shared" si="0"/>
        <v>5</v>
      </c>
      <c r="AD7" s="8">
        <f t="shared" si="1"/>
        <v>0.45319248520784461</v>
      </c>
      <c r="AE7" s="8">
        <f t="shared" si="1"/>
        <v>0.84713099823250138</v>
      </c>
    </row>
    <row r="8" spans="1:31" x14ac:dyDescent="0.2">
      <c r="A8">
        <v>6</v>
      </c>
      <c r="B8" s="4">
        <v>15701936</v>
      </c>
      <c r="C8" s="5">
        <v>9885365.1034479998</v>
      </c>
      <c r="D8" s="4">
        <v>8503.7586210000009</v>
      </c>
      <c r="E8" s="4">
        <v>684</v>
      </c>
      <c r="F8" s="4">
        <v>4268</v>
      </c>
      <c r="G8" s="4">
        <v>49760</v>
      </c>
      <c r="H8" s="4">
        <v>22956.046783999998</v>
      </c>
      <c r="I8" s="4">
        <v>11240.380889</v>
      </c>
      <c r="J8" s="4">
        <v>7.21854</v>
      </c>
      <c r="L8" t="s">
        <v>18</v>
      </c>
      <c r="M8" s="6">
        <v>12</v>
      </c>
      <c r="N8" s="8">
        <f t="shared" si="2"/>
        <v>1.0147862304534316</v>
      </c>
      <c r="W8" s="2">
        <v>6</v>
      </c>
      <c r="X8" s="8">
        <f>N15</f>
        <v>0.81257810539415298</v>
      </c>
      <c r="Y8" s="8">
        <f>N16</f>
        <v>1.2219808739097366</v>
      </c>
      <c r="Z8" s="8">
        <f t="shared" si="3"/>
        <v>1.5038318972635829</v>
      </c>
      <c r="AC8" s="2">
        <f t="shared" si="0"/>
        <v>6</v>
      </c>
      <c r="AD8" s="8">
        <f t="shared" si="1"/>
        <v>0.97280052371716497</v>
      </c>
      <c r="AE8" s="8">
        <f t="shared" si="1"/>
        <v>1.4629284572405912</v>
      </c>
    </row>
    <row r="9" spans="1:31" x14ac:dyDescent="0.2">
      <c r="A9">
        <v>7</v>
      </c>
      <c r="B9" s="4">
        <v>17697364</v>
      </c>
      <c r="C9" s="5">
        <v>11543013.199999999</v>
      </c>
      <c r="D9" s="4">
        <v>8305.4666670000006</v>
      </c>
      <c r="E9" s="4">
        <v>741</v>
      </c>
      <c r="F9" s="4">
        <v>3064</v>
      </c>
      <c r="G9" s="4">
        <v>50716</v>
      </c>
      <c r="H9" s="4">
        <v>23883.082321000002</v>
      </c>
      <c r="I9" s="4">
        <v>12637.650926</v>
      </c>
      <c r="J9" s="4">
        <v>7.8200849999999997</v>
      </c>
      <c r="L9" t="s">
        <v>19</v>
      </c>
      <c r="M9" s="6">
        <v>12</v>
      </c>
      <c r="N9" s="8">
        <f t="shared" si="2"/>
        <v>1.1849527792571348</v>
      </c>
      <c r="W9" s="2">
        <v>7</v>
      </c>
      <c r="X9" s="8">
        <f>N17</f>
        <v>0.7351728137498067</v>
      </c>
      <c r="Y9" s="8">
        <f>N18</f>
        <v>0.82883730912785558</v>
      </c>
      <c r="Z9" s="8">
        <f t="shared" si="3"/>
        <v>1.127404732093269</v>
      </c>
      <c r="AC9" s="2">
        <f t="shared" si="0"/>
        <v>7</v>
      </c>
      <c r="AD9" s="8">
        <f t="shared" si="1"/>
        <v>0.88013262170228779</v>
      </c>
      <c r="AE9" s="8">
        <f t="shared" si="1"/>
        <v>0.99226568257681425</v>
      </c>
    </row>
    <row r="10" spans="1:31" x14ac:dyDescent="0.2">
      <c r="A10">
        <v>8</v>
      </c>
      <c r="B10" s="4">
        <v>11177664</v>
      </c>
      <c r="C10" s="5">
        <v>7134077.3114750003</v>
      </c>
      <c r="D10" s="4">
        <v>5479.1147540000002</v>
      </c>
      <c r="E10" s="4">
        <v>738</v>
      </c>
      <c r="F10" s="4">
        <v>1900</v>
      </c>
      <c r="G10" s="4">
        <v>32296</v>
      </c>
      <c r="H10" s="4">
        <v>15145.886178999999</v>
      </c>
      <c r="I10" s="4">
        <v>7862.1111570000003</v>
      </c>
      <c r="J10" s="4">
        <v>7.7884250000000002</v>
      </c>
      <c r="L10" t="s">
        <v>20</v>
      </c>
      <c r="M10" s="6">
        <v>12</v>
      </c>
      <c r="N10" s="8">
        <f t="shared" si="2"/>
        <v>0.73235164780610074</v>
      </c>
      <c r="W10" s="2">
        <v>8</v>
      </c>
      <c r="X10" s="8">
        <f>N19</f>
        <v>1.1215952097967103</v>
      </c>
      <c r="Y10" s="8">
        <f>N20</f>
        <v>1.0870389389663246</v>
      </c>
      <c r="Z10" s="8">
        <f t="shared" si="3"/>
        <v>0.96919006917241646</v>
      </c>
      <c r="AC10" s="2">
        <f t="shared" si="0"/>
        <v>8</v>
      </c>
      <c r="AD10" s="8">
        <f t="shared" si="1"/>
        <v>1.3427489619101352</v>
      </c>
      <c r="AE10" s="8">
        <f t="shared" si="1"/>
        <v>1.3013789592748743</v>
      </c>
    </row>
    <row r="11" spans="1:31" x14ac:dyDescent="0.2">
      <c r="A11">
        <v>9</v>
      </c>
      <c r="B11" s="4">
        <v>14929132</v>
      </c>
      <c r="C11" s="5">
        <v>9643928.6779660005</v>
      </c>
      <c r="D11" s="4">
        <v>7528.7796609999996</v>
      </c>
      <c r="E11" s="4">
        <v>702</v>
      </c>
      <c r="F11" s="4">
        <v>3932</v>
      </c>
      <c r="G11" s="4">
        <v>41648</v>
      </c>
      <c r="H11" s="4">
        <v>21266.569801000001</v>
      </c>
      <c r="I11" s="4">
        <v>10478.249949999999</v>
      </c>
      <c r="J11" s="4">
        <v>7.4085020000000004</v>
      </c>
      <c r="L11" t="s">
        <v>21</v>
      </c>
      <c r="M11" s="6">
        <v>12</v>
      </c>
      <c r="N11" s="8">
        <f t="shared" si="2"/>
        <v>0.99000147465077837</v>
      </c>
      <c r="W11" s="2" t="s">
        <v>22</v>
      </c>
      <c r="X11" s="10">
        <f>AVERAGE(X3:X10)</f>
        <v>0.83529776720227633</v>
      </c>
      <c r="Y11" s="10">
        <f>AVERAGE(Y3:Y10)</f>
        <v>1.0990613619490046</v>
      </c>
      <c r="Z11" s="10">
        <f>AVERAGE(Z3:Z10)</f>
        <v>1.3964361358034854</v>
      </c>
      <c r="AC11" s="2" t="str">
        <f t="shared" si="0"/>
        <v>Mean</v>
      </c>
      <c r="AD11" s="10">
        <f>AVERAGE(AD3:AD10)</f>
        <v>0.99999999999999989</v>
      </c>
      <c r="AE11" s="10">
        <f>AVERAGE(AE3:AE10)</f>
        <v>1.3157719379882586</v>
      </c>
    </row>
    <row r="12" spans="1:31" x14ac:dyDescent="0.2">
      <c r="A12">
        <v>10</v>
      </c>
      <c r="B12" s="4">
        <v>13545376</v>
      </c>
      <c r="C12" s="5">
        <v>8842116</v>
      </c>
      <c r="D12" s="4">
        <v>5893.8095240000002</v>
      </c>
      <c r="E12" s="4">
        <v>798</v>
      </c>
      <c r="F12" s="4">
        <v>1896</v>
      </c>
      <c r="G12" s="4">
        <v>36512</v>
      </c>
      <c r="H12" s="4">
        <v>16974.155387999999</v>
      </c>
      <c r="I12" s="4">
        <v>9566.7184230000003</v>
      </c>
      <c r="J12" s="4">
        <v>8.4216300000000004</v>
      </c>
      <c r="L12" t="s">
        <v>34</v>
      </c>
      <c r="M12" s="6">
        <v>12</v>
      </c>
      <c r="N12" s="7">
        <f t="shared" si="2"/>
        <v>0.90769106360495033</v>
      </c>
      <c r="W12" s="2" t="s">
        <v>23</v>
      </c>
      <c r="X12" s="8">
        <f>_xlfn.STDEV.S(X3:X10)</f>
        <v>0.26890201392874497</v>
      </c>
      <c r="Y12" s="8">
        <f t="shared" ref="Y12:Z12" si="4">_xlfn.STDEV.S(Y3:Y10)</f>
        <v>0.24656126524975386</v>
      </c>
      <c r="Z12" s="8">
        <f t="shared" si="4"/>
        <v>0.37886473826281675</v>
      </c>
      <c r="AC12" s="2" t="str">
        <f t="shared" si="0"/>
        <v>SD</v>
      </c>
      <c r="AD12" s="8">
        <f>_xlfn.STDEV.S(AD3:AD10)</f>
        <v>0.32192353970895726</v>
      </c>
      <c r="AE12" s="8">
        <f t="shared" ref="AE12" si="5">_xlfn.STDEV.S(AE3:AE10)</f>
        <v>0.29517768983817699</v>
      </c>
    </row>
    <row r="13" spans="1:31" x14ac:dyDescent="0.2">
      <c r="A13">
        <v>11</v>
      </c>
      <c r="B13" s="4">
        <v>6260088</v>
      </c>
      <c r="C13" s="5">
        <v>3687586.0952380002</v>
      </c>
      <c r="D13" s="4">
        <v>2998.253968</v>
      </c>
      <c r="E13" s="4">
        <v>858</v>
      </c>
      <c r="F13" s="4">
        <v>1228</v>
      </c>
      <c r="G13" s="4">
        <v>14096</v>
      </c>
      <c r="H13" s="4">
        <v>7296.1398600000002</v>
      </c>
      <c r="I13" s="4">
        <v>3528.8407069999998</v>
      </c>
      <c r="J13" s="4">
        <v>9.0548350000000006</v>
      </c>
      <c r="L13" t="s">
        <v>24</v>
      </c>
      <c r="M13" s="6">
        <v>12</v>
      </c>
      <c r="N13" s="8">
        <f t="shared" si="2"/>
        <v>0.37855067100696327</v>
      </c>
      <c r="W13" s="2" t="s">
        <v>25</v>
      </c>
      <c r="X13" s="2"/>
      <c r="Y13" s="7">
        <f>TTEST(X3:X10,Y3:Y10,2,1)</f>
        <v>1.242145398041199E-2</v>
      </c>
      <c r="Z13" s="2"/>
      <c r="AC13" s="2" t="s">
        <v>25</v>
      </c>
      <c r="AE13" s="7">
        <f>TTEST(AD3:AD10,AE3:AE10,2,1)</f>
        <v>1.2421453980412002E-2</v>
      </c>
    </row>
    <row r="14" spans="1:31" x14ac:dyDescent="0.2">
      <c r="A14">
        <v>12</v>
      </c>
      <c r="B14" s="4">
        <v>10526868</v>
      </c>
      <c r="C14" s="5">
        <v>6893028</v>
      </c>
      <c r="D14" s="4">
        <v>3932.727273</v>
      </c>
      <c r="E14" s="4">
        <v>924</v>
      </c>
      <c r="F14" s="4">
        <v>1752</v>
      </c>
      <c r="G14" s="4">
        <v>22736</v>
      </c>
      <c r="H14" s="4">
        <v>11392.714286</v>
      </c>
      <c r="I14" s="4">
        <v>5526.5886950000004</v>
      </c>
      <c r="J14" s="4">
        <v>9.7513609999999993</v>
      </c>
      <c r="L14" t="s">
        <v>26</v>
      </c>
      <c r="M14" s="6">
        <v>12</v>
      </c>
      <c r="N14" s="8">
        <f t="shared" si="2"/>
        <v>0.70760663135144386</v>
      </c>
    </row>
    <row r="15" spans="1:31" x14ac:dyDescent="0.2">
      <c r="A15">
        <v>13</v>
      </c>
      <c r="B15" s="4">
        <v>12577804</v>
      </c>
      <c r="C15" s="5">
        <v>7915589.5161290001</v>
      </c>
      <c r="D15" s="4">
        <v>5984.8709680000002</v>
      </c>
      <c r="E15" s="4">
        <v>779</v>
      </c>
      <c r="F15" s="4">
        <v>2408</v>
      </c>
      <c r="G15" s="4">
        <v>32700</v>
      </c>
      <c r="H15" s="4">
        <v>16146.089859</v>
      </c>
      <c r="I15" s="4">
        <v>8363.2387020000006</v>
      </c>
      <c r="J15" s="4">
        <v>8.2211149999999993</v>
      </c>
      <c r="L15" t="s">
        <v>27</v>
      </c>
      <c r="M15" s="6">
        <v>12</v>
      </c>
      <c r="N15" s="8">
        <f t="shared" si="2"/>
        <v>0.81257810539415298</v>
      </c>
    </row>
    <row r="16" spans="1:31" x14ac:dyDescent="0.2">
      <c r="A16">
        <v>14</v>
      </c>
      <c r="B16" s="4">
        <v>18083960</v>
      </c>
      <c r="C16" s="5">
        <v>11903716</v>
      </c>
      <c r="D16" s="4">
        <v>8131.9</v>
      </c>
      <c r="E16" s="4">
        <v>760</v>
      </c>
      <c r="F16" s="4">
        <v>3140</v>
      </c>
      <c r="G16" s="4">
        <v>47784</v>
      </c>
      <c r="H16" s="4">
        <v>23794.684211</v>
      </c>
      <c r="I16" s="4">
        <v>12213.456101</v>
      </c>
      <c r="J16" s="4">
        <v>8.0206</v>
      </c>
      <c r="L16" t="s">
        <v>28</v>
      </c>
      <c r="M16" s="6">
        <v>12</v>
      </c>
      <c r="N16" s="8">
        <f t="shared" si="2"/>
        <v>1.2219808739097366</v>
      </c>
    </row>
    <row r="17" spans="1:15" x14ac:dyDescent="0.2">
      <c r="A17">
        <v>15</v>
      </c>
      <c r="B17" s="4">
        <v>10995272</v>
      </c>
      <c r="C17" s="5">
        <v>7161559.2131150002</v>
      </c>
      <c r="D17" s="4">
        <v>4915.0163929999999</v>
      </c>
      <c r="E17" s="4">
        <v>780</v>
      </c>
      <c r="F17" s="4">
        <v>2060</v>
      </c>
      <c r="G17" s="4">
        <v>29692</v>
      </c>
      <c r="H17" s="4">
        <v>14096.502564</v>
      </c>
      <c r="I17" s="4">
        <v>7629.2904019999996</v>
      </c>
      <c r="J17" s="4">
        <v>8.2316680000000009</v>
      </c>
      <c r="L17" t="s">
        <v>29</v>
      </c>
      <c r="M17" s="6">
        <v>12</v>
      </c>
      <c r="N17" s="8">
        <f t="shared" si="2"/>
        <v>0.7351728137498067</v>
      </c>
    </row>
    <row r="18" spans="1:15" x14ac:dyDescent="0.2">
      <c r="A18">
        <v>16</v>
      </c>
      <c r="B18" s="4">
        <v>11928184</v>
      </c>
      <c r="C18" s="5">
        <v>8073975.7460319996</v>
      </c>
      <c r="D18" s="4">
        <v>4700.253968</v>
      </c>
      <c r="E18" s="4">
        <v>820</v>
      </c>
      <c r="F18" s="4">
        <v>2268</v>
      </c>
      <c r="G18" s="4">
        <v>31424</v>
      </c>
      <c r="H18" s="4">
        <v>14546.565854</v>
      </c>
      <c r="I18" s="4">
        <v>8127.28557</v>
      </c>
      <c r="J18" s="4">
        <v>8.6538050000000002</v>
      </c>
      <c r="L18" t="s">
        <v>30</v>
      </c>
      <c r="M18" s="6">
        <v>12</v>
      </c>
      <c r="N18" s="8">
        <f t="shared" si="2"/>
        <v>0.82883730912785558</v>
      </c>
    </row>
    <row r="19" spans="1:15" x14ac:dyDescent="0.2">
      <c r="A19">
        <v>17</v>
      </c>
      <c r="B19" s="4">
        <v>15906088</v>
      </c>
      <c r="C19" s="5">
        <v>10925826.360656001</v>
      </c>
      <c r="D19" s="4">
        <v>6384.95082</v>
      </c>
      <c r="E19" s="4">
        <v>780</v>
      </c>
      <c r="F19" s="4">
        <v>2808</v>
      </c>
      <c r="G19" s="4">
        <v>46224</v>
      </c>
      <c r="H19" s="4">
        <v>20392.420513000001</v>
      </c>
      <c r="I19" s="4">
        <v>11367.730815999999</v>
      </c>
      <c r="J19" s="4">
        <v>8.2316680000000009</v>
      </c>
      <c r="L19" t="s">
        <v>31</v>
      </c>
      <c r="M19" s="6">
        <v>12</v>
      </c>
      <c r="N19" s="8">
        <f t="shared" si="2"/>
        <v>1.1215952097967103</v>
      </c>
    </row>
    <row r="20" spans="1:15" x14ac:dyDescent="0.2">
      <c r="A20">
        <v>18</v>
      </c>
      <c r="B20" s="4">
        <v>16207788</v>
      </c>
      <c r="C20" s="5">
        <v>10589202.40625</v>
      </c>
      <c r="D20" s="4">
        <v>6877.09375</v>
      </c>
      <c r="E20" s="4">
        <v>817</v>
      </c>
      <c r="F20" s="4">
        <v>2248</v>
      </c>
      <c r="G20" s="4">
        <v>40916</v>
      </c>
      <c r="H20" s="4">
        <v>19838.173806999999</v>
      </c>
      <c r="I20" s="4">
        <v>10862.436651</v>
      </c>
      <c r="J20" s="4">
        <v>8.6221449999999997</v>
      </c>
      <c r="L20" t="s">
        <v>32</v>
      </c>
      <c r="M20" s="6">
        <v>12</v>
      </c>
      <c r="N20" s="8">
        <f t="shared" si="2"/>
        <v>1.0870389389663246</v>
      </c>
    </row>
    <row r="21" spans="1:15" x14ac:dyDescent="0.2">
      <c r="A21">
        <v>19</v>
      </c>
      <c r="B21" s="4">
        <v>14840320</v>
      </c>
      <c r="C21" s="5">
        <v>9774463.75</v>
      </c>
      <c r="D21" s="4">
        <v>6030.78125</v>
      </c>
      <c r="E21" s="4">
        <v>840</v>
      </c>
      <c r="F21" s="4">
        <v>1868</v>
      </c>
      <c r="G21" s="4">
        <v>41148</v>
      </c>
      <c r="H21" s="4">
        <v>17667.047619000001</v>
      </c>
      <c r="I21" s="4">
        <v>10388.300241999999</v>
      </c>
      <c r="J21" s="4">
        <v>8.8648740000000004</v>
      </c>
      <c r="L21" t="s">
        <v>34</v>
      </c>
      <c r="M21" s="6">
        <v>12</v>
      </c>
      <c r="N21" s="7">
        <f t="shared" si="2"/>
        <v>1.0034016062903417</v>
      </c>
    </row>
    <row r="22" spans="1:15" x14ac:dyDescent="0.2">
      <c r="A22">
        <v>20</v>
      </c>
      <c r="B22" s="4">
        <v>3061744</v>
      </c>
      <c r="C22" s="5">
        <v>1522454.641509</v>
      </c>
      <c r="D22" s="4">
        <v>2591.3962259999998</v>
      </c>
      <c r="E22" s="4">
        <v>594</v>
      </c>
      <c r="F22" s="4">
        <v>800</v>
      </c>
      <c r="G22" s="4">
        <v>11872</v>
      </c>
      <c r="H22" s="4">
        <v>5154.4511780000003</v>
      </c>
      <c r="I22" s="4">
        <v>2720.3504079999998</v>
      </c>
      <c r="J22" s="4">
        <v>6.268732</v>
      </c>
      <c r="L22" t="s">
        <v>34</v>
      </c>
      <c r="M22" s="6">
        <v>4</v>
      </c>
      <c r="N22" s="5">
        <f>AVERAGE(C3,C12,C21)</f>
        <v>9741327.5887976661</v>
      </c>
      <c r="O22" s="10"/>
    </row>
    <row r="23" spans="1:15" x14ac:dyDescent="0.2">
      <c r="A23">
        <v>21</v>
      </c>
      <c r="B23" s="4">
        <v>24106772</v>
      </c>
      <c r="C23" s="5">
        <v>16926995.600000001</v>
      </c>
      <c r="D23" s="4">
        <v>7274.3428569999996</v>
      </c>
      <c r="E23" s="4">
        <v>987</v>
      </c>
      <c r="F23" s="4">
        <v>2284</v>
      </c>
      <c r="G23" s="4">
        <v>53752</v>
      </c>
      <c r="H23" s="4">
        <v>24424.287741</v>
      </c>
      <c r="I23" s="4">
        <v>13512.275932</v>
      </c>
      <c r="J23" s="4">
        <v>10.416226999999999</v>
      </c>
      <c r="L23" t="s">
        <v>34</v>
      </c>
      <c r="M23" s="6">
        <v>18</v>
      </c>
      <c r="O23" s="10"/>
    </row>
    <row r="24" spans="1:15" x14ac:dyDescent="0.2">
      <c r="A24">
        <v>22</v>
      </c>
      <c r="B24" s="4">
        <v>9783996</v>
      </c>
      <c r="C24" s="5">
        <v>6542428.4117649999</v>
      </c>
      <c r="D24" s="4">
        <v>3078.4117649999998</v>
      </c>
      <c r="E24" s="4">
        <v>1053</v>
      </c>
      <c r="F24" s="4">
        <v>768</v>
      </c>
      <c r="G24" s="4">
        <v>24352</v>
      </c>
      <c r="H24" s="4">
        <v>9291.5441599999995</v>
      </c>
      <c r="I24" s="4">
        <v>6448.8246859999999</v>
      </c>
      <c r="J24" s="4">
        <v>11.112752</v>
      </c>
      <c r="L24" t="s">
        <v>34</v>
      </c>
      <c r="M24" s="6">
        <v>8</v>
      </c>
      <c r="O24" s="11"/>
    </row>
    <row r="25" spans="1:15" x14ac:dyDescent="0.2">
      <c r="A25">
        <v>23</v>
      </c>
      <c r="B25" s="4">
        <v>19173636</v>
      </c>
      <c r="C25" s="5">
        <v>14502851.199999999</v>
      </c>
      <c r="D25" s="4">
        <v>4615.3999999999996</v>
      </c>
      <c r="E25" s="4">
        <v>1012</v>
      </c>
      <c r="F25" s="4">
        <v>1224</v>
      </c>
      <c r="G25" s="4">
        <v>48028</v>
      </c>
      <c r="H25" s="4">
        <v>18946.280632000002</v>
      </c>
      <c r="I25" s="4">
        <v>12344.747168</v>
      </c>
      <c r="J25" s="4">
        <v>10.680062</v>
      </c>
      <c r="L25" t="s">
        <v>34</v>
      </c>
      <c r="M25" s="6">
        <v>15</v>
      </c>
    </row>
    <row r="26" spans="1:15" x14ac:dyDescent="0.2">
      <c r="B26" s="4"/>
      <c r="C26" s="4"/>
      <c r="D26" s="4"/>
      <c r="E26" s="4"/>
      <c r="F26" s="4"/>
      <c r="G26" s="4"/>
      <c r="H26" s="4"/>
      <c r="I26" s="4"/>
      <c r="J26" s="4"/>
    </row>
  </sheetData>
  <mergeCells count="2">
    <mergeCell ref="X1:Z1"/>
    <mergeCell ref="AC1:A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SIRT5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Stocks</dc:creator>
  <cp:lastModifiedBy>Ben Stocks</cp:lastModifiedBy>
  <dcterms:created xsi:type="dcterms:W3CDTF">2021-11-03T15:32:52Z</dcterms:created>
  <dcterms:modified xsi:type="dcterms:W3CDTF">2021-11-03T15:43:33Z</dcterms:modified>
</cp:coreProperties>
</file>