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cj345/Documents/CBMR/ACE/Source data/"/>
    </mc:Choice>
  </mc:AlternateContent>
  <xr:revisionPtr revIDLastSave="0" documentId="8_{C2BB1834-1EA4-E649-A387-C48D71585907}" xr6:coauthVersionLast="36" xr6:coauthVersionMax="36" xr10:uidLastSave="{00000000-0000-0000-0000-000000000000}"/>
  <bookViews>
    <workbookView xWindow="0" yWindow="0" windowWidth="33600" windowHeight="21000" xr2:uid="{AF176B45-374F-8146-B5EE-C547BD5DE250}"/>
  </bookViews>
  <sheets>
    <sheet name="210816 StainFree+Pan-acetyl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 s="1"/>
  <c r="N20" i="1"/>
  <c r="N19" i="1"/>
  <c r="N18" i="1"/>
  <c r="Z9" i="1" s="1"/>
  <c r="N17" i="1"/>
  <c r="Y9" i="1" s="1"/>
  <c r="N16" i="1"/>
  <c r="N15" i="1"/>
  <c r="N14" i="1"/>
  <c r="Z7" i="1" s="1"/>
  <c r="N13" i="1"/>
  <c r="Y7" i="1" s="1"/>
  <c r="AD12" i="1"/>
  <c r="N12" i="1"/>
  <c r="AD11" i="1"/>
  <c r="N11" i="1"/>
  <c r="AD10" i="1"/>
  <c r="Z10" i="1"/>
  <c r="Y10" i="1"/>
  <c r="N10" i="1"/>
  <c r="AD9" i="1"/>
  <c r="N9" i="1"/>
  <c r="Z5" i="1" s="1"/>
  <c r="AD8" i="1"/>
  <c r="Z8" i="1"/>
  <c r="Y8" i="1"/>
  <c r="N8" i="1"/>
  <c r="Y5" i="1" s="1"/>
  <c r="AD7" i="1"/>
  <c r="N7" i="1"/>
  <c r="AD6" i="1"/>
  <c r="N6" i="1"/>
  <c r="AD5" i="1"/>
  <c r="N5" i="1"/>
  <c r="AD4" i="1"/>
  <c r="Z4" i="1"/>
  <c r="Y4" i="1"/>
  <c r="N4" i="1"/>
  <c r="Y3" i="1" s="1"/>
  <c r="AD3" i="1"/>
  <c r="Z3" i="1"/>
  <c r="AA3" i="1" s="1"/>
  <c r="N3" i="1"/>
  <c r="AF2" i="1"/>
  <c r="AE2" i="1"/>
  <c r="Y1" i="1"/>
  <c r="Y11" i="1" l="1"/>
  <c r="AF3" i="1" s="1"/>
  <c r="Y12" i="1"/>
  <c r="Z13" i="1"/>
  <c r="AE3" i="1"/>
  <c r="AF4" i="1"/>
  <c r="AF10" i="1"/>
  <c r="AE5" i="1"/>
  <c r="AE8" i="1"/>
  <c r="AF8" i="1"/>
  <c r="AE7" i="1"/>
  <c r="AA7" i="1"/>
  <c r="AA5" i="1"/>
  <c r="Z11" i="1"/>
  <c r="AE9" i="1"/>
  <c r="AE10" i="1"/>
  <c r="AA9" i="1"/>
  <c r="AF9" i="1"/>
  <c r="AA10" i="1"/>
  <c r="Z12" i="1"/>
  <c r="AA4" i="1"/>
  <c r="AA12" i="1" s="1"/>
  <c r="AA8" i="1"/>
  <c r="AF5" i="1" l="1"/>
  <c r="AF12" i="1" s="1"/>
  <c r="AF7" i="1"/>
  <c r="AA11" i="1"/>
  <c r="AE4" i="1"/>
  <c r="AE12" i="1" s="1"/>
  <c r="AE11" i="1" l="1"/>
  <c r="AF13" i="1"/>
  <c r="AF11" i="1"/>
</calcChain>
</file>

<file path=xl/sharedStrings.xml><?xml version="1.0" encoding="utf-8"?>
<sst xmlns="http://schemas.openxmlformats.org/spreadsheetml/2006/main" count="45" uniqueCount="37">
  <si>
    <t>210816 ACE_I Pan-acetyl 50secQ</t>
  </si>
  <si>
    <t>Pan-acetyl</t>
  </si>
  <si>
    <t>Pan-acetyl (relative to mean Pre)</t>
  </si>
  <si>
    <t>Lane</t>
  </si>
  <si>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</si>
  <si>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</si>
  <si>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</si>
  <si>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</si>
  <si>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</si>
  <si>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</si>
  <si>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</si>
  <si>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</si>
  <si>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</si>
  <si>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</si>
  <si>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Input (uL)</t>
  </si>
  <si>
    <t>PRE</t>
  </si>
  <si>
    <t>POST</t>
  </si>
  <si>
    <t>RATIO</t>
  </si>
  <si>
    <t>Ctrl</t>
  </si>
  <si>
    <t>1.A</t>
  </si>
  <si>
    <t>1.B</t>
  </si>
  <si>
    <t>2.A</t>
  </si>
  <si>
    <t>2.B</t>
  </si>
  <si>
    <t>3.A</t>
  </si>
  <si>
    <t>3.B</t>
  </si>
  <si>
    <t>4.A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</si>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</sst>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0" borderId="0" xfId="0" applyNumberFormat="1" applyFill="1"/>
    <xf numFmtId="0" fontId="1" fillId="0" borderId="0" xfId="0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Pan-acetyl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4691601049868766E-2"/>
                  <c:y val="0.393101851851851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'210816 StainFree+Pan-acetyl'!$M$21:$M$25</c:f>
              <c:numCache>
                <c:formatCode>#,##0</c:formatCode>
                <c:ptCount val="5"/>
                <c:pt idx="0">
                  <c:v>8</c:v>
                </c:pt>
                <c:pt idx="1">
                  <c:v>4</c:v>
                </c:pt>
                <c:pt idx="2">
                  <c:v>16</c:v>
                </c:pt>
                <c:pt idx="3">
                  <c:v>2</c:v>
                </c:pt>
                <c:pt idx="4">
                  <c:v>12</c:v>
                </c:pt>
              </c:numCache>
            </c:numRef>
          </c:xVal>
          <c:yVal>
            <c:numRef>
              <c:f>'210816 StainFree+Pan-acetyl'!$C$21:$C$25</c:f>
              <c:numCache>
                <c:formatCode>#,##0</c:formatCode>
                <c:ptCount val="5"/>
                <c:pt idx="0">
                  <c:v>13364024.962765999</c:v>
                </c:pt>
                <c:pt idx="1">
                  <c:v>1603058.01773</c:v>
                </c:pt>
                <c:pt idx="2">
                  <c:v>32152880.719999999</c:v>
                </c:pt>
                <c:pt idx="3">
                  <c:v>-1472830.494746</c:v>
                </c:pt>
                <c:pt idx="4">
                  <c:v>21779247.592845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50-5B47-A8A9-BD0FA249E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2</xdr:row>
      <xdr:rowOff>133350</xdr:rowOff>
    </xdr:from>
    <xdr:to>
      <xdr:col>21</xdr:col>
      <xdr:colOff>488950</xdr:colOff>
      <xdr:row>17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A7176A-913B-C840-BD6B-FD2275A17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rf/2s4xw3d971x6jl0k086q2cg096yg61/T/com.microsoft.Outlook/Outlook%20Temp/210831%20ACE%20WB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15 OXPHOS"/>
      <sheetName val="200909 Sly1+THUMPD1+TDP43"/>
      <sheetName val="200915 IGFBP7+MYLK2"/>
      <sheetName val="200915 IGFBP7 Q2+3"/>
      <sheetName val="200916 MFN2+TNNT3+NAMPT"/>
      <sheetName val="200916 TNNT3 3s vs. 6s"/>
      <sheetName val="200924 SIRT-3+SIRT-5"/>
      <sheetName val="201001 SIRT-1+Coomassie"/>
      <sheetName val="201001 Coomassie2Gray+201008 CM"/>
      <sheetName val="210811 ReincubationA-C"/>
      <sheetName val="210811 ReincubationD-E"/>
      <sheetName val="210816 StainFree+Pan-acetyl"/>
      <sheetName val="210823 StainFree"/>
      <sheetName val="210823 GCN5L1+SOD K68"/>
      <sheetName val="210823 GCN5L1+SOD K122"/>
      <sheetName val="210823 SOD K122Q1+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C21">
            <v>13364024.962765999</v>
          </cell>
          <cell r="M21">
            <v>8</v>
          </cell>
        </row>
        <row r="22">
          <cell r="C22">
            <v>1603058.01773</v>
          </cell>
          <cell r="M22">
            <v>4</v>
          </cell>
        </row>
        <row r="23">
          <cell r="C23">
            <v>32152880.719999999</v>
          </cell>
          <cell r="M23">
            <v>16</v>
          </cell>
        </row>
        <row r="24">
          <cell r="C24">
            <v>-1472830.494746</v>
          </cell>
          <cell r="M24">
            <v>2</v>
          </cell>
        </row>
        <row r="25">
          <cell r="C25">
            <v>21779247.592845</v>
          </cell>
          <cell r="M25">
            <v>12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CDEF-0334-EA4F-8BC2-0C17FEF13601}">
  <dimension ref="A1:AF36"/>
  <sheetViews>
    <sheetView tabSelected="1" workbookViewId="0">
      <selection activeCell="T26" sqref="T26"/>
    </sheetView>
  </sheetViews>
  <sheetFormatPr baseColWidth="10" defaultColWidth="8.6640625" defaultRowHeight="15" x14ac:dyDescent="0.2"/>
  <cols>
    <col min="2" max="2" width="12.5" bestFit="1" customWidth="1"/>
    <col min="3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3" max="23" width="2" customWidth="1"/>
    <col min="28" max="28" width="2.5" customWidth="1"/>
    <col min="29" max="29" width="2.1640625" customWidth="1"/>
  </cols>
  <sheetData>
    <row r="1" spans="1:32" x14ac:dyDescent="0.2">
      <c r="A1" t="s">
        <v>0</v>
      </c>
      <c r="F1" s="1" t="s">
        <v>1</v>
      </c>
      <c r="X1" s="2"/>
      <c r="Y1" s="3" t="str">
        <f>F1</f>
        <v>Pan-acetyl</v>
      </c>
      <c r="Z1" s="3"/>
      <c r="AA1" s="3"/>
      <c r="AD1" s="4" t="s">
        <v>2</v>
      </c>
      <c r="AE1" s="4"/>
      <c r="AF1" s="4"/>
    </row>
    <row r="2" spans="1:32" x14ac:dyDescent="0.2">
      <c r="A2" t="s">
        <v>3</v>
      </c>
      <c r="B2" t="s">
        <v>4</v>
      </c>
      <c r="C2" s="5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L2" t="s">
        <v>13</v>
      </c>
      <c r="M2" t="s">
        <v>14</v>
      </c>
      <c r="X2" s="2"/>
      <c r="Y2" s="2" t="s">
        <v>15</v>
      </c>
      <c r="Z2" s="2" t="s">
        <v>16</v>
      </c>
      <c r="AA2" s="2" t="s">
        <v>17</v>
      </c>
      <c r="AD2" s="2"/>
      <c r="AE2" s="2" t="str">
        <f>Y2</f>
        <v>PRE</v>
      </c>
      <c r="AF2" s="2" t="str">
        <f>Z2</f>
        <v>POST</v>
      </c>
    </row>
    <row r="3" spans="1:32" x14ac:dyDescent="0.2">
      <c r="A3">
        <v>1</v>
      </c>
      <c r="B3" s="6">
        <v>37648107</v>
      </c>
      <c r="C3" s="7">
        <v>14909033.797578</v>
      </c>
      <c r="D3" s="6">
        <v>947.18512099999998</v>
      </c>
      <c r="E3" s="6">
        <v>24007</v>
      </c>
      <c r="F3" s="6">
        <v>46</v>
      </c>
      <c r="G3" s="6">
        <v>16124</v>
      </c>
      <c r="H3" s="6">
        <v>1568.2137290000001</v>
      </c>
      <c r="I3" s="6">
        <v>1349.1748889999999</v>
      </c>
      <c r="J3" s="6">
        <v>232.54084599999999</v>
      </c>
      <c r="L3" t="s">
        <v>18</v>
      </c>
      <c r="M3" s="8">
        <v>8</v>
      </c>
      <c r="N3" s="9">
        <f>C3/$N$22</f>
        <v>1.1179304806988175</v>
      </c>
      <c r="X3" s="2">
        <v>1</v>
      </c>
      <c r="Y3" s="10">
        <f>N4</f>
        <v>1.1852096194132125</v>
      </c>
      <c r="Z3" s="10">
        <f>N5</f>
        <v>2.1153168443792079</v>
      </c>
      <c r="AA3" s="10">
        <f>Z3/Y3</f>
        <v>1.7847617921178229</v>
      </c>
      <c r="AD3" s="2">
        <f>X3</f>
        <v>1</v>
      </c>
      <c r="AE3" s="10">
        <f>Y3/$Y$11</f>
        <v>0.70931168879770679</v>
      </c>
      <c r="AF3" s="10">
        <f>Z3/$Y$11</f>
        <v>1.2659524008687146</v>
      </c>
    </row>
    <row r="4" spans="1:32" x14ac:dyDescent="0.2">
      <c r="A4">
        <v>2</v>
      </c>
      <c r="B4" s="6">
        <v>43905918</v>
      </c>
      <c r="C4" s="7">
        <v>15806287.222797999</v>
      </c>
      <c r="D4" s="6">
        <v>1153.704663</v>
      </c>
      <c r="E4" s="6">
        <v>24356</v>
      </c>
      <c r="F4" s="6">
        <v>65</v>
      </c>
      <c r="G4" s="6">
        <v>10709</v>
      </c>
      <c r="H4" s="6">
        <v>1802.6735920000001</v>
      </c>
      <c r="I4" s="6">
        <v>1316.9024870000001</v>
      </c>
      <c r="J4" s="6">
        <v>235.921391</v>
      </c>
      <c r="L4" t="s">
        <v>19</v>
      </c>
      <c r="M4" s="8">
        <v>8</v>
      </c>
      <c r="N4" s="11">
        <f>C4/$N$22</f>
        <v>1.1852096194132125</v>
      </c>
      <c r="X4" s="2">
        <v>2</v>
      </c>
      <c r="Y4" s="10">
        <f>N6</f>
        <v>2.4887442026179096</v>
      </c>
      <c r="Z4" s="10">
        <f>N7</f>
        <v>3.1701250861629178</v>
      </c>
      <c r="AA4" s="10">
        <f t="shared" ref="AA4:AA10" si="0">Z4/Y4</f>
        <v>1.2737850209066339</v>
      </c>
      <c r="AD4" s="2">
        <f>X4</f>
        <v>2</v>
      </c>
      <c r="AE4" s="10">
        <f>Y4/$Y$11</f>
        <v>1.4894372475802171</v>
      </c>
      <c r="AF4" s="10">
        <f>Z4/$Y$11</f>
        <v>1.8972228555480859</v>
      </c>
    </row>
    <row r="5" spans="1:32" x14ac:dyDescent="0.2">
      <c r="A5">
        <v>3</v>
      </c>
      <c r="B5" s="6">
        <v>60173878</v>
      </c>
      <c r="C5" s="7">
        <v>28210457.51049</v>
      </c>
      <c r="D5" s="6">
        <v>1347.076049</v>
      </c>
      <c r="E5" s="6">
        <v>23728</v>
      </c>
      <c r="F5" s="6">
        <v>170</v>
      </c>
      <c r="G5" s="6">
        <v>24477</v>
      </c>
      <c r="H5" s="6">
        <v>2535.9860920000001</v>
      </c>
      <c r="I5" s="6">
        <v>2439.5259489999999</v>
      </c>
      <c r="J5" s="6">
        <v>229.838347</v>
      </c>
      <c r="L5" t="s">
        <v>20</v>
      </c>
      <c r="M5" s="8">
        <v>8</v>
      </c>
      <c r="N5" s="10">
        <f>C5/$N$22</f>
        <v>2.1153168443792079</v>
      </c>
      <c r="O5" s="12"/>
      <c r="X5" s="2">
        <v>3</v>
      </c>
      <c r="Y5" s="10">
        <f>N8</f>
        <v>1.4666030100936043</v>
      </c>
      <c r="Z5" s="10">
        <f>N9</f>
        <v>2.0179074756015911</v>
      </c>
      <c r="AA5" s="10">
        <f t="shared" si="0"/>
        <v>1.3759057234396379</v>
      </c>
      <c r="AD5" s="2">
        <f>X5</f>
        <v>3</v>
      </c>
      <c r="AE5" s="10">
        <f>Y5/$Y$11</f>
        <v>0.87771702224314385</v>
      </c>
      <c r="AF5" s="10">
        <f>Z5/$Y$11</f>
        <v>1.2076558744647377</v>
      </c>
    </row>
    <row r="6" spans="1:32" x14ac:dyDescent="0.2">
      <c r="A6">
        <v>4</v>
      </c>
      <c r="B6" s="6">
        <v>70226748</v>
      </c>
      <c r="C6" s="7">
        <v>33190589.281690001</v>
      </c>
      <c r="D6" s="6">
        <v>1569.860915</v>
      </c>
      <c r="E6" s="6">
        <v>23592</v>
      </c>
      <c r="F6" s="6">
        <v>190</v>
      </c>
      <c r="G6" s="6">
        <v>35739</v>
      </c>
      <c r="H6" s="6">
        <v>2976.7187180000001</v>
      </c>
      <c r="I6" s="6">
        <v>3262.5038030000001</v>
      </c>
      <c r="J6" s="6">
        <v>228.52099899999999</v>
      </c>
      <c r="L6" t="s">
        <v>21</v>
      </c>
      <c r="M6" s="8">
        <v>8</v>
      </c>
      <c r="N6" s="10">
        <f>C6/$N$22</f>
        <v>2.4887442026179096</v>
      </c>
      <c r="X6" s="2">
        <v>4</v>
      </c>
      <c r="Y6" s="10"/>
      <c r="Z6" s="10"/>
      <c r="AA6" s="10"/>
      <c r="AD6" s="2">
        <f>X6</f>
        <v>4</v>
      </c>
      <c r="AE6" s="10"/>
      <c r="AF6" s="10"/>
    </row>
    <row r="7" spans="1:32" x14ac:dyDescent="0.2">
      <c r="A7">
        <v>5</v>
      </c>
      <c r="B7" s="6">
        <v>81334548</v>
      </c>
      <c r="C7" s="7">
        <v>42277675.462081</v>
      </c>
      <c r="D7" s="6">
        <v>1650.964727</v>
      </c>
      <c r="E7" s="6">
        <v>23657</v>
      </c>
      <c r="F7" s="6">
        <v>59</v>
      </c>
      <c r="G7" s="6">
        <v>54831</v>
      </c>
      <c r="H7" s="6">
        <v>3438.075327</v>
      </c>
      <c r="I7" s="6">
        <v>4373.0860149999999</v>
      </c>
      <c r="J7" s="6">
        <v>229.15061399999999</v>
      </c>
      <c r="L7" t="s">
        <v>22</v>
      </c>
      <c r="M7" s="8">
        <v>8</v>
      </c>
      <c r="N7" s="10">
        <f>C7/$N$22</f>
        <v>3.1701250861629178</v>
      </c>
      <c r="O7" s="12"/>
      <c r="X7" s="2">
        <v>5</v>
      </c>
      <c r="Y7" s="10">
        <f>N13</f>
        <v>1.0374513854952205</v>
      </c>
      <c r="Z7" s="10">
        <f>N14</f>
        <v>1.4888301952100513</v>
      </c>
      <c r="AA7" s="10">
        <f t="shared" si="0"/>
        <v>1.4350842998772113</v>
      </c>
      <c r="AD7" s="2">
        <f>X7</f>
        <v>5</v>
      </c>
      <c r="AE7" s="10">
        <f>Y7/$Y$11</f>
        <v>0.62088290732525608</v>
      </c>
      <c r="AF7" s="10">
        <f>Z7/$Y$11</f>
        <v>0.89101931236459253</v>
      </c>
    </row>
    <row r="8" spans="1:32" x14ac:dyDescent="0.2">
      <c r="A8">
        <v>6</v>
      </c>
      <c r="B8" s="6">
        <v>53385569</v>
      </c>
      <c r="C8" s="7">
        <v>19559028.242477998</v>
      </c>
      <c r="D8" s="6">
        <v>1447.0628320000001</v>
      </c>
      <c r="E8" s="6">
        <v>23376</v>
      </c>
      <c r="F8" s="6">
        <v>79</v>
      </c>
      <c r="G8" s="6">
        <v>22813</v>
      </c>
      <c r="H8" s="6">
        <v>2283.7769079999998</v>
      </c>
      <c r="I8" s="6">
        <v>2031.935913</v>
      </c>
      <c r="J8" s="6">
        <v>226.428742</v>
      </c>
      <c r="L8" t="s">
        <v>23</v>
      </c>
      <c r="M8" s="8">
        <v>8</v>
      </c>
      <c r="N8" s="10">
        <f>C8/$N$22</f>
        <v>1.4666030100936043</v>
      </c>
      <c r="X8" s="2">
        <v>6</v>
      </c>
      <c r="Y8" s="10">
        <f>N15</f>
        <v>1.5844219930374013</v>
      </c>
      <c r="Z8" s="10">
        <f>N16</f>
        <v>2.3912822521007566</v>
      </c>
      <c r="AA8" s="10">
        <f t="shared" si="0"/>
        <v>1.5092458086349656</v>
      </c>
      <c r="AD8" s="2">
        <f>X8</f>
        <v>6</v>
      </c>
      <c r="AE8" s="10">
        <f>Y8/$Y$11</f>
        <v>0.94822807817404997</v>
      </c>
      <c r="AF8" s="10">
        <f>Z8/$Y$11</f>
        <v>1.4311092526141733</v>
      </c>
    </row>
    <row r="9" spans="1:32" x14ac:dyDescent="0.2">
      <c r="A9">
        <v>7</v>
      </c>
      <c r="B9" s="6">
        <v>56810917</v>
      </c>
      <c r="C9" s="7">
        <v>26911378.903742999</v>
      </c>
      <c r="D9" s="6">
        <v>1293.0089129999999</v>
      </c>
      <c r="E9" s="6">
        <v>23124</v>
      </c>
      <c r="F9" s="6">
        <v>60</v>
      </c>
      <c r="G9" s="6">
        <v>27204</v>
      </c>
      <c r="H9" s="6">
        <v>2456.7945420000001</v>
      </c>
      <c r="I9" s="6">
        <v>2596.4536889999999</v>
      </c>
      <c r="J9" s="6">
        <v>223.987775</v>
      </c>
      <c r="L9" t="s">
        <v>24</v>
      </c>
      <c r="M9" s="8">
        <v>8</v>
      </c>
      <c r="N9" s="10">
        <f>C9/$N$22</f>
        <v>2.0179074756015911</v>
      </c>
      <c r="O9" s="12"/>
      <c r="X9" s="2">
        <v>7</v>
      </c>
      <c r="Y9" s="10">
        <f>N17</f>
        <v>2.4085610598419054</v>
      </c>
      <c r="Z9" s="10">
        <f>N18</f>
        <v>2.2038492319456697</v>
      </c>
      <c r="AA9" s="10">
        <f t="shared" si="0"/>
        <v>0.91500658575387217</v>
      </c>
      <c r="AD9" s="2">
        <f>X9</f>
        <v>7</v>
      </c>
      <c r="AE9" s="10">
        <f>Y9/$Y$11</f>
        <v>1.441450090301057</v>
      </c>
      <c r="AF9" s="10">
        <f>Z9/$Y$11</f>
        <v>1.318936325660981</v>
      </c>
    </row>
    <row r="10" spans="1:32" x14ac:dyDescent="0.2">
      <c r="A10">
        <v>8</v>
      </c>
      <c r="B10" s="6">
        <v>58215616</v>
      </c>
      <c r="C10" s="7">
        <v>29633596.213144001</v>
      </c>
      <c r="D10" s="6">
        <v>1219.889876</v>
      </c>
      <c r="E10" s="6">
        <v>23430</v>
      </c>
      <c r="F10" s="6">
        <v>133</v>
      </c>
      <c r="G10" s="6">
        <v>33513</v>
      </c>
      <c r="H10" s="6">
        <v>2484.6613739999998</v>
      </c>
      <c r="I10" s="6">
        <v>2844.3821779999998</v>
      </c>
      <c r="J10" s="6">
        <v>226.951806</v>
      </c>
      <c r="L10" t="s">
        <v>25</v>
      </c>
      <c r="M10" s="8">
        <v>8</v>
      </c>
      <c r="N10" s="10">
        <f>C10/$N$22</f>
        <v>2.2220286645789535</v>
      </c>
      <c r="X10" s="2">
        <v>8</v>
      </c>
      <c r="Y10" s="10">
        <f>N19</f>
        <v>1.5255131956193222</v>
      </c>
      <c r="Z10" s="10">
        <f>N20</f>
        <v>1.7961294845349263</v>
      </c>
      <c r="AA10" s="10">
        <f t="shared" si="0"/>
        <v>1.1773936074055003</v>
      </c>
      <c r="AD10" s="2">
        <f>X10</f>
        <v>8</v>
      </c>
      <c r="AE10" s="10">
        <f>Y10/$Y$11</f>
        <v>0.91297296557856922</v>
      </c>
      <c r="AF10" s="10">
        <f>Z10/$Y$11</f>
        <v>1.0749285334062491</v>
      </c>
    </row>
    <row r="11" spans="1:32" x14ac:dyDescent="0.2">
      <c r="A11">
        <v>9</v>
      </c>
      <c r="B11" s="6">
        <v>35635792</v>
      </c>
      <c r="C11" s="7">
        <v>10872677.094139</v>
      </c>
      <c r="D11" s="6">
        <v>1051.6909410000001</v>
      </c>
      <c r="E11" s="6">
        <v>23546</v>
      </c>
      <c r="F11" s="6">
        <v>83</v>
      </c>
      <c r="G11" s="6">
        <v>13511</v>
      </c>
      <c r="H11" s="6">
        <v>1513.4541750000001</v>
      </c>
      <c r="I11" s="6">
        <v>1261.896424</v>
      </c>
      <c r="J11" s="6">
        <v>228.07542599999999</v>
      </c>
      <c r="L11" t="s">
        <v>18</v>
      </c>
      <c r="M11" s="8">
        <v>8</v>
      </c>
      <c r="N11" s="9">
        <f>C11/$N$22</f>
        <v>0.81527061346580487</v>
      </c>
      <c r="O11" s="12"/>
      <c r="X11" s="2" t="s">
        <v>26</v>
      </c>
      <c r="Y11" s="13">
        <f>AVERAGE(Y3:Y10)</f>
        <v>1.6709292094455108</v>
      </c>
      <c r="Z11" s="13">
        <f>AVERAGE(Z3:Z10)</f>
        <v>2.1690629385621603</v>
      </c>
      <c r="AA11" s="13">
        <f>AVERAGE(AA3:AA10)</f>
        <v>1.3530261197336633</v>
      </c>
      <c r="AD11" s="2" t="str">
        <f>X11</f>
        <v>Mean</v>
      </c>
      <c r="AE11" s="13">
        <f>AVERAGE(AE3:AE10)</f>
        <v>1</v>
      </c>
      <c r="AF11" s="13">
        <f>AVERAGE(AF3:AF10)</f>
        <v>1.2981177935610764</v>
      </c>
    </row>
    <row r="12" spans="1:32" x14ac:dyDescent="0.2">
      <c r="A12">
        <v>10</v>
      </c>
      <c r="B12" s="6">
        <v>34750901</v>
      </c>
      <c r="C12" s="7">
        <v>14199383.739209</v>
      </c>
      <c r="D12" s="6">
        <v>901.61960399999998</v>
      </c>
      <c r="E12" s="6">
        <v>22794</v>
      </c>
      <c r="F12" s="6">
        <v>95</v>
      </c>
      <c r="G12" s="6">
        <v>15479</v>
      </c>
      <c r="H12" s="6">
        <v>1524.563525</v>
      </c>
      <c r="I12" s="6">
        <v>1394.1059809999999</v>
      </c>
      <c r="J12" s="6">
        <v>220.79127099999999</v>
      </c>
      <c r="L12" t="s">
        <v>18</v>
      </c>
      <c r="M12" s="8">
        <v>8</v>
      </c>
      <c r="N12" s="9">
        <f>C12/$N$22</f>
        <v>1.0647184857666387</v>
      </c>
      <c r="X12" s="2" t="s">
        <v>27</v>
      </c>
      <c r="Y12" s="10">
        <f>_xlfn.STDEV.S(Y3:Y10)</f>
        <v>0.56576177181214293</v>
      </c>
      <c r="Z12" s="10">
        <f t="shared" ref="Z12:AA12" si="1">_xlfn.STDEV.S(Z3:Z10)</f>
        <v>0.52918955264311784</v>
      </c>
      <c r="AA12" s="10">
        <f t="shared" si="1"/>
        <v>0.27296042035477353</v>
      </c>
      <c r="AD12" s="2" t="str">
        <f>X12</f>
        <v>SD</v>
      </c>
      <c r="AE12" s="10">
        <f>_xlfn.STDEV.S(AE3:AE10)</f>
        <v>0.33859110763877787</v>
      </c>
      <c r="AF12" s="10">
        <f t="shared" ref="AF12" si="2">_xlfn.STDEV.S(AF3:AF10)</f>
        <v>0.31670375360708769</v>
      </c>
    </row>
    <row r="13" spans="1:32" x14ac:dyDescent="0.2">
      <c r="A13">
        <v>11</v>
      </c>
      <c r="B13" s="6">
        <v>36146642</v>
      </c>
      <c r="C13" s="7">
        <v>13835742.057971001</v>
      </c>
      <c r="D13" s="6">
        <v>957.71376799999996</v>
      </c>
      <c r="E13" s="6">
        <v>23296</v>
      </c>
      <c r="F13" s="6">
        <v>68</v>
      </c>
      <c r="G13" s="6">
        <v>9508</v>
      </c>
      <c r="H13" s="6">
        <v>1551.624399</v>
      </c>
      <c r="I13" s="6">
        <v>1228.436997</v>
      </c>
      <c r="J13" s="6">
        <v>225.65383199999999</v>
      </c>
      <c r="L13" t="s">
        <v>28</v>
      </c>
      <c r="M13" s="8">
        <v>8</v>
      </c>
      <c r="N13" s="10">
        <f>C13/$N$22</f>
        <v>1.0374513854952205</v>
      </c>
      <c r="X13" s="2" t="s">
        <v>29</v>
      </c>
      <c r="Y13" s="2"/>
      <c r="Z13" s="9">
        <f>TTEST(Y3:Y10,Z3:Z10,2,1)</f>
        <v>1.3327626635648009E-2</v>
      </c>
      <c r="AA13" s="2"/>
      <c r="AD13" s="2" t="s">
        <v>29</v>
      </c>
      <c r="AF13" s="9">
        <f>TTEST(AE3:AE10,AF3:AF10,2,1)</f>
        <v>1.3327626635648007E-2</v>
      </c>
    </row>
    <row r="14" spans="1:32" x14ac:dyDescent="0.2">
      <c r="A14">
        <v>12</v>
      </c>
      <c r="B14" s="6">
        <v>45939584</v>
      </c>
      <c r="C14" s="7">
        <v>19855456.204544999</v>
      </c>
      <c r="D14" s="6">
        <v>1114.4681820000001</v>
      </c>
      <c r="E14" s="6">
        <v>23405</v>
      </c>
      <c r="F14" s="6">
        <v>60</v>
      </c>
      <c r="G14" s="6">
        <v>20770</v>
      </c>
      <c r="H14" s="6">
        <v>1962.8106809999999</v>
      </c>
      <c r="I14" s="6">
        <v>1925.2024899999999</v>
      </c>
      <c r="J14" s="6">
        <v>226.70964699999999</v>
      </c>
      <c r="L14" t="s">
        <v>30</v>
      </c>
      <c r="M14" s="8">
        <v>8</v>
      </c>
      <c r="N14" s="10">
        <f>C14/$N$22</f>
        <v>1.4888301952100513</v>
      </c>
      <c r="O14" s="14"/>
    </row>
    <row r="15" spans="1:32" x14ac:dyDescent="0.2">
      <c r="A15">
        <v>13</v>
      </c>
      <c r="B15" s="6">
        <v>51610290</v>
      </c>
      <c r="C15" s="7">
        <v>21130295.176364001</v>
      </c>
      <c r="D15" s="6">
        <v>1292.2918179999999</v>
      </c>
      <c r="E15" s="6">
        <v>23586</v>
      </c>
      <c r="F15" s="6">
        <v>68</v>
      </c>
      <c r="G15" s="6">
        <v>27561</v>
      </c>
      <c r="H15" s="6">
        <v>2188.1747650000002</v>
      </c>
      <c r="I15" s="6">
        <v>2306.936596</v>
      </c>
      <c r="J15" s="6">
        <v>228.46288100000001</v>
      </c>
      <c r="L15" t="s">
        <v>31</v>
      </c>
      <c r="M15" s="8">
        <v>8</v>
      </c>
      <c r="N15" s="10">
        <f>C15/$N$22</f>
        <v>1.5844219930374013</v>
      </c>
    </row>
    <row r="16" spans="1:32" x14ac:dyDescent="0.2">
      <c r="A16">
        <v>14</v>
      </c>
      <c r="B16" s="6">
        <v>64698091</v>
      </c>
      <c r="C16" s="7">
        <v>31890809.430147</v>
      </c>
      <c r="D16" s="6">
        <v>1436.5845589999999</v>
      </c>
      <c r="E16" s="6">
        <v>22837</v>
      </c>
      <c r="F16" s="6">
        <v>97</v>
      </c>
      <c r="G16" s="6">
        <v>40590</v>
      </c>
      <c r="H16" s="6">
        <v>2833.0380960000002</v>
      </c>
      <c r="I16" s="6">
        <v>3648.2895239999998</v>
      </c>
      <c r="J16" s="6">
        <v>221.207785</v>
      </c>
      <c r="L16" t="s">
        <v>32</v>
      </c>
      <c r="M16" s="8">
        <v>8</v>
      </c>
      <c r="N16" s="10">
        <f>C16/$N$22</f>
        <v>2.3912822521007566</v>
      </c>
      <c r="O16" s="12"/>
    </row>
    <row r="17" spans="1:17" x14ac:dyDescent="0.2">
      <c r="A17">
        <v>15</v>
      </c>
      <c r="B17" s="6">
        <v>67274516</v>
      </c>
      <c r="C17" s="7">
        <v>32121244.446493998</v>
      </c>
      <c r="D17" s="6">
        <v>1559.664207</v>
      </c>
      <c r="E17" s="6">
        <v>22539</v>
      </c>
      <c r="F17" s="6">
        <v>120</v>
      </c>
      <c r="G17" s="6">
        <v>47648</v>
      </c>
      <c r="H17" s="6">
        <v>2984.8048269999999</v>
      </c>
      <c r="I17" s="6">
        <v>4021.9453570000001</v>
      </c>
      <c r="J17" s="6">
        <v>218.321245</v>
      </c>
      <c r="L17" t="s">
        <v>33</v>
      </c>
      <c r="M17" s="8">
        <v>8</v>
      </c>
      <c r="N17" s="10">
        <f>C17/$N$22</f>
        <v>2.4085610598419054</v>
      </c>
    </row>
    <row r="18" spans="1:17" x14ac:dyDescent="0.2">
      <c r="A18">
        <v>16</v>
      </c>
      <c r="B18" s="6">
        <v>66976289</v>
      </c>
      <c r="C18" s="7">
        <v>29391150.211151998</v>
      </c>
      <c r="D18" s="6">
        <v>1587.9478979999999</v>
      </c>
      <c r="E18" s="6">
        <v>23669</v>
      </c>
      <c r="F18" s="6">
        <v>114</v>
      </c>
      <c r="G18" s="6">
        <v>39956</v>
      </c>
      <c r="H18" s="6">
        <v>2829.7050570000001</v>
      </c>
      <c r="I18" s="6">
        <v>3449.703657</v>
      </c>
      <c r="J18" s="6">
        <v>229.26685000000001</v>
      </c>
      <c r="L18" t="s">
        <v>34</v>
      </c>
      <c r="M18" s="8">
        <v>8</v>
      </c>
      <c r="N18" s="10">
        <f>C18/$N$22</f>
        <v>2.2038492319456697</v>
      </c>
      <c r="O18" s="12"/>
    </row>
    <row r="19" spans="1:17" x14ac:dyDescent="0.2">
      <c r="A19">
        <v>17</v>
      </c>
      <c r="B19" s="6">
        <v>54349772</v>
      </c>
      <c r="C19" s="7">
        <v>20344670.965516999</v>
      </c>
      <c r="D19" s="6">
        <v>1440.344828</v>
      </c>
      <c r="E19" s="6">
        <v>23609</v>
      </c>
      <c r="F19" s="6">
        <v>103</v>
      </c>
      <c r="G19" s="6">
        <v>26699</v>
      </c>
      <c r="H19" s="6">
        <v>2302.0785289999999</v>
      </c>
      <c r="I19" s="6">
        <v>2401.4125180000001</v>
      </c>
      <c r="J19" s="6">
        <v>228.68566799999999</v>
      </c>
      <c r="L19" t="s">
        <v>35</v>
      </c>
      <c r="M19" s="8">
        <v>8</v>
      </c>
      <c r="N19" s="10">
        <f>C19/$N$22</f>
        <v>1.5255131956193222</v>
      </c>
    </row>
    <row r="20" spans="1:17" x14ac:dyDescent="0.2">
      <c r="A20">
        <v>18</v>
      </c>
      <c r="B20" s="6">
        <v>51287543</v>
      </c>
      <c r="C20" s="7">
        <v>23953685.539568</v>
      </c>
      <c r="D20" s="6">
        <v>1148.67446</v>
      </c>
      <c r="E20" s="6">
        <v>23796</v>
      </c>
      <c r="F20" s="6">
        <v>35</v>
      </c>
      <c r="G20" s="6">
        <v>20874</v>
      </c>
      <c r="H20" s="6">
        <v>2155.3010169999998</v>
      </c>
      <c r="I20" s="6">
        <v>2199.2272419999999</v>
      </c>
      <c r="J20" s="6">
        <v>230.49701999999999</v>
      </c>
      <c r="L20" t="s">
        <v>36</v>
      </c>
      <c r="M20" s="8">
        <v>8</v>
      </c>
      <c r="N20" s="10">
        <f>C20/$N$22</f>
        <v>1.7961294845349263</v>
      </c>
      <c r="O20" s="12"/>
    </row>
    <row r="21" spans="1:17" x14ac:dyDescent="0.2">
      <c r="A21">
        <v>19</v>
      </c>
      <c r="B21" s="6">
        <v>34925152</v>
      </c>
      <c r="C21" s="7">
        <v>13364024.962765999</v>
      </c>
      <c r="D21" s="6">
        <v>896.960106</v>
      </c>
      <c r="E21" s="6">
        <v>24038</v>
      </c>
      <c r="F21" s="6">
        <v>58</v>
      </c>
      <c r="G21" s="6">
        <v>13940</v>
      </c>
      <c r="H21" s="6">
        <v>1452.914219</v>
      </c>
      <c r="I21" s="6">
        <v>1352.9454020000001</v>
      </c>
      <c r="J21" s="6">
        <v>232.84112300000001</v>
      </c>
      <c r="L21" t="s">
        <v>18</v>
      </c>
      <c r="M21" s="8">
        <v>8</v>
      </c>
      <c r="N21" s="9">
        <f>C21/$N$22</f>
        <v>1.002080420068739</v>
      </c>
    </row>
    <row r="22" spans="1:17" x14ac:dyDescent="0.2">
      <c r="A22">
        <v>20</v>
      </c>
      <c r="B22" s="6">
        <v>19810421</v>
      </c>
      <c r="C22" s="7">
        <v>1603058.01773</v>
      </c>
      <c r="D22" s="6">
        <v>812.71985800000004</v>
      </c>
      <c r="E22" s="6">
        <v>22403</v>
      </c>
      <c r="F22" s="6">
        <v>40</v>
      </c>
      <c r="G22" s="6">
        <v>4380</v>
      </c>
      <c r="H22" s="6">
        <v>884.27536499999997</v>
      </c>
      <c r="I22" s="6">
        <v>505.16471999999999</v>
      </c>
      <c r="J22" s="6">
        <v>217.00389699999999</v>
      </c>
      <c r="L22" t="s">
        <v>18</v>
      </c>
      <c r="M22" s="8">
        <v>4</v>
      </c>
      <c r="N22" s="7">
        <f>AVERAGE(C3,C11,C12,C21)</f>
        <v>13336279.898422999</v>
      </c>
      <c r="P22" s="15"/>
      <c r="Q22" s="13"/>
    </row>
    <row r="23" spans="1:17" x14ac:dyDescent="0.2">
      <c r="A23">
        <v>21</v>
      </c>
      <c r="B23" s="6">
        <v>56128948</v>
      </c>
      <c r="C23" s="7">
        <v>32152880.719999999</v>
      </c>
      <c r="D23" s="6">
        <v>869.42260899999997</v>
      </c>
      <c r="E23" s="6">
        <v>27577</v>
      </c>
      <c r="F23" s="6">
        <v>33</v>
      </c>
      <c r="G23" s="6">
        <v>23289</v>
      </c>
      <c r="H23" s="6">
        <v>2035.353664</v>
      </c>
      <c r="I23" s="6">
        <v>2053.8175460000002</v>
      </c>
      <c r="J23" s="6">
        <v>267.12121100000002</v>
      </c>
      <c r="L23" t="s">
        <v>18</v>
      </c>
      <c r="M23" s="8">
        <v>16</v>
      </c>
      <c r="P23" s="15"/>
      <c r="Q23" s="13"/>
    </row>
    <row r="24" spans="1:17" x14ac:dyDescent="0.2">
      <c r="A24">
        <v>22</v>
      </c>
      <c r="B24" s="6">
        <v>16427550</v>
      </c>
      <c r="C24" s="7">
        <v>-1472830.494746</v>
      </c>
      <c r="D24" s="6">
        <v>783.90105100000005</v>
      </c>
      <c r="E24" s="6">
        <v>22835</v>
      </c>
      <c r="F24" s="6">
        <v>29</v>
      </c>
      <c r="G24" s="6">
        <v>3546</v>
      </c>
      <c r="H24" s="6">
        <v>719.40223300000002</v>
      </c>
      <c r="I24" s="6">
        <v>311.34736500000002</v>
      </c>
      <c r="J24" s="6">
        <v>221.188412</v>
      </c>
      <c r="L24" t="s">
        <v>18</v>
      </c>
      <c r="M24" s="8">
        <v>2</v>
      </c>
      <c r="P24" s="15"/>
      <c r="Q24" s="16"/>
    </row>
    <row r="25" spans="1:17" x14ac:dyDescent="0.2">
      <c r="A25">
        <v>23</v>
      </c>
      <c r="B25" s="6">
        <v>41735227</v>
      </c>
      <c r="C25" s="7">
        <v>21779247.592845</v>
      </c>
      <c r="D25" s="6">
        <v>697.37138000000004</v>
      </c>
      <c r="E25" s="6">
        <v>28616</v>
      </c>
      <c r="F25" s="6">
        <v>3</v>
      </c>
      <c r="G25" s="6">
        <v>13577</v>
      </c>
      <c r="H25" s="6">
        <v>1458.4577509999999</v>
      </c>
      <c r="I25" s="6">
        <v>1371.200302</v>
      </c>
      <c r="J25" s="6">
        <v>277.18535600000001</v>
      </c>
      <c r="L25" t="s">
        <v>18</v>
      </c>
      <c r="M25" s="8">
        <v>12</v>
      </c>
    </row>
    <row r="26" spans="1:17" x14ac:dyDescent="0.2">
      <c r="B26" s="6"/>
      <c r="C26" s="6"/>
      <c r="D26" s="6"/>
      <c r="E26" s="6"/>
      <c r="F26" s="6"/>
      <c r="G26" s="6"/>
      <c r="H26" s="6"/>
      <c r="I26" s="6"/>
      <c r="J26" s="6"/>
    </row>
    <row r="36" spans="26:26" x14ac:dyDescent="0.2">
      <c r="Z36" s="17"/>
    </row>
  </sheetData>
  <mergeCells count="2">
    <mergeCell ref="Y1:AA1"/>
    <mergeCell ref="AD1:A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210816 StainFree+Pan-acetyl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Stocks</dc:creator>
  <cp:lastModifiedBy>Ben Stocks</cp:lastModifiedBy>
  <dcterms:created xsi:type="dcterms:W3CDTF">2021-11-03T15:51:00Z</dcterms:created>
  <dcterms:modified xsi:type="dcterms:W3CDTF">2021-11-03T15:52:53Z</dcterms:modified>
</cp:coreProperties>
</file>